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e.paidere\Desktop\statistika2020\"/>
    </mc:Choice>
  </mc:AlternateContent>
  <xr:revisionPtr revIDLastSave="0" documentId="13_ncr:1_{694797E7-0670-4BDC-AA87-D46DCFF8B95A}" xr6:coauthVersionLast="45" xr6:coauthVersionMax="45" xr10:uidLastSave="{00000000-0000-0000-0000-000000000000}"/>
  <bookViews>
    <workbookView xWindow="-120" yWindow="-120" windowWidth="29040" windowHeight="15840" firstSheet="9" activeTab="17" xr2:uid="{00000000-000D-0000-FFFF-FFFF00000000}"/>
  </bookViews>
  <sheets>
    <sheet name="Kurzeme valsts" sheetId="8" r:id="rId1"/>
    <sheet name="Kurzeme pārējie" sheetId="1" r:id="rId2"/>
    <sheet name="Kurzeme kopā" sheetId="7" r:id="rId3"/>
    <sheet name="Latgale valsts" sheetId="9" r:id="rId4"/>
    <sheet name="Latgale pārējie" sheetId="3" r:id="rId5"/>
    <sheet name="Latgale kopā" sheetId="10" r:id="rId6"/>
    <sheet name="Rīga valsts" sheetId="11" r:id="rId7"/>
    <sheet name="Rīga pārējie" sheetId="4" r:id="rId8"/>
    <sheet name="Rīga kopā" sheetId="12" r:id="rId9"/>
    <sheet name="Vidzeme valsts" sheetId="13" r:id="rId10"/>
    <sheet name="Vidzeme pārējie" sheetId="5" r:id="rId11"/>
    <sheet name="Vidzeme kopā" sheetId="14" r:id="rId12"/>
    <sheet name="Zemgale valsts" sheetId="15" r:id="rId13"/>
    <sheet name="Zemgale pārējie" sheetId="6" r:id="rId14"/>
    <sheet name="Zemgale kopā" sheetId="16" r:id="rId15"/>
    <sheet name="Valsts kopā" sheetId="17" r:id="rId16"/>
    <sheet name="Pārējie kopā" sheetId="18" r:id="rId17"/>
    <sheet name="Visi kopā" sheetId="19" r:id="rId18"/>
  </sheets>
  <definedNames>
    <definedName name="OLE_LINK1" localSheetId="1">'Kurzeme pārējie'!$A$2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7" l="1"/>
  <c r="G26" i="6"/>
  <c r="G20" i="6"/>
  <c r="K21" i="1"/>
  <c r="K24" i="11" l="1"/>
  <c r="H11" i="17" l="1"/>
  <c r="D9" i="17"/>
  <c r="D11" i="17"/>
  <c r="C11" i="17"/>
  <c r="C7" i="17"/>
  <c r="C6" i="17"/>
  <c r="C8" i="17"/>
  <c r="C9" i="17"/>
  <c r="F8" i="17"/>
  <c r="C10" i="17"/>
  <c r="C7" i="16"/>
  <c r="D7" i="16"/>
  <c r="C6" i="16"/>
  <c r="H7" i="16"/>
  <c r="C9" i="16"/>
  <c r="C11" i="16"/>
  <c r="D11" i="16"/>
  <c r="H11" i="16"/>
  <c r="M7" i="16"/>
  <c r="J7" i="16"/>
  <c r="I7" i="16"/>
  <c r="F7" i="16"/>
  <c r="H6" i="16"/>
  <c r="C5" i="16" l="1"/>
  <c r="K7" i="16"/>
  <c r="G21" i="5"/>
  <c r="H11" i="12" l="1"/>
  <c r="H10" i="12"/>
  <c r="H9" i="12"/>
  <c r="H4" i="11"/>
  <c r="H5" i="11"/>
  <c r="M5" i="11"/>
  <c r="K11" i="11"/>
  <c r="K10" i="11"/>
  <c r="G33" i="1" l="1"/>
  <c r="H33" i="17" l="1"/>
  <c r="K30" i="8" l="1"/>
  <c r="F12" i="12"/>
  <c r="J10" i="12"/>
  <c r="G11" i="3" l="1"/>
  <c r="G6" i="8"/>
  <c r="K15" i="6" l="1"/>
  <c r="G15" i="6"/>
  <c r="D5" i="6"/>
  <c r="D39" i="6" s="1"/>
  <c r="E5" i="6"/>
  <c r="E39" i="6" s="1"/>
  <c r="F5" i="6"/>
  <c r="F39" i="6" s="1"/>
  <c r="H5" i="6"/>
  <c r="H39" i="6" s="1"/>
  <c r="I5" i="6"/>
  <c r="I39" i="6" s="1"/>
  <c r="J5" i="6"/>
  <c r="J39" i="6" s="1"/>
  <c r="M5" i="6"/>
  <c r="M39" i="6" s="1"/>
  <c r="C5" i="6"/>
  <c r="C39" i="6" s="1"/>
  <c r="D4" i="6"/>
  <c r="D38" i="6" s="1"/>
  <c r="E4" i="6"/>
  <c r="E38" i="6" s="1"/>
  <c r="F4" i="6"/>
  <c r="F38" i="6" s="1"/>
  <c r="H4" i="6"/>
  <c r="H38" i="6" s="1"/>
  <c r="I4" i="6"/>
  <c r="I38" i="6" s="1"/>
  <c r="J4" i="6"/>
  <c r="J38" i="6" s="1"/>
  <c r="M4" i="6"/>
  <c r="M38" i="6" s="1"/>
  <c r="C4" i="6"/>
  <c r="C38" i="6" s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6" i="6"/>
  <c r="G7" i="6"/>
  <c r="G8" i="6"/>
  <c r="G9" i="6"/>
  <c r="G10" i="6"/>
  <c r="G11" i="6"/>
  <c r="G12" i="6"/>
  <c r="G13" i="6"/>
  <c r="G14" i="6"/>
  <c r="G16" i="6"/>
  <c r="G17" i="6"/>
  <c r="G18" i="6"/>
  <c r="G19" i="6"/>
  <c r="G21" i="6"/>
  <c r="G22" i="6"/>
  <c r="G23" i="6"/>
  <c r="G24" i="6"/>
  <c r="G25" i="6"/>
  <c r="G27" i="6"/>
  <c r="G28" i="6"/>
  <c r="L28" i="6" s="1"/>
  <c r="N28" i="6" s="1"/>
  <c r="G29" i="6"/>
  <c r="G30" i="6"/>
  <c r="G31" i="6"/>
  <c r="G32" i="6"/>
  <c r="G33" i="6"/>
  <c r="G34" i="6"/>
  <c r="G35" i="6"/>
  <c r="G36" i="6"/>
  <c r="G37" i="6"/>
  <c r="G6" i="6"/>
  <c r="L36" i="6" l="1"/>
  <c r="N36" i="6" s="1"/>
  <c r="L15" i="6"/>
  <c r="N15" i="6" s="1"/>
  <c r="L6" i="6"/>
  <c r="N6" i="6" s="1"/>
  <c r="K38" i="6"/>
  <c r="K39" i="6"/>
  <c r="L7" i="6"/>
  <c r="N7" i="6" s="1"/>
  <c r="G39" i="6"/>
  <c r="G38" i="6"/>
  <c r="L37" i="6"/>
  <c r="N37" i="6" s="1"/>
  <c r="L35" i="6"/>
  <c r="N35" i="6" s="1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4" i="6"/>
  <c r="N14" i="6" s="1"/>
  <c r="L13" i="6"/>
  <c r="N13" i="6" s="1"/>
  <c r="L12" i="6"/>
  <c r="N12" i="6" s="1"/>
  <c r="L11" i="6"/>
  <c r="N11" i="6" s="1"/>
  <c r="K5" i="6"/>
  <c r="L10" i="6"/>
  <c r="N10" i="6" s="1"/>
  <c r="K4" i="6"/>
  <c r="G5" i="6"/>
  <c r="L8" i="6"/>
  <c r="N8" i="6" s="1"/>
  <c r="L9" i="6"/>
  <c r="G4" i="6"/>
  <c r="L38" i="6" l="1"/>
  <c r="N38" i="6" s="1"/>
  <c r="L39" i="6"/>
  <c r="N39" i="6" s="1"/>
  <c r="N4" i="6"/>
  <c r="L4" i="6"/>
  <c r="N9" i="6"/>
  <c r="N5" i="6" s="1"/>
  <c r="L5" i="6"/>
  <c r="I4" i="11"/>
  <c r="J4" i="11"/>
  <c r="D4" i="11"/>
  <c r="E4" i="11"/>
  <c r="F4" i="11"/>
  <c r="C4" i="11"/>
  <c r="C38" i="11" s="1"/>
  <c r="G13" i="11"/>
  <c r="G12" i="11"/>
  <c r="M4" i="11"/>
  <c r="K4" i="11" l="1"/>
  <c r="G4" i="11"/>
  <c r="J11" i="17"/>
  <c r="J10" i="17"/>
  <c r="K18" i="15"/>
  <c r="K19" i="15"/>
  <c r="K36" i="5"/>
  <c r="L4" i="11" l="1"/>
  <c r="N4" i="11" s="1"/>
  <c r="J11" i="12"/>
  <c r="K14" i="4"/>
  <c r="J5" i="11" l="1"/>
  <c r="G30" i="9"/>
  <c r="M5" i="9" l="1"/>
  <c r="M4" i="9"/>
  <c r="H4" i="9"/>
  <c r="I4" i="9"/>
  <c r="J4" i="9"/>
  <c r="H5" i="9"/>
  <c r="I5" i="9"/>
  <c r="J5" i="9"/>
  <c r="K18" i="1"/>
  <c r="D5" i="1"/>
  <c r="D39" i="1" s="1"/>
  <c r="C5" i="1"/>
  <c r="C39" i="1" s="1"/>
  <c r="E5" i="1"/>
  <c r="E39" i="1" s="1"/>
  <c r="F5" i="1"/>
  <c r="F39" i="1" s="1"/>
  <c r="C4" i="1"/>
  <c r="C38" i="1" s="1"/>
  <c r="D4" i="1"/>
  <c r="D38" i="1" s="1"/>
  <c r="E4" i="1"/>
  <c r="E38" i="1" s="1"/>
  <c r="F4" i="1"/>
  <c r="F38" i="1" s="1"/>
  <c r="M5" i="1"/>
  <c r="M39" i="1" s="1"/>
  <c r="M4" i="1"/>
  <c r="M38" i="1" s="1"/>
  <c r="H5" i="1"/>
  <c r="H39" i="1" s="1"/>
  <c r="I5" i="1"/>
  <c r="I39" i="1" s="1"/>
  <c r="J5" i="1"/>
  <c r="J39" i="1" s="1"/>
  <c r="H4" i="1"/>
  <c r="H38" i="1" s="1"/>
  <c r="I4" i="1"/>
  <c r="I38" i="1" s="1"/>
  <c r="J4" i="1"/>
  <c r="J38" i="1" s="1"/>
  <c r="C4" i="8"/>
  <c r="C38" i="8" s="1"/>
  <c r="D4" i="8"/>
  <c r="D38" i="8" s="1"/>
  <c r="E4" i="8"/>
  <c r="E38" i="8" s="1"/>
  <c r="F4" i="8"/>
  <c r="F38" i="8" s="1"/>
  <c r="C5" i="8"/>
  <c r="C39" i="8" s="1"/>
  <c r="D5" i="8"/>
  <c r="D39" i="8" s="1"/>
  <c r="E5" i="8"/>
  <c r="E39" i="8" s="1"/>
  <c r="F5" i="8"/>
  <c r="F39" i="8" s="1"/>
  <c r="H4" i="8"/>
  <c r="H38" i="8" s="1"/>
  <c r="I4" i="8"/>
  <c r="I38" i="8" s="1"/>
  <c r="J4" i="8"/>
  <c r="J38" i="8" s="1"/>
  <c r="H5" i="8"/>
  <c r="H39" i="8" s="1"/>
  <c r="I5" i="8"/>
  <c r="I39" i="8" s="1"/>
  <c r="J5" i="8"/>
  <c r="J39" i="8" s="1"/>
  <c r="M4" i="8"/>
  <c r="M38" i="8" s="1"/>
  <c r="M5" i="8"/>
  <c r="M39" i="8" s="1"/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I6" i="14"/>
  <c r="J6" i="14"/>
  <c r="H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D6" i="14"/>
  <c r="E6" i="14"/>
  <c r="F6" i="14"/>
  <c r="C6" i="14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I6" i="18"/>
  <c r="J6" i="18"/>
  <c r="H6" i="18"/>
  <c r="C7" i="18"/>
  <c r="D7" i="18"/>
  <c r="E7" i="18"/>
  <c r="F7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D6" i="18"/>
  <c r="E6" i="18"/>
  <c r="F6" i="18"/>
  <c r="C6" i="18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6" i="17"/>
  <c r="H7" i="17"/>
  <c r="I7" i="17"/>
  <c r="J7" i="17"/>
  <c r="H8" i="17"/>
  <c r="I8" i="17"/>
  <c r="J8" i="17"/>
  <c r="H9" i="17"/>
  <c r="I9" i="17"/>
  <c r="J9" i="17"/>
  <c r="H10" i="17"/>
  <c r="I10" i="17"/>
  <c r="I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I33" i="17"/>
  <c r="J33" i="17"/>
  <c r="H34" i="17"/>
  <c r="I34" i="17"/>
  <c r="J34" i="17"/>
  <c r="H35" i="17"/>
  <c r="I35" i="17"/>
  <c r="J35" i="17"/>
  <c r="H36" i="17"/>
  <c r="I36" i="17"/>
  <c r="J36" i="17"/>
  <c r="H37" i="17"/>
  <c r="I37" i="17"/>
  <c r="J37" i="17"/>
  <c r="I6" i="17"/>
  <c r="J6" i="17"/>
  <c r="H6" i="17"/>
  <c r="D7" i="17"/>
  <c r="E7" i="17"/>
  <c r="F7" i="17"/>
  <c r="D8" i="17"/>
  <c r="E8" i="17"/>
  <c r="E9" i="17"/>
  <c r="F9" i="17"/>
  <c r="D10" i="17"/>
  <c r="E10" i="17"/>
  <c r="F10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D6" i="17"/>
  <c r="E6" i="17"/>
  <c r="F6" i="17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6" i="16"/>
  <c r="H8" i="16"/>
  <c r="I8" i="16"/>
  <c r="J8" i="16"/>
  <c r="H9" i="16"/>
  <c r="I9" i="16"/>
  <c r="J9" i="16"/>
  <c r="H10" i="16"/>
  <c r="I10" i="16"/>
  <c r="J10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I6" i="16"/>
  <c r="J6" i="16"/>
  <c r="E7" i="16"/>
  <c r="C8" i="16"/>
  <c r="D8" i="16"/>
  <c r="E8" i="16"/>
  <c r="F8" i="16"/>
  <c r="D9" i="16"/>
  <c r="E9" i="16"/>
  <c r="F9" i="16"/>
  <c r="C10" i="16"/>
  <c r="D10" i="16"/>
  <c r="E10" i="16"/>
  <c r="F10" i="16"/>
  <c r="E11" i="16"/>
  <c r="F11" i="16"/>
  <c r="C12" i="16"/>
  <c r="D12" i="16"/>
  <c r="E12" i="16"/>
  <c r="F12" i="16"/>
  <c r="C13" i="16"/>
  <c r="D13" i="16"/>
  <c r="E13" i="16"/>
  <c r="F13" i="16"/>
  <c r="C14" i="16"/>
  <c r="D14" i="16"/>
  <c r="E14" i="16"/>
  <c r="F14" i="16"/>
  <c r="C15" i="16"/>
  <c r="D15" i="16"/>
  <c r="E15" i="16"/>
  <c r="F15" i="16"/>
  <c r="C16" i="16"/>
  <c r="D16" i="16"/>
  <c r="E16" i="16"/>
  <c r="F16" i="16"/>
  <c r="C17" i="16"/>
  <c r="D17" i="16"/>
  <c r="E17" i="16"/>
  <c r="F17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21" i="16"/>
  <c r="D21" i="16"/>
  <c r="E21" i="16"/>
  <c r="F21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D6" i="16"/>
  <c r="E6" i="16"/>
  <c r="F6" i="1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I6" i="7"/>
  <c r="J6" i="7"/>
  <c r="H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D6" i="7"/>
  <c r="E6" i="7"/>
  <c r="F6" i="7"/>
  <c r="C6" i="7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G19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M5" i="15"/>
  <c r="M39" i="15" s="1"/>
  <c r="J5" i="15"/>
  <c r="J39" i="15" s="1"/>
  <c r="I5" i="15"/>
  <c r="I39" i="15" s="1"/>
  <c r="H5" i="15"/>
  <c r="H39" i="15" s="1"/>
  <c r="F5" i="15"/>
  <c r="F39" i="15" s="1"/>
  <c r="E5" i="15"/>
  <c r="E39" i="15" s="1"/>
  <c r="D5" i="15"/>
  <c r="D39" i="15" s="1"/>
  <c r="C5" i="15"/>
  <c r="C39" i="15" s="1"/>
  <c r="M4" i="15"/>
  <c r="M38" i="15" s="1"/>
  <c r="J4" i="15"/>
  <c r="J38" i="15" s="1"/>
  <c r="I4" i="15"/>
  <c r="I38" i="15" s="1"/>
  <c r="H4" i="15"/>
  <c r="H38" i="15" s="1"/>
  <c r="F4" i="15"/>
  <c r="F38" i="15" s="1"/>
  <c r="E4" i="15"/>
  <c r="E38" i="15" s="1"/>
  <c r="D4" i="15"/>
  <c r="D38" i="15" s="1"/>
  <c r="C4" i="15"/>
  <c r="C38" i="15" s="1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M5" i="13"/>
  <c r="M39" i="13" s="1"/>
  <c r="J5" i="13"/>
  <c r="J39" i="13" s="1"/>
  <c r="I5" i="13"/>
  <c r="I39" i="13" s="1"/>
  <c r="H5" i="13"/>
  <c r="H39" i="13" s="1"/>
  <c r="F5" i="13"/>
  <c r="F39" i="13" s="1"/>
  <c r="E5" i="13"/>
  <c r="E39" i="13" s="1"/>
  <c r="D5" i="13"/>
  <c r="D39" i="13" s="1"/>
  <c r="C5" i="13"/>
  <c r="C39" i="13" s="1"/>
  <c r="M4" i="13"/>
  <c r="M38" i="13" s="1"/>
  <c r="J4" i="13"/>
  <c r="J38" i="13" s="1"/>
  <c r="I4" i="13"/>
  <c r="I38" i="13" s="1"/>
  <c r="H4" i="13"/>
  <c r="H38" i="13" s="1"/>
  <c r="F4" i="13"/>
  <c r="F38" i="13" s="1"/>
  <c r="E4" i="13"/>
  <c r="E38" i="13" s="1"/>
  <c r="D4" i="13"/>
  <c r="D38" i="13" s="1"/>
  <c r="C4" i="13"/>
  <c r="C38" i="13" s="1"/>
  <c r="M37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6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7" i="12"/>
  <c r="H5" i="12" s="1"/>
  <c r="I7" i="12"/>
  <c r="J7" i="12"/>
  <c r="H8" i="12"/>
  <c r="I8" i="12"/>
  <c r="J8" i="12"/>
  <c r="I9" i="12"/>
  <c r="J9" i="12"/>
  <c r="I10" i="12"/>
  <c r="I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I6" i="12"/>
  <c r="J6" i="12"/>
  <c r="H6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D6" i="12"/>
  <c r="E6" i="12"/>
  <c r="F6" i="12"/>
  <c r="C6" i="12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K12" i="11"/>
  <c r="G11" i="11"/>
  <c r="G10" i="11"/>
  <c r="K9" i="11"/>
  <c r="G9" i="11"/>
  <c r="K8" i="11"/>
  <c r="G8" i="11"/>
  <c r="K7" i="11"/>
  <c r="G7" i="11"/>
  <c r="K6" i="11"/>
  <c r="G6" i="11"/>
  <c r="M39" i="11"/>
  <c r="J39" i="11"/>
  <c r="I5" i="11"/>
  <c r="I39" i="11" s="1"/>
  <c r="F5" i="11"/>
  <c r="F39" i="11" s="1"/>
  <c r="E5" i="11"/>
  <c r="E39" i="11" s="1"/>
  <c r="D5" i="11"/>
  <c r="D39" i="11" s="1"/>
  <c r="C5" i="11"/>
  <c r="M38" i="11"/>
  <c r="J38" i="11"/>
  <c r="I38" i="11"/>
  <c r="H38" i="11"/>
  <c r="F38" i="11"/>
  <c r="E38" i="11"/>
  <c r="D38" i="11"/>
  <c r="M31" i="10"/>
  <c r="M32" i="10"/>
  <c r="M33" i="10"/>
  <c r="M34" i="10"/>
  <c r="M35" i="10"/>
  <c r="M36" i="10"/>
  <c r="M37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6" i="10"/>
  <c r="J31" i="10"/>
  <c r="J32" i="10"/>
  <c r="J33" i="10"/>
  <c r="J34" i="10"/>
  <c r="J35" i="10"/>
  <c r="J36" i="10"/>
  <c r="J37" i="10"/>
  <c r="I32" i="10"/>
  <c r="I33" i="10"/>
  <c r="I34" i="10"/>
  <c r="I35" i="10"/>
  <c r="I36" i="10"/>
  <c r="I37" i="10"/>
  <c r="H32" i="10"/>
  <c r="H33" i="10"/>
  <c r="H34" i="10"/>
  <c r="H35" i="10"/>
  <c r="H36" i="10"/>
  <c r="H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I6" i="10"/>
  <c r="J6" i="10"/>
  <c r="H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E29" i="10"/>
  <c r="E30" i="10"/>
  <c r="E31" i="10"/>
  <c r="E32" i="10"/>
  <c r="E33" i="10"/>
  <c r="E34" i="10"/>
  <c r="E35" i="10"/>
  <c r="E36" i="10"/>
  <c r="E37" i="10"/>
  <c r="D32" i="10"/>
  <c r="D33" i="10"/>
  <c r="D34" i="10"/>
  <c r="D35" i="10"/>
  <c r="D36" i="10"/>
  <c r="D37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C29" i="10"/>
  <c r="C30" i="10"/>
  <c r="C31" i="10"/>
  <c r="C32" i="10"/>
  <c r="C33" i="10"/>
  <c r="C34" i="10"/>
  <c r="C35" i="10"/>
  <c r="C36" i="10"/>
  <c r="C3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D6" i="10"/>
  <c r="E6" i="10"/>
  <c r="F6" i="10"/>
  <c r="C6" i="10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K29" i="9"/>
  <c r="G29" i="9"/>
  <c r="K28" i="9"/>
  <c r="G28" i="9"/>
  <c r="K27" i="9"/>
  <c r="G27" i="9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M39" i="9"/>
  <c r="J39" i="9"/>
  <c r="I39" i="9"/>
  <c r="H39" i="9"/>
  <c r="F5" i="9"/>
  <c r="F39" i="9" s="1"/>
  <c r="E5" i="9"/>
  <c r="E39" i="9" s="1"/>
  <c r="D5" i="9"/>
  <c r="D39" i="9" s="1"/>
  <c r="C5" i="9"/>
  <c r="C39" i="9" s="1"/>
  <c r="M38" i="9"/>
  <c r="J38" i="9"/>
  <c r="I38" i="9"/>
  <c r="H38" i="9"/>
  <c r="F4" i="9"/>
  <c r="F38" i="9" s="1"/>
  <c r="E4" i="9"/>
  <c r="E38" i="9" s="1"/>
  <c r="D4" i="9"/>
  <c r="D38" i="9" s="1"/>
  <c r="C4" i="9"/>
  <c r="C38" i="9" s="1"/>
  <c r="E5" i="14" l="1"/>
  <c r="E39" i="14" s="1"/>
  <c r="K27" i="14"/>
  <c r="K29" i="14"/>
  <c r="K28" i="14"/>
  <c r="K37" i="12"/>
  <c r="M5" i="16"/>
  <c r="M39" i="16" s="1"/>
  <c r="J4" i="12"/>
  <c r="J38" i="12" s="1"/>
  <c r="K25" i="10"/>
  <c r="L31" i="9"/>
  <c r="N31" i="9" s="1"/>
  <c r="K33" i="10"/>
  <c r="L27" i="9"/>
  <c r="N27" i="9" s="1"/>
  <c r="L29" i="9"/>
  <c r="N29" i="9" s="1"/>
  <c r="K21" i="10"/>
  <c r="I4" i="12"/>
  <c r="I38" i="12" s="1"/>
  <c r="G20" i="10"/>
  <c r="L20" i="10" s="1"/>
  <c r="N20" i="10" s="1"/>
  <c r="K29" i="10"/>
  <c r="G28" i="10"/>
  <c r="K7" i="10"/>
  <c r="L17" i="13"/>
  <c r="N17" i="13" s="1"/>
  <c r="G12" i="12"/>
  <c r="C4" i="16"/>
  <c r="K11" i="14"/>
  <c r="K9" i="10"/>
  <c r="I4" i="10"/>
  <c r="I38" i="10" s="1"/>
  <c r="K8" i="10"/>
  <c r="C39" i="16"/>
  <c r="H5" i="16"/>
  <c r="H39" i="16" s="1"/>
  <c r="J5" i="16"/>
  <c r="J39" i="16" s="1"/>
  <c r="H39" i="11"/>
  <c r="K39" i="11" s="1"/>
  <c r="K5" i="11"/>
  <c r="C39" i="11"/>
  <c r="G39" i="11" s="1"/>
  <c r="G5" i="11"/>
  <c r="K31" i="10"/>
  <c r="K24" i="10"/>
  <c r="G24" i="10"/>
  <c r="K16" i="10"/>
  <c r="K12" i="10"/>
  <c r="L7" i="9"/>
  <c r="N7" i="9" s="1"/>
  <c r="K29" i="16"/>
  <c r="E5" i="16"/>
  <c r="E39" i="16" s="1"/>
  <c r="G34" i="16"/>
  <c r="G28" i="16"/>
  <c r="K35" i="16"/>
  <c r="K27" i="16"/>
  <c r="K11" i="16"/>
  <c r="G22" i="16"/>
  <c r="J5" i="14"/>
  <c r="J39" i="14" s="1"/>
  <c r="L16" i="13"/>
  <c r="N16" i="13" s="1"/>
  <c r="C5" i="12"/>
  <c r="C39" i="12" s="1"/>
  <c r="G14" i="12"/>
  <c r="K17" i="10"/>
  <c r="K13" i="10"/>
  <c r="J4" i="10"/>
  <c r="J38" i="10" s="1"/>
  <c r="G16" i="10"/>
  <c r="G12" i="10"/>
  <c r="K34" i="10"/>
  <c r="G34" i="10"/>
  <c r="K33" i="16"/>
  <c r="K23" i="16"/>
  <c r="I4" i="16"/>
  <c r="I38" i="16" s="1"/>
  <c r="D4" i="16"/>
  <c r="D38" i="16" s="1"/>
  <c r="G8" i="16"/>
  <c r="L37" i="15"/>
  <c r="N37" i="15" s="1"/>
  <c r="K37" i="16"/>
  <c r="L35" i="15"/>
  <c r="N35" i="15" s="1"/>
  <c r="G32" i="16"/>
  <c r="K31" i="16"/>
  <c r="G30" i="16"/>
  <c r="K25" i="16"/>
  <c r="G24" i="16"/>
  <c r="K21" i="16"/>
  <c r="K19" i="16"/>
  <c r="G18" i="16"/>
  <c r="K17" i="16"/>
  <c r="G16" i="16"/>
  <c r="K15" i="16"/>
  <c r="G14" i="16"/>
  <c r="K13" i="16"/>
  <c r="G12" i="16"/>
  <c r="D5" i="16"/>
  <c r="D39" i="16" s="1"/>
  <c r="H4" i="16"/>
  <c r="H38" i="16" s="1"/>
  <c r="G6" i="16"/>
  <c r="M4" i="16"/>
  <c r="M38" i="16" s="1"/>
  <c r="K36" i="16"/>
  <c r="L36" i="15"/>
  <c r="N36" i="15" s="1"/>
  <c r="K38" i="15"/>
  <c r="L26" i="15"/>
  <c r="N26" i="15" s="1"/>
  <c r="L28" i="15"/>
  <c r="N28" i="15" s="1"/>
  <c r="L30" i="15"/>
  <c r="N30" i="15" s="1"/>
  <c r="L32" i="15"/>
  <c r="N32" i="15" s="1"/>
  <c r="L34" i="15"/>
  <c r="N34" i="15" s="1"/>
  <c r="K34" i="16"/>
  <c r="K32" i="16"/>
  <c r="K30" i="16"/>
  <c r="K28" i="16"/>
  <c r="K26" i="16"/>
  <c r="L25" i="15"/>
  <c r="N25" i="15" s="1"/>
  <c r="L27" i="15"/>
  <c r="N27" i="15" s="1"/>
  <c r="L29" i="15"/>
  <c r="N29" i="15" s="1"/>
  <c r="L31" i="15"/>
  <c r="N31" i="15" s="1"/>
  <c r="L33" i="15"/>
  <c r="N33" i="15" s="1"/>
  <c r="K39" i="15"/>
  <c r="L6" i="15"/>
  <c r="N6" i="15" s="1"/>
  <c r="L8" i="15"/>
  <c r="N8" i="15" s="1"/>
  <c r="L10" i="15"/>
  <c r="N10" i="15" s="1"/>
  <c r="L12" i="15"/>
  <c r="N12" i="15" s="1"/>
  <c r="L14" i="15"/>
  <c r="N14" i="15" s="1"/>
  <c r="L16" i="15"/>
  <c r="N16" i="15" s="1"/>
  <c r="L18" i="15"/>
  <c r="N18" i="15" s="1"/>
  <c r="L20" i="15"/>
  <c r="N20" i="15" s="1"/>
  <c r="L22" i="15"/>
  <c r="N22" i="15" s="1"/>
  <c r="L24" i="15"/>
  <c r="N24" i="15" s="1"/>
  <c r="K6" i="16"/>
  <c r="K24" i="16"/>
  <c r="K22" i="16"/>
  <c r="K20" i="16"/>
  <c r="K18" i="16"/>
  <c r="K16" i="16"/>
  <c r="K14" i="16"/>
  <c r="K12" i="16"/>
  <c r="K8" i="16"/>
  <c r="L7" i="15"/>
  <c r="N7" i="15" s="1"/>
  <c r="L9" i="15"/>
  <c r="N9" i="15" s="1"/>
  <c r="L11" i="15"/>
  <c r="N11" i="15" s="1"/>
  <c r="L13" i="15"/>
  <c r="N13" i="15" s="1"/>
  <c r="L15" i="15"/>
  <c r="N15" i="15" s="1"/>
  <c r="L17" i="15"/>
  <c r="N17" i="15" s="1"/>
  <c r="L19" i="15"/>
  <c r="N19" i="15" s="1"/>
  <c r="L21" i="15"/>
  <c r="N21" i="15" s="1"/>
  <c r="L23" i="15"/>
  <c r="N23" i="15" s="1"/>
  <c r="G37" i="16"/>
  <c r="G36" i="16"/>
  <c r="G35" i="16"/>
  <c r="G33" i="16"/>
  <c r="G31" i="16"/>
  <c r="G29" i="16"/>
  <c r="G27" i="16"/>
  <c r="G26" i="16"/>
  <c r="G25" i="16"/>
  <c r="E4" i="16"/>
  <c r="E38" i="16" s="1"/>
  <c r="G23" i="16"/>
  <c r="G21" i="16"/>
  <c r="G20" i="16"/>
  <c r="G19" i="16"/>
  <c r="G17" i="16"/>
  <c r="G15" i="16"/>
  <c r="G13" i="16"/>
  <c r="G11" i="16"/>
  <c r="G10" i="16"/>
  <c r="G9" i="16"/>
  <c r="G38" i="15"/>
  <c r="G39" i="15"/>
  <c r="K31" i="14"/>
  <c r="K26" i="14"/>
  <c r="K20" i="14"/>
  <c r="K21" i="14"/>
  <c r="G21" i="14"/>
  <c r="K19" i="14"/>
  <c r="K12" i="14"/>
  <c r="K13" i="14"/>
  <c r="G13" i="14"/>
  <c r="G12" i="14"/>
  <c r="M5" i="14"/>
  <c r="M39" i="14" s="1"/>
  <c r="J4" i="14"/>
  <c r="J38" i="14" s="1"/>
  <c r="K7" i="14"/>
  <c r="K18" i="14"/>
  <c r="G37" i="14"/>
  <c r="G36" i="14"/>
  <c r="K35" i="17"/>
  <c r="K35" i="14"/>
  <c r="G35" i="14"/>
  <c r="G34" i="14"/>
  <c r="G33" i="14"/>
  <c r="G32" i="14"/>
  <c r="K30" i="14"/>
  <c r="G31" i="14"/>
  <c r="G30" i="14"/>
  <c r="G29" i="14"/>
  <c r="G28" i="14"/>
  <c r="G27" i="14"/>
  <c r="G26" i="14"/>
  <c r="K24" i="14"/>
  <c r="K25" i="14"/>
  <c r="G25" i="14"/>
  <c r="G24" i="14"/>
  <c r="K23" i="14"/>
  <c r="K22" i="14"/>
  <c r="G23" i="14"/>
  <c r="G22" i="14"/>
  <c r="L20" i="13"/>
  <c r="N20" i="13" s="1"/>
  <c r="L18" i="13"/>
  <c r="N18" i="13" s="1"/>
  <c r="G20" i="14"/>
  <c r="G19" i="14"/>
  <c r="G18" i="14"/>
  <c r="L18" i="14" s="1"/>
  <c r="N18" i="14" s="1"/>
  <c r="K16" i="14"/>
  <c r="K17" i="14"/>
  <c r="G17" i="14"/>
  <c r="G16" i="14"/>
  <c r="K15" i="14"/>
  <c r="K14" i="14"/>
  <c r="L14" i="13"/>
  <c r="N14" i="13" s="1"/>
  <c r="G15" i="14"/>
  <c r="G14" i="14"/>
  <c r="L10" i="13"/>
  <c r="N10" i="13" s="1"/>
  <c r="K10" i="14"/>
  <c r="G11" i="14"/>
  <c r="G10" i="14"/>
  <c r="L12" i="13"/>
  <c r="N12" i="13" s="1"/>
  <c r="M4" i="14"/>
  <c r="M38" i="14" s="1"/>
  <c r="K8" i="14"/>
  <c r="I4" i="14"/>
  <c r="I38" i="14" s="1"/>
  <c r="H5" i="14"/>
  <c r="H39" i="14" s="1"/>
  <c r="L8" i="13"/>
  <c r="N8" i="13" s="1"/>
  <c r="E4" i="14"/>
  <c r="E38" i="14" s="1"/>
  <c r="D4" i="14"/>
  <c r="D38" i="14" s="1"/>
  <c r="G9" i="14"/>
  <c r="C5" i="14"/>
  <c r="C39" i="14" s="1"/>
  <c r="C4" i="14"/>
  <c r="C38" i="14" s="1"/>
  <c r="K6" i="14"/>
  <c r="L6" i="13"/>
  <c r="N6" i="13" s="1"/>
  <c r="K37" i="14"/>
  <c r="K36" i="14"/>
  <c r="K34" i="14"/>
  <c r="K33" i="14"/>
  <c r="K32" i="14"/>
  <c r="D5" i="14"/>
  <c r="D39" i="14" s="1"/>
  <c r="L7" i="13"/>
  <c r="N7" i="13" s="1"/>
  <c r="L9" i="13"/>
  <c r="N9" i="13" s="1"/>
  <c r="L11" i="13"/>
  <c r="N11" i="13" s="1"/>
  <c r="L13" i="13"/>
  <c r="N13" i="13" s="1"/>
  <c r="L15" i="13"/>
  <c r="N15" i="13" s="1"/>
  <c r="L19" i="13"/>
  <c r="N19" i="13" s="1"/>
  <c r="K19" i="17"/>
  <c r="K11" i="17"/>
  <c r="L21" i="13"/>
  <c r="N21" i="13" s="1"/>
  <c r="L23" i="13"/>
  <c r="N23" i="13" s="1"/>
  <c r="L25" i="13"/>
  <c r="N25" i="13" s="1"/>
  <c r="L27" i="13"/>
  <c r="N27" i="13" s="1"/>
  <c r="L29" i="13"/>
  <c r="N29" i="13" s="1"/>
  <c r="L31" i="13"/>
  <c r="N31" i="13" s="1"/>
  <c r="L33" i="13"/>
  <c r="N33" i="13" s="1"/>
  <c r="L35" i="13"/>
  <c r="N35" i="13" s="1"/>
  <c r="L37" i="13"/>
  <c r="N37" i="13" s="1"/>
  <c r="K27" i="17"/>
  <c r="L22" i="13"/>
  <c r="N22" i="13" s="1"/>
  <c r="L24" i="13"/>
  <c r="N24" i="13" s="1"/>
  <c r="L26" i="13"/>
  <c r="N26" i="13" s="1"/>
  <c r="L28" i="13"/>
  <c r="N28" i="13" s="1"/>
  <c r="L30" i="13"/>
  <c r="N30" i="13" s="1"/>
  <c r="L32" i="13"/>
  <c r="N32" i="13" s="1"/>
  <c r="L34" i="13"/>
  <c r="N34" i="13" s="1"/>
  <c r="L36" i="13"/>
  <c r="N36" i="13" s="1"/>
  <c r="K26" i="17"/>
  <c r="G6" i="14"/>
  <c r="K36" i="12"/>
  <c r="K33" i="12"/>
  <c r="K27" i="18"/>
  <c r="K10" i="12"/>
  <c r="G24" i="12"/>
  <c r="G7" i="12"/>
  <c r="K23" i="17"/>
  <c r="K22" i="12"/>
  <c r="K22" i="17"/>
  <c r="K18" i="17"/>
  <c r="G37" i="12"/>
  <c r="G36" i="12"/>
  <c r="G35" i="12"/>
  <c r="G34" i="12"/>
  <c r="K23" i="12"/>
  <c r="K19" i="12"/>
  <c r="K15" i="12"/>
  <c r="K11" i="12"/>
  <c r="K7" i="12"/>
  <c r="K34" i="12"/>
  <c r="K30" i="12"/>
  <c r="K26" i="12"/>
  <c r="M4" i="12"/>
  <c r="M38" i="12" s="1"/>
  <c r="G19" i="12"/>
  <c r="L19" i="12" s="1"/>
  <c r="N19" i="12" s="1"/>
  <c r="K18" i="12"/>
  <c r="K14" i="12"/>
  <c r="I5" i="12"/>
  <c r="I39" i="12" s="1"/>
  <c r="K29" i="12"/>
  <c r="K25" i="12"/>
  <c r="G20" i="12"/>
  <c r="G17" i="12"/>
  <c r="G16" i="12"/>
  <c r="G13" i="12"/>
  <c r="G28" i="12"/>
  <c r="G10" i="12"/>
  <c r="C4" i="12"/>
  <c r="C38" i="12" s="1"/>
  <c r="H5" i="17"/>
  <c r="H39" i="17" s="1"/>
  <c r="E5" i="12"/>
  <c r="E39" i="12" s="1"/>
  <c r="D5" i="12"/>
  <c r="D39" i="12" s="1"/>
  <c r="M5" i="12"/>
  <c r="M39" i="12" s="1"/>
  <c r="J5" i="17"/>
  <c r="J39" i="17" s="1"/>
  <c r="G6" i="12"/>
  <c r="D4" i="12"/>
  <c r="D38" i="12" s="1"/>
  <c r="G35" i="17"/>
  <c r="G34" i="17"/>
  <c r="K36" i="17"/>
  <c r="H39" i="12"/>
  <c r="K33" i="17"/>
  <c r="K32" i="17"/>
  <c r="K29" i="17"/>
  <c r="K28" i="17"/>
  <c r="K21" i="17"/>
  <c r="K20" i="17"/>
  <c r="K6" i="12"/>
  <c r="K24" i="12"/>
  <c r="K21" i="12"/>
  <c r="K20" i="12"/>
  <c r="K17" i="12"/>
  <c r="K16" i="12"/>
  <c r="K13" i="12"/>
  <c r="K12" i="12"/>
  <c r="K9" i="12"/>
  <c r="K8" i="12"/>
  <c r="K35" i="12"/>
  <c r="K32" i="12"/>
  <c r="K31" i="12"/>
  <c r="K28" i="12"/>
  <c r="K27" i="12"/>
  <c r="G33" i="17"/>
  <c r="G29" i="17"/>
  <c r="L29" i="17" s="1"/>
  <c r="N29" i="17" s="1"/>
  <c r="G27" i="17"/>
  <c r="G21" i="17"/>
  <c r="G28" i="17"/>
  <c r="G26" i="17"/>
  <c r="G20" i="17"/>
  <c r="E4" i="12"/>
  <c r="E38" i="12" s="1"/>
  <c r="G23" i="12"/>
  <c r="G22" i="12"/>
  <c r="G21" i="12"/>
  <c r="G18" i="12"/>
  <c r="G15" i="12"/>
  <c r="G11" i="12"/>
  <c r="G9" i="12"/>
  <c r="G8" i="12"/>
  <c r="G33" i="12"/>
  <c r="G32" i="12"/>
  <c r="G31" i="12"/>
  <c r="G30" i="12"/>
  <c r="G29" i="12"/>
  <c r="G27" i="12"/>
  <c r="G26" i="12"/>
  <c r="G25" i="12"/>
  <c r="K37" i="10"/>
  <c r="G37" i="10"/>
  <c r="K35" i="10"/>
  <c r="K28" i="10"/>
  <c r="G22" i="10"/>
  <c r="K20" i="10"/>
  <c r="K11" i="18"/>
  <c r="K11" i="10"/>
  <c r="E4" i="18"/>
  <c r="E38" i="18" s="1"/>
  <c r="G10" i="10"/>
  <c r="M5" i="10"/>
  <c r="M39" i="10" s="1"/>
  <c r="H4" i="10"/>
  <c r="H38" i="10" s="1"/>
  <c r="E5" i="18"/>
  <c r="E39" i="18" s="1"/>
  <c r="I4" i="18"/>
  <c r="I38" i="18" s="1"/>
  <c r="K36" i="10"/>
  <c r="K32" i="10"/>
  <c r="K19" i="18"/>
  <c r="G30" i="10"/>
  <c r="G36" i="10"/>
  <c r="G32" i="10"/>
  <c r="G8" i="10"/>
  <c r="G14" i="10"/>
  <c r="G26" i="10"/>
  <c r="L25" i="9"/>
  <c r="N25" i="9" s="1"/>
  <c r="L23" i="9"/>
  <c r="N23" i="9" s="1"/>
  <c r="G18" i="10"/>
  <c r="G19" i="17"/>
  <c r="K15" i="17"/>
  <c r="F4" i="10"/>
  <c r="F38" i="10" s="1"/>
  <c r="D4" i="10"/>
  <c r="D38" i="10" s="1"/>
  <c r="C5" i="10"/>
  <c r="C39" i="10" s="1"/>
  <c r="M5" i="17"/>
  <c r="M39" i="17" s="1"/>
  <c r="K5" i="9"/>
  <c r="K39" i="9" s="1"/>
  <c r="K4" i="9"/>
  <c r="K38" i="9" s="1"/>
  <c r="I4" i="17"/>
  <c r="I38" i="17" s="1"/>
  <c r="E5" i="17"/>
  <c r="E39" i="17" s="1"/>
  <c r="E4" i="10"/>
  <c r="E38" i="10" s="1"/>
  <c r="E4" i="17"/>
  <c r="E38" i="17" s="1"/>
  <c r="G4" i="9"/>
  <c r="G38" i="9" s="1"/>
  <c r="G5" i="9"/>
  <c r="G39" i="9" s="1"/>
  <c r="K7" i="17"/>
  <c r="F5" i="10"/>
  <c r="F39" i="10" s="1"/>
  <c r="M4" i="10"/>
  <c r="M38" i="10" s="1"/>
  <c r="L33" i="9"/>
  <c r="N33" i="9" s="1"/>
  <c r="L35" i="9"/>
  <c r="N35" i="9" s="1"/>
  <c r="L37" i="9"/>
  <c r="N37" i="9" s="1"/>
  <c r="K30" i="10"/>
  <c r="K26" i="10"/>
  <c r="K22" i="10"/>
  <c r="K27" i="10"/>
  <c r="K23" i="10"/>
  <c r="L9" i="9"/>
  <c r="N9" i="9" s="1"/>
  <c r="L11" i="9"/>
  <c r="N11" i="9" s="1"/>
  <c r="L13" i="9"/>
  <c r="N13" i="9" s="1"/>
  <c r="L15" i="9"/>
  <c r="N15" i="9" s="1"/>
  <c r="L17" i="9"/>
  <c r="N17" i="9" s="1"/>
  <c r="L19" i="9"/>
  <c r="N19" i="9" s="1"/>
  <c r="L21" i="9"/>
  <c r="N21" i="9" s="1"/>
  <c r="H5" i="10"/>
  <c r="H39" i="10" s="1"/>
  <c r="K18" i="10"/>
  <c r="K14" i="10"/>
  <c r="K10" i="10"/>
  <c r="K19" i="10"/>
  <c r="K15" i="10"/>
  <c r="I5" i="10"/>
  <c r="I39" i="10" s="1"/>
  <c r="J5" i="10"/>
  <c r="J39" i="10" s="1"/>
  <c r="G35" i="10"/>
  <c r="G27" i="10"/>
  <c r="G29" i="10"/>
  <c r="G33" i="10"/>
  <c r="L33" i="10" s="1"/>
  <c r="N33" i="10" s="1"/>
  <c r="G25" i="10"/>
  <c r="G21" i="10"/>
  <c r="G17" i="10"/>
  <c r="G13" i="10"/>
  <c r="G9" i="10"/>
  <c r="G23" i="10"/>
  <c r="G19" i="10"/>
  <c r="G15" i="10"/>
  <c r="G11" i="10"/>
  <c r="D5" i="10"/>
  <c r="D39" i="10" s="1"/>
  <c r="E5" i="10"/>
  <c r="E39" i="10" s="1"/>
  <c r="G6" i="10"/>
  <c r="K35" i="18"/>
  <c r="K34" i="18"/>
  <c r="G32" i="18"/>
  <c r="K31" i="18"/>
  <c r="K30" i="18"/>
  <c r="K26" i="18"/>
  <c r="K23" i="18"/>
  <c r="K22" i="18"/>
  <c r="G22" i="18"/>
  <c r="K18" i="18"/>
  <c r="G16" i="18"/>
  <c r="K15" i="18"/>
  <c r="K14" i="18"/>
  <c r="D4" i="18"/>
  <c r="D38" i="18" s="1"/>
  <c r="M5" i="18"/>
  <c r="M39" i="18" s="1"/>
  <c r="M4" i="18"/>
  <c r="M38" i="18" s="1"/>
  <c r="H5" i="18"/>
  <c r="H39" i="18" s="1"/>
  <c r="D5" i="18"/>
  <c r="D39" i="18" s="1"/>
  <c r="C5" i="18"/>
  <c r="C39" i="18" s="1"/>
  <c r="J5" i="18"/>
  <c r="J39" i="18" s="1"/>
  <c r="G6" i="18"/>
  <c r="K7" i="18"/>
  <c r="K37" i="18"/>
  <c r="K36" i="18"/>
  <c r="K33" i="18"/>
  <c r="K32" i="18"/>
  <c r="K29" i="18"/>
  <c r="K28" i="18"/>
  <c r="K25" i="18"/>
  <c r="K24" i="18"/>
  <c r="K21" i="18"/>
  <c r="K20" i="18"/>
  <c r="K17" i="18"/>
  <c r="K16" i="18"/>
  <c r="K13" i="18"/>
  <c r="K12" i="18"/>
  <c r="K9" i="18"/>
  <c r="K8" i="18"/>
  <c r="C4" i="18"/>
  <c r="C38" i="18" s="1"/>
  <c r="G37" i="18"/>
  <c r="G36" i="18"/>
  <c r="G35" i="18"/>
  <c r="G34" i="18"/>
  <c r="G33" i="18"/>
  <c r="G31" i="18"/>
  <c r="G30" i="18"/>
  <c r="G29" i="18"/>
  <c r="G28" i="18"/>
  <c r="G27" i="18"/>
  <c r="G26" i="18"/>
  <c r="G25" i="18"/>
  <c r="G24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K37" i="17"/>
  <c r="G37" i="17"/>
  <c r="G36" i="17"/>
  <c r="K34" i="17"/>
  <c r="G32" i="17"/>
  <c r="K31" i="17"/>
  <c r="K30" i="17"/>
  <c r="G31" i="17"/>
  <c r="G30" i="17"/>
  <c r="K24" i="17"/>
  <c r="K25" i="17"/>
  <c r="G25" i="17"/>
  <c r="G24" i="17"/>
  <c r="G23" i="17"/>
  <c r="G22" i="17"/>
  <c r="G18" i="17"/>
  <c r="K17" i="17"/>
  <c r="G17" i="17"/>
  <c r="G16" i="17"/>
  <c r="G15" i="17"/>
  <c r="G14" i="17"/>
  <c r="K16" i="17"/>
  <c r="G13" i="17"/>
  <c r="G12" i="17"/>
  <c r="G11" i="17"/>
  <c r="G10" i="17"/>
  <c r="M4" i="17"/>
  <c r="M38" i="17" s="1"/>
  <c r="D5" i="17"/>
  <c r="D39" i="17" s="1"/>
  <c r="D4" i="17"/>
  <c r="D38" i="17" s="1"/>
  <c r="G9" i="17"/>
  <c r="C5" i="17"/>
  <c r="C39" i="17" s="1"/>
  <c r="C4" i="17"/>
  <c r="C38" i="17" s="1"/>
  <c r="G8" i="17"/>
  <c r="G6" i="17"/>
  <c r="K14" i="17"/>
  <c r="K13" i="17"/>
  <c r="K12" i="17"/>
  <c r="K9" i="17"/>
  <c r="K8" i="17"/>
  <c r="I5" i="17"/>
  <c r="I39" i="17" s="1"/>
  <c r="K6" i="18"/>
  <c r="H4" i="18"/>
  <c r="H38" i="18" s="1"/>
  <c r="F4" i="14"/>
  <c r="F38" i="14" s="1"/>
  <c r="F5" i="14"/>
  <c r="F39" i="14" s="1"/>
  <c r="G7" i="14"/>
  <c r="K9" i="14"/>
  <c r="I5" i="14"/>
  <c r="I39" i="14" s="1"/>
  <c r="K6" i="10"/>
  <c r="L7" i="11"/>
  <c r="N7" i="11" s="1"/>
  <c r="L9" i="11"/>
  <c r="N9" i="11" s="1"/>
  <c r="L11" i="11"/>
  <c r="N11" i="11" s="1"/>
  <c r="L13" i="11"/>
  <c r="N13" i="11" s="1"/>
  <c r="L15" i="11"/>
  <c r="N15" i="11" s="1"/>
  <c r="L17" i="11"/>
  <c r="N17" i="11" s="1"/>
  <c r="L19" i="11"/>
  <c r="N19" i="11" s="1"/>
  <c r="L21" i="11"/>
  <c r="N21" i="11" s="1"/>
  <c r="L23" i="11"/>
  <c r="N23" i="11" s="1"/>
  <c r="L25" i="11"/>
  <c r="N25" i="11" s="1"/>
  <c r="L27" i="11"/>
  <c r="N27" i="11" s="1"/>
  <c r="L29" i="11"/>
  <c r="N29" i="11" s="1"/>
  <c r="L31" i="11"/>
  <c r="N31" i="11" s="1"/>
  <c r="L33" i="11"/>
  <c r="N33" i="11" s="1"/>
  <c r="L35" i="11"/>
  <c r="N35" i="11" s="1"/>
  <c r="L37" i="11"/>
  <c r="N37" i="11" s="1"/>
  <c r="I5" i="18"/>
  <c r="I39" i="18" s="1"/>
  <c r="F4" i="18"/>
  <c r="F38" i="18" s="1"/>
  <c r="G7" i="18"/>
  <c r="F5" i="18"/>
  <c r="F39" i="18" s="1"/>
  <c r="J4" i="18"/>
  <c r="J38" i="18" s="1"/>
  <c r="K10" i="18"/>
  <c r="L6" i="9"/>
  <c r="N6" i="9" s="1"/>
  <c r="L8" i="9"/>
  <c r="N8" i="9" s="1"/>
  <c r="L10" i="9"/>
  <c r="N10" i="9" s="1"/>
  <c r="L12" i="9"/>
  <c r="N12" i="9" s="1"/>
  <c r="L14" i="9"/>
  <c r="N14" i="9" s="1"/>
  <c r="L16" i="9"/>
  <c r="N16" i="9" s="1"/>
  <c r="L18" i="9"/>
  <c r="N18" i="9" s="1"/>
  <c r="L20" i="9"/>
  <c r="N20" i="9" s="1"/>
  <c r="L22" i="9"/>
  <c r="N22" i="9" s="1"/>
  <c r="L24" i="9"/>
  <c r="N24" i="9" s="1"/>
  <c r="L26" i="9"/>
  <c r="N26" i="9" s="1"/>
  <c r="L28" i="9"/>
  <c r="N28" i="9" s="1"/>
  <c r="L30" i="9"/>
  <c r="N30" i="9" s="1"/>
  <c r="L32" i="9"/>
  <c r="N32" i="9" s="1"/>
  <c r="L34" i="9"/>
  <c r="N34" i="9" s="1"/>
  <c r="L36" i="9"/>
  <c r="N36" i="9" s="1"/>
  <c r="G7" i="10"/>
  <c r="G31" i="10"/>
  <c r="H4" i="12"/>
  <c r="H38" i="12" s="1"/>
  <c r="J5" i="12"/>
  <c r="J39" i="12" s="1"/>
  <c r="F4" i="16"/>
  <c r="F38" i="16" s="1"/>
  <c r="F5" i="16"/>
  <c r="F39" i="16" s="1"/>
  <c r="G7" i="16"/>
  <c r="J4" i="16"/>
  <c r="J38" i="16" s="1"/>
  <c r="K10" i="16"/>
  <c r="K9" i="16"/>
  <c r="I5" i="16"/>
  <c r="I39" i="16" s="1"/>
  <c r="G8" i="18"/>
  <c r="G8" i="14"/>
  <c r="C4" i="10"/>
  <c r="C38" i="10" s="1"/>
  <c r="G38" i="11"/>
  <c r="K38" i="11"/>
  <c r="L6" i="11"/>
  <c r="N6" i="11" s="1"/>
  <c r="L8" i="11"/>
  <c r="N8" i="11" s="1"/>
  <c r="L10" i="11"/>
  <c r="N10" i="11" s="1"/>
  <c r="L12" i="11"/>
  <c r="N12" i="11" s="1"/>
  <c r="L14" i="11"/>
  <c r="N14" i="11" s="1"/>
  <c r="L16" i="11"/>
  <c r="N16" i="11" s="1"/>
  <c r="L18" i="11"/>
  <c r="N18" i="11" s="1"/>
  <c r="L20" i="11"/>
  <c r="N20" i="11" s="1"/>
  <c r="L22" i="11"/>
  <c r="N22" i="11" s="1"/>
  <c r="L24" i="11"/>
  <c r="N24" i="11" s="1"/>
  <c r="L26" i="11"/>
  <c r="N26" i="11" s="1"/>
  <c r="L28" i="11"/>
  <c r="N28" i="11" s="1"/>
  <c r="L30" i="11"/>
  <c r="N30" i="11" s="1"/>
  <c r="L32" i="11"/>
  <c r="N32" i="11" s="1"/>
  <c r="L34" i="11"/>
  <c r="N34" i="11" s="1"/>
  <c r="L36" i="11"/>
  <c r="N36" i="11" s="1"/>
  <c r="F4" i="12"/>
  <c r="F38" i="12" s="1"/>
  <c r="F5" i="12"/>
  <c r="F39" i="12" s="1"/>
  <c r="F4" i="17"/>
  <c r="F38" i="17" s="1"/>
  <c r="G7" i="17"/>
  <c r="F5" i="17"/>
  <c r="F39" i="17" s="1"/>
  <c r="K6" i="17"/>
  <c r="H4" i="17"/>
  <c r="H38" i="17" s="1"/>
  <c r="J4" i="17"/>
  <c r="J38" i="17" s="1"/>
  <c r="K10" i="17"/>
  <c r="H4" i="14"/>
  <c r="H38" i="14" s="1"/>
  <c r="C6" i="19"/>
  <c r="F6" i="19"/>
  <c r="E6" i="19"/>
  <c r="D6" i="19"/>
  <c r="F37" i="19"/>
  <c r="E37" i="19"/>
  <c r="D37" i="19"/>
  <c r="C37" i="19"/>
  <c r="F36" i="19"/>
  <c r="E36" i="19"/>
  <c r="D36" i="19"/>
  <c r="C36" i="19"/>
  <c r="F35" i="19"/>
  <c r="E35" i="19"/>
  <c r="D35" i="19"/>
  <c r="C35" i="19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7" i="19"/>
  <c r="E7" i="19"/>
  <c r="D7" i="19"/>
  <c r="C7" i="19"/>
  <c r="H6" i="19"/>
  <c r="J6" i="19"/>
  <c r="I6" i="19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M6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K37" i="7"/>
  <c r="G4" i="15"/>
  <c r="K4" i="15"/>
  <c r="G5" i="15"/>
  <c r="K5" i="15"/>
  <c r="G4" i="13"/>
  <c r="K4" i="13"/>
  <c r="K38" i="13" s="1"/>
  <c r="G5" i="13"/>
  <c r="K5" i="13"/>
  <c r="K39" i="13" s="1"/>
  <c r="L28" i="14" l="1"/>
  <c r="N28" i="14" s="1"/>
  <c r="L29" i="14"/>
  <c r="N29" i="14" s="1"/>
  <c r="L27" i="14"/>
  <c r="N27" i="14" s="1"/>
  <c r="L37" i="12"/>
  <c r="N37" i="12" s="1"/>
  <c r="L36" i="10"/>
  <c r="N36" i="10" s="1"/>
  <c r="L28" i="10"/>
  <c r="N28" i="10" s="1"/>
  <c r="L8" i="14"/>
  <c r="N8" i="14" s="1"/>
  <c r="L25" i="10"/>
  <c r="N25" i="10" s="1"/>
  <c r="L20" i="16"/>
  <c r="N20" i="16" s="1"/>
  <c r="L28" i="16"/>
  <c r="N28" i="16" s="1"/>
  <c r="L37" i="10"/>
  <c r="N37" i="10" s="1"/>
  <c r="L29" i="18"/>
  <c r="N29" i="18" s="1"/>
  <c r="L9" i="10"/>
  <c r="N9" i="10" s="1"/>
  <c r="L21" i="10"/>
  <c r="N21" i="10" s="1"/>
  <c r="L34" i="10"/>
  <c r="N34" i="10" s="1"/>
  <c r="L29" i="10"/>
  <c r="N29" i="10" s="1"/>
  <c r="L29" i="16"/>
  <c r="N29" i="16" s="1"/>
  <c r="C38" i="16"/>
  <c r="G38" i="16" s="1"/>
  <c r="G4" i="16"/>
  <c r="L26" i="12"/>
  <c r="N26" i="12" s="1"/>
  <c r="L23" i="16"/>
  <c r="N23" i="16" s="1"/>
  <c r="L27" i="16"/>
  <c r="N27" i="16" s="1"/>
  <c r="L14" i="16"/>
  <c r="N14" i="16" s="1"/>
  <c r="L8" i="10"/>
  <c r="N8" i="10" s="1"/>
  <c r="L12" i="10"/>
  <c r="N12" i="10" s="1"/>
  <c r="L36" i="12"/>
  <c r="N36" i="12" s="1"/>
  <c r="L32" i="10"/>
  <c r="N32" i="10" s="1"/>
  <c r="L26" i="10"/>
  <c r="N26" i="10" s="1"/>
  <c r="L31" i="10"/>
  <c r="N31" i="10" s="1"/>
  <c r="L24" i="10"/>
  <c r="N24" i="10" s="1"/>
  <c r="L23" i="10"/>
  <c r="N23" i="10" s="1"/>
  <c r="L17" i="10"/>
  <c r="N17" i="10" s="1"/>
  <c r="L13" i="10"/>
  <c r="N13" i="10" s="1"/>
  <c r="L11" i="16"/>
  <c r="N11" i="16" s="1"/>
  <c r="L7" i="14"/>
  <c r="N7" i="14" s="1"/>
  <c r="L11" i="14"/>
  <c r="N11" i="14" s="1"/>
  <c r="K5" i="10"/>
  <c r="K39" i="10" s="1"/>
  <c r="L37" i="16"/>
  <c r="N37" i="16" s="1"/>
  <c r="L35" i="16"/>
  <c r="N35" i="16" s="1"/>
  <c r="L34" i="16"/>
  <c r="N34" i="16" s="1"/>
  <c r="L14" i="12"/>
  <c r="N14" i="12" s="1"/>
  <c r="L5" i="11"/>
  <c r="N5" i="11" s="1"/>
  <c r="L30" i="10"/>
  <c r="N30" i="10" s="1"/>
  <c r="L16" i="10"/>
  <c r="N16" i="10" s="1"/>
  <c r="N5" i="9"/>
  <c r="N39" i="9" s="1"/>
  <c r="L7" i="16"/>
  <c r="N7" i="16" s="1"/>
  <c r="L22" i="16"/>
  <c r="N22" i="16" s="1"/>
  <c r="L9" i="14"/>
  <c r="N9" i="14" s="1"/>
  <c r="L35" i="17"/>
  <c r="N35" i="17" s="1"/>
  <c r="L35" i="10"/>
  <c r="N35" i="10" s="1"/>
  <c r="L33" i="16"/>
  <c r="N33" i="16" s="1"/>
  <c r="L24" i="16"/>
  <c r="N24" i="16" s="1"/>
  <c r="L18" i="16"/>
  <c r="N18" i="16" s="1"/>
  <c r="L17" i="16"/>
  <c r="N17" i="16" s="1"/>
  <c r="L8" i="16"/>
  <c r="N8" i="16" s="1"/>
  <c r="G5" i="16"/>
  <c r="L9" i="16"/>
  <c r="N9" i="16" s="1"/>
  <c r="K5" i="16"/>
  <c r="L10" i="16"/>
  <c r="N10" i="16" s="1"/>
  <c r="L15" i="16"/>
  <c r="N15" i="16" s="1"/>
  <c r="L36" i="16"/>
  <c r="N36" i="16" s="1"/>
  <c r="L32" i="16"/>
  <c r="N32" i="16" s="1"/>
  <c r="L31" i="16"/>
  <c r="N31" i="16" s="1"/>
  <c r="L30" i="16"/>
  <c r="N30" i="16" s="1"/>
  <c r="K39" i="16"/>
  <c r="L26" i="16"/>
  <c r="N26" i="16" s="1"/>
  <c r="L25" i="16"/>
  <c r="N25" i="16" s="1"/>
  <c r="L21" i="16"/>
  <c r="N21" i="16" s="1"/>
  <c r="L23" i="17"/>
  <c r="N23" i="17" s="1"/>
  <c r="L19" i="16"/>
  <c r="N19" i="16" s="1"/>
  <c r="L16" i="16"/>
  <c r="N16" i="16" s="1"/>
  <c r="L13" i="16"/>
  <c r="N13" i="16" s="1"/>
  <c r="L12" i="16"/>
  <c r="N12" i="16" s="1"/>
  <c r="L11" i="17"/>
  <c r="N11" i="17" s="1"/>
  <c r="L39" i="15"/>
  <c r="N39" i="15" s="1"/>
  <c r="G39" i="16"/>
  <c r="K38" i="16"/>
  <c r="L6" i="16"/>
  <c r="N6" i="16" s="1"/>
  <c r="L38" i="15"/>
  <c r="N38" i="15" s="1"/>
  <c r="L37" i="14"/>
  <c r="N37" i="14" s="1"/>
  <c r="L35" i="14"/>
  <c r="N35" i="14" s="1"/>
  <c r="L31" i="14"/>
  <c r="N31" i="14" s="1"/>
  <c r="L26" i="14"/>
  <c r="N26" i="14" s="1"/>
  <c r="L20" i="14"/>
  <c r="N20" i="14" s="1"/>
  <c r="L21" i="14"/>
  <c r="N21" i="14" s="1"/>
  <c r="L19" i="14"/>
  <c r="N19" i="14" s="1"/>
  <c r="L16" i="14"/>
  <c r="N16" i="14" s="1"/>
  <c r="L12" i="14"/>
  <c r="N12" i="14" s="1"/>
  <c r="L13" i="14"/>
  <c r="N13" i="14" s="1"/>
  <c r="L6" i="14"/>
  <c r="N6" i="14" s="1"/>
  <c r="L36" i="14"/>
  <c r="N36" i="14" s="1"/>
  <c r="L34" i="14"/>
  <c r="N34" i="14" s="1"/>
  <c r="L34" i="17"/>
  <c r="N34" i="17" s="1"/>
  <c r="L32" i="14"/>
  <c r="N32" i="14" s="1"/>
  <c r="L33" i="14"/>
  <c r="N33" i="14" s="1"/>
  <c r="L30" i="14"/>
  <c r="N30" i="14" s="1"/>
  <c r="L27" i="17"/>
  <c r="N27" i="17" s="1"/>
  <c r="L26" i="17"/>
  <c r="N26" i="17" s="1"/>
  <c r="L24" i="14"/>
  <c r="N24" i="14" s="1"/>
  <c r="L25" i="14"/>
  <c r="N25" i="14" s="1"/>
  <c r="L23" i="14"/>
  <c r="N23" i="14" s="1"/>
  <c r="L22" i="14"/>
  <c r="N22" i="14" s="1"/>
  <c r="L17" i="14"/>
  <c r="N17" i="14" s="1"/>
  <c r="L15" i="17"/>
  <c r="N15" i="17" s="1"/>
  <c r="L15" i="14"/>
  <c r="N15" i="14" s="1"/>
  <c r="L14" i="14"/>
  <c r="N14" i="14" s="1"/>
  <c r="L10" i="14"/>
  <c r="N10" i="14" s="1"/>
  <c r="G5" i="14"/>
  <c r="G39" i="14" s="1"/>
  <c r="K4" i="14"/>
  <c r="K38" i="14" s="1"/>
  <c r="L19" i="17"/>
  <c r="N19" i="17" s="1"/>
  <c r="L18" i="17"/>
  <c r="N18" i="17" s="1"/>
  <c r="L33" i="12"/>
  <c r="N33" i="12" s="1"/>
  <c r="L27" i="12"/>
  <c r="N27" i="12" s="1"/>
  <c r="L27" i="18"/>
  <c r="N27" i="18" s="1"/>
  <c r="L24" i="12"/>
  <c r="N24" i="12" s="1"/>
  <c r="L15" i="18"/>
  <c r="N15" i="18" s="1"/>
  <c r="L10" i="12"/>
  <c r="N10" i="12" s="1"/>
  <c r="L7" i="12"/>
  <c r="N7" i="12" s="1"/>
  <c r="L28" i="12"/>
  <c r="N28" i="12" s="1"/>
  <c r="L36" i="17"/>
  <c r="N36" i="17" s="1"/>
  <c r="L35" i="12"/>
  <c r="N35" i="12" s="1"/>
  <c r="L32" i="12"/>
  <c r="N32" i="12" s="1"/>
  <c r="L31" i="12"/>
  <c r="N31" i="12" s="1"/>
  <c r="L28" i="17"/>
  <c r="N28" i="17" s="1"/>
  <c r="L25" i="12"/>
  <c r="N25" i="12" s="1"/>
  <c r="L23" i="12"/>
  <c r="N23" i="12" s="1"/>
  <c r="L22" i="12"/>
  <c r="N22" i="12" s="1"/>
  <c r="L22" i="17"/>
  <c r="N22" i="17" s="1"/>
  <c r="L21" i="12"/>
  <c r="N21" i="12" s="1"/>
  <c r="L20" i="12"/>
  <c r="N20" i="12" s="1"/>
  <c r="L18" i="12"/>
  <c r="N18" i="12" s="1"/>
  <c r="L17" i="12"/>
  <c r="N17" i="12" s="1"/>
  <c r="L16" i="12"/>
  <c r="N16" i="12" s="1"/>
  <c r="L13" i="12"/>
  <c r="N13" i="12" s="1"/>
  <c r="L11" i="12"/>
  <c r="N11" i="12" s="1"/>
  <c r="K4" i="12"/>
  <c r="L29" i="12"/>
  <c r="N29" i="12" s="1"/>
  <c r="G4" i="12"/>
  <c r="L30" i="12"/>
  <c r="N30" i="12" s="1"/>
  <c r="L15" i="12"/>
  <c r="N15" i="12" s="1"/>
  <c r="L33" i="17"/>
  <c r="N33" i="17" s="1"/>
  <c r="L21" i="17"/>
  <c r="N21" i="17" s="1"/>
  <c r="L20" i="17"/>
  <c r="N20" i="17" s="1"/>
  <c r="L34" i="12"/>
  <c r="N34" i="12" s="1"/>
  <c r="G39" i="12"/>
  <c r="K5" i="12"/>
  <c r="L9" i="12"/>
  <c r="N9" i="12" s="1"/>
  <c r="K38" i="12"/>
  <c r="L38" i="11"/>
  <c r="N38" i="11" s="1"/>
  <c r="L6" i="12"/>
  <c r="N6" i="12" s="1"/>
  <c r="G38" i="12"/>
  <c r="K39" i="12"/>
  <c r="L32" i="17"/>
  <c r="N32" i="17" s="1"/>
  <c r="L12" i="12"/>
  <c r="N12" i="12" s="1"/>
  <c r="L8" i="12"/>
  <c r="N8" i="12" s="1"/>
  <c r="G5" i="12"/>
  <c r="L34" i="18"/>
  <c r="N34" i="18" s="1"/>
  <c r="L35" i="18"/>
  <c r="N35" i="18" s="1"/>
  <c r="L22" i="10"/>
  <c r="N22" i="10" s="1"/>
  <c r="L19" i="18"/>
  <c r="N19" i="18" s="1"/>
  <c r="L14" i="10"/>
  <c r="N14" i="10" s="1"/>
  <c r="L11" i="18"/>
  <c r="N11" i="18" s="1"/>
  <c r="L11" i="10"/>
  <c r="N11" i="10" s="1"/>
  <c r="L10" i="10"/>
  <c r="N10" i="10" s="1"/>
  <c r="F5" i="19"/>
  <c r="F39" i="19" s="1"/>
  <c r="E5" i="19"/>
  <c r="E39" i="19" s="1"/>
  <c r="L21" i="18"/>
  <c r="N21" i="18" s="1"/>
  <c r="L26" i="18"/>
  <c r="N26" i="18" s="1"/>
  <c r="L18" i="10"/>
  <c r="N18" i="10" s="1"/>
  <c r="L33" i="18"/>
  <c r="N33" i="18" s="1"/>
  <c r="L15" i="10"/>
  <c r="N15" i="10" s="1"/>
  <c r="G4" i="10"/>
  <c r="G38" i="10" s="1"/>
  <c r="L27" i="10"/>
  <c r="N27" i="10" s="1"/>
  <c r="L19" i="10"/>
  <c r="N19" i="10" s="1"/>
  <c r="K4" i="10"/>
  <c r="K38" i="10" s="1"/>
  <c r="L5" i="9"/>
  <c r="L39" i="9" s="1"/>
  <c r="L6" i="10"/>
  <c r="N6" i="10" s="1"/>
  <c r="L13" i="17"/>
  <c r="N13" i="17" s="1"/>
  <c r="L37" i="18"/>
  <c r="N37" i="18" s="1"/>
  <c r="L32" i="18"/>
  <c r="N32" i="18" s="1"/>
  <c r="L31" i="18"/>
  <c r="N31" i="18" s="1"/>
  <c r="L30" i="18"/>
  <c r="N30" i="18" s="1"/>
  <c r="L23" i="18"/>
  <c r="N23" i="18" s="1"/>
  <c r="L22" i="18"/>
  <c r="N22" i="18" s="1"/>
  <c r="L24" i="18"/>
  <c r="N24" i="18" s="1"/>
  <c r="L25" i="18"/>
  <c r="N25" i="18" s="1"/>
  <c r="L18" i="18"/>
  <c r="N18" i="18" s="1"/>
  <c r="L17" i="18"/>
  <c r="N17" i="18" s="1"/>
  <c r="L16" i="18"/>
  <c r="N16" i="18" s="1"/>
  <c r="L14" i="18"/>
  <c r="N14" i="18" s="1"/>
  <c r="L13" i="18"/>
  <c r="N13" i="18" s="1"/>
  <c r="L10" i="18"/>
  <c r="N10" i="18" s="1"/>
  <c r="J5" i="19"/>
  <c r="J39" i="19" s="1"/>
  <c r="I5" i="19"/>
  <c r="I39" i="19" s="1"/>
  <c r="K9" i="19"/>
  <c r="L8" i="18"/>
  <c r="N8" i="18" s="1"/>
  <c r="L9" i="18"/>
  <c r="N9" i="18" s="1"/>
  <c r="G4" i="18"/>
  <c r="G38" i="18" s="1"/>
  <c r="K5" i="18"/>
  <c r="K39" i="18" s="1"/>
  <c r="L20" i="18"/>
  <c r="N20" i="18" s="1"/>
  <c r="L12" i="18"/>
  <c r="N12" i="18" s="1"/>
  <c r="L36" i="18"/>
  <c r="N36" i="18" s="1"/>
  <c r="K4" i="18"/>
  <c r="K38" i="18" s="1"/>
  <c r="L28" i="18"/>
  <c r="N28" i="18" s="1"/>
  <c r="L37" i="17"/>
  <c r="N37" i="17" s="1"/>
  <c r="L31" i="17"/>
  <c r="N31" i="17" s="1"/>
  <c r="L30" i="17"/>
  <c r="N30" i="17" s="1"/>
  <c r="L24" i="17"/>
  <c r="N24" i="17" s="1"/>
  <c r="L25" i="17"/>
  <c r="N25" i="17" s="1"/>
  <c r="L17" i="17"/>
  <c r="N17" i="17" s="1"/>
  <c r="L16" i="17"/>
  <c r="N16" i="17" s="1"/>
  <c r="L14" i="17"/>
  <c r="N14" i="17" s="1"/>
  <c r="K17" i="19"/>
  <c r="K21" i="19"/>
  <c r="K25" i="19"/>
  <c r="K29" i="19"/>
  <c r="K33" i="19"/>
  <c r="K37" i="19"/>
  <c r="K13" i="19"/>
  <c r="L12" i="17"/>
  <c r="N12" i="17" s="1"/>
  <c r="D5" i="19"/>
  <c r="D39" i="19" s="1"/>
  <c r="L10" i="17"/>
  <c r="N10" i="17" s="1"/>
  <c r="L9" i="17"/>
  <c r="N9" i="17" s="1"/>
  <c r="L8" i="17"/>
  <c r="N8" i="17" s="1"/>
  <c r="G4" i="17"/>
  <c r="G38" i="17" s="1"/>
  <c r="K5" i="17"/>
  <c r="K39" i="17" s="1"/>
  <c r="L4" i="9"/>
  <c r="L38" i="9" s="1"/>
  <c r="K8" i="19"/>
  <c r="K12" i="19"/>
  <c r="K16" i="19"/>
  <c r="K20" i="19"/>
  <c r="K24" i="19"/>
  <c r="K28" i="19"/>
  <c r="K32" i="19"/>
  <c r="K36" i="19"/>
  <c r="G4" i="14"/>
  <c r="G38" i="14" s="1"/>
  <c r="K4" i="17"/>
  <c r="K38" i="17" s="1"/>
  <c r="L6" i="17"/>
  <c r="L39" i="11"/>
  <c r="N39" i="11" s="1"/>
  <c r="L7" i="10"/>
  <c r="G5" i="10"/>
  <c r="G39" i="10" s="1"/>
  <c r="L7" i="18"/>
  <c r="G5" i="18"/>
  <c r="G39" i="18" s="1"/>
  <c r="N4" i="9"/>
  <c r="N38" i="9" s="1"/>
  <c r="M5" i="19"/>
  <c r="M39" i="19" s="1"/>
  <c r="K11" i="19"/>
  <c r="K15" i="19"/>
  <c r="K19" i="19"/>
  <c r="K23" i="19"/>
  <c r="K27" i="19"/>
  <c r="K31" i="19"/>
  <c r="K35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K5" i="14"/>
  <c r="K39" i="14" s="1"/>
  <c r="K4" i="16"/>
  <c r="K10" i="19"/>
  <c r="K14" i="19"/>
  <c r="K18" i="19"/>
  <c r="K22" i="19"/>
  <c r="K26" i="19"/>
  <c r="K30" i="19"/>
  <c r="K34" i="19"/>
  <c r="L7" i="17"/>
  <c r="G5" i="17"/>
  <c r="G39" i="17" s="1"/>
  <c r="L6" i="18"/>
  <c r="K7" i="19"/>
  <c r="H5" i="19"/>
  <c r="H39" i="19" s="1"/>
  <c r="K6" i="19"/>
  <c r="H4" i="19"/>
  <c r="H38" i="19" s="1"/>
  <c r="G7" i="19"/>
  <c r="C5" i="19"/>
  <c r="C39" i="19" s="1"/>
  <c r="G6" i="19"/>
  <c r="C4" i="19"/>
  <c r="C38" i="19" s="1"/>
  <c r="M4" i="19"/>
  <c r="M38" i="19" s="1"/>
  <c r="I4" i="19"/>
  <c r="I38" i="19" s="1"/>
  <c r="J4" i="19"/>
  <c r="J38" i="19" s="1"/>
  <c r="D4" i="19"/>
  <c r="D38" i="19" s="1"/>
  <c r="E4" i="19"/>
  <c r="E38" i="19" s="1"/>
  <c r="F4" i="19"/>
  <c r="F38" i="19" s="1"/>
  <c r="L5" i="15"/>
  <c r="N5" i="15" s="1"/>
  <c r="L4" i="15"/>
  <c r="N4" i="15" s="1"/>
  <c r="G39" i="13"/>
  <c r="L39" i="13" s="1"/>
  <c r="L5" i="13"/>
  <c r="G38" i="13"/>
  <c r="L38" i="13" s="1"/>
  <c r="L4" i="13"/>
  <c r="J4" i="3"/>
  <c r="G31" i="1"/>
  <c r="G30" i="1"/>
  <c r="K31" i="1"/>
  <c r="K17" i="5"/>
  <c r="K17" i="4"/>
  <c r="K17" i="3"/>
  <c r="K17" i="1"/>
  <c r="K16" i="4"/>
  <c r="K14" i="1"/>
  <c r="G37" i="3"/>
  <c r="G35" i="3"/>
  <c r="K13" i="4"/>
  <c r="I5" i="3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L28" i="19" l="1"/>
  <c r="N28" i="19" s="1"/>
  <c r="L4" i="16"/>
  <c r="N4" i="16" s="1"/>
  <c r="L10" i="8"/>
  <c r="L5" i="16"/>
  <c r="N5" i="16" s="1"/>
  <c r="N39" i="16" s="1"/>
  <c r="L39" i="16"/>
  <c r="L38" i="16"/>
  <c r="N38" i="16" s="1"/>
  <c r="L35" i="19"/>
  <c r="N35" i="19" s="1"/>
  <c r="L5" i="14"/>
  <c r="L39" i="14" s="1"/>
  <c r="L4" i="12"/>
  <c r="N4" i="12" s="1"/>
  <c r="L5" i="12"/>
  <c r="N5" i="12" s="1"/>
  <c r="L39" i="12"/>
  <c r="N39" i="12" s="1"/>
  <c r="L38" i="12"/>
  <c r="N38" i="12" s="1"/>
  <c r="N4" i="10"/>
  <c r="N38" i="10" s="1"/>
  <c r="L4" i="10"/>
  <c r="L38" i="10" s="1"/>
  <c r="L21" i="19"/>
  <c r="N21" i="19" s="1"/>
  <c r="L19" i="19"/>
  <c r="N19" i="19" s="1"/>
  <c r="K5" i="19"/>
  <c r="K39" i="19" s="1"/>
  <c r="L25" i="19"/>
  <c r="N25" i="19" s="1"/>
  <c r="L37" i="19"/>
  <c r="N37" i="19" s="1"/>
  <c r="L32" i="19"/>
  <c r="N32" i="19" s="1"/>
  <c r="L31" i="1"/>
  <c r="N31" i="1" s="1"/>
  <c r="L27" i="19"/>
  <c r="N27" i="19" s="1"/>
  <c r="L23" i="19"/>
  <c r="N23" i="19" s="1"/>
  <c r="L17" i="19"/>
  <c r="N17" i="19" s="1"/>
  <c r="L9" i="19"/>
  <c r="N9" i="19" s="1"/>
  <c r="L10" i="19"/>
  <c r="N10" i="19" s="1"/>
  <c r="L33" i="19"/>
  <c r="N33" i="19" s="1"/>
  <c r="L12" i="19"/>
  <c r="N12" i="19" s="1"/>
  <c r="L30" i="19"/>
  <c r="N30" i="19" s="1"/>
  <c r="L16" i="19"/>
  <c r="N16" i="19" s="1"/>
  <c r="L29" i="19"/>
  <c r="N29" i="19" s="1"/>
  <c r="L26" i="19"/>
  <c r="N26" i="19" s="1"/>
  <c r="L14" i="19"/>
  <c r="N14" i="19" s="1"/>
  <c r="L34" i="19"/>
  <c r="N34" i="19" s="1"/>
  <c r="L18" i="19"/>
  <c r="N18" i="19" s="1"/>
  <c r="L36" i="19"/>
  <c r="N36" i="19" s="1"/>
  <c r="L20" i="19"/>
  <c r="N20" i="19" s="1"/>
  <c r="L31" i="19"/>
  <c r="N31" i="19" s="1"/>
  <c r="L15" i="19"/>
  <c r="N15" i="19" s="1"/>
  <c r="L13" i="19"/>
  <c r="N13" i="19" s="1"/>
  <c r="L11" i="19"/>
  <c r="N11" i="19" s="1"/>
  <c r="K5" i="8"/>
  <c r="K39" i="8" s="1"/>
  <c r="G5" i="8"/>
  <c r="G39" i="8" s="1"/>
  <c r="K4" i="8"/>
  <c r="K38" i="8" s="1"/>
  <c r="G4" i="8"/>
  <c r="G38" i="8" s="1"/>
  <c r="L22" i="19"/>
  <c r="N22" i="19" s="1"/>
  <c r="L24" i="19"/>
  <c r="N24" i="19" s="1"/>
  <c r="L8" i="19"/>
  <c r="N8" i="19" s="1"/>
  <c r="L6" i="8"/>
  <c r="N6" i="8" s="1"/>
  <c r="L8" i="8"/>
  <c r="N8" i="8" s="1"/>
  <c r="N10" i="8"/>
  <c r="L12" i="8"/>
  <c r="N12" i="8" s="1"/>
  <c r="L14" i="8"/>
  <c r="N14" i="8" s="1"/>
  <c r="L16" i="8"/>
  <c r="N16" i="8" s="1"/>
  <c r="L18" i="8"/>
  <c r="N18" i="8" s="1"/>
  <c r="L20" i="8"/>
  <c r="N20" i="8" s="1"/>
  <c r="L7" i="8"/>
  <c r="L9" i="8"/>
  <c r="N9" i="8" s="1"/>
  <c r="L11" i="8"/>
  <c r="N11" i="8" s="1"/>
  <c r="L13" i="8"/>
  <c r="N13" i="8" s="1"/>
  <c r="L15" i="8"/>
  <c r="N15" i="8" s="1"/>
  <c r="L17" i="8"/>
  <c r="N17" i="8" s="1"/>
  <c r="L19" i="8"/>
  <c r="N19" i="8" s="1"/>
  <c r="L21" i="8"/>
  <c r="N21" i="8" s="1"/>
  <c r="L23" i="8"/>
  <c r="N23" i="8" s="1"/>
  <c r="L25" i="8"/>
  <c r="N25" i="8" s="1"/>
  <c r="L27" i="8"/>
  <c r="N27" i="8" s="1"/>
  <c r="L29" i="8"/>
  <c r="N29" i="8" s="1"/>
  <c r="L31" i="8"/>
  <c r="N31" i="8" s="1"/>
  <c r="L33" i="8"/>
  <c r="N33" i="8" s="1"/>
  <c r="L35" i="8"/>
  <c r="N35" i="8" s="1"/>
  <c r="L37" i="8"/>
  <c r="N37" i="8" s="1"/>
  <c r="L4" i="14"/>
  <c r="N4" i="14" s="1"/>
  <c r="N38" i="14" s="1"/>
  <c r="L4" i="18"/>
  <c r="L38" i="18" s="1"/>
  <c r="N6" i="18"/>
  <c r="N4" i="18" s="1"/>
  <c r="N38" i="18" s="1"/>
  <c r="N7" i="17"/>
  <c r="N5" i="17" s="1"/>
  <c r="N39" i="17" s="1"/>
  <c r="L5" i="17"/>
  <c r="L39" i="17" s="1"/>
  <c r="L5" i="10"/>
  <c r="L39" i="10" s="1"/>
  <c r="N7" i="10"/>
  <c r="N5" i="10" s="1"/>
  <c r="N39" i="10" s="1"/>
  <c r="L22" i="8"/>
  <c r="N22" i="8" s="1"/>
  <c r="L24" i="8"/>
  <c r="N24" i="8" s="1"/>
  <c r="L26" i="8"/>
  <c r="N26" i="8" s="1"/>
  <c r="L28" i="8"/>
  <c r="N28" i="8" s="1"/>
  <c r="L30" i="8"/>
  <c r="N30" i="8" s="1"/>
  <c r="L32" i="8"/>
  <c r="N32" i="8" s="1"/>
  <c r="L34" i="8"/>
  <c r="N34" i="8" s="1"/>
  <c r="L36" i="8"/>
  <c r="N36" i="8" s="1"/>
  <c r="K4" i="19"/>
  <c r="K38" i="19" s="1"/>
  <c r="N7" i="18"/>
  <c r="N5" i="18" s="1"/>
  <c r="N39" i="18" s="1"/>
  <c r="L5" i="18"/>
  <c r="L39" i="18" s="1"/>
  <c r="L4" i="17"/>
  <c r="L38" i="17" s="1"/>
  <c r="N6" i="17"/>
  <c r="N4" i="17" s="1"/>
  <c r="N38" i="17" s="1"/>
  <c r="L6" i="19"/>
  <c r="G4" i="19"/>
  <c r="G38" i="19" s="1"/>
  <c r="L7" i="19"/>
  <c r="G5" i="19"/>
  <c r="G39" i="19" s="1"/>
  <c r="N4" i="13"/>
  <c r="N38" i="13" s="1"/>
  <c r="N5" i="13"/>
  <c r="N39" i="13" s="1"/>
  <c r="N7" i="8"/>
  <c r="N4" i="8" l="1"/>
  <c r="N38" i="8" s="1"/>
  <c r="N5" i="8"/>
  <c r="N39" i="8" s="1"/>
  <c r="L38" i="14"/>
  <c r="N5" i="14"/>
  <c r="N39" i="14" s="1"/>
  <c r="L5" i="8"/>
  <c r="L39" i="8" s="1"/>
  <c r="L4" i="8"/>
  <c r="L38" i="8" s="1"/>
  <c r="N7" i="19"/>
  <c r="N5" i="19" s="1"/>
  <c r="N39" i="19" s="1"/>
  <c r="L5" i="19"/>
  <c r="L39" i="19" s="1"/>
  <c r="N6" i="19"/>
  <c r="N4" i="19" s="1"/>
  <c r="N38" i="19" s="1"/>
  <c r="L4" i="19"/>
  <c r="L38" i="19" s="1"/>
  <c r="G37" i="7"/>
  <c r="L37" i="7" s="1"/>
  <c r="N37" i="7" s="1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M5" i="7"/>
  <c r="M39" i="7" s="1"/>
  <c r="J5" i="7"/>
  <c r="J39" i="7" s="1"/>
  <c r="I5" i="7"/>
  <c r="I39" i="7" s="1"/>
  <c r="H5" i="7"/>
  <c r="H39" i="7" s="1"/>
  <c r="F5" i="7"/>
  <c r="F39" i="7" s="1"/>
  <c r="E5" i="7"/>
  <c r="E39" i="7" s="1"/>
  <c r="D5" i="7"/>
  <c r="D39" i="7" s="1"/>
  <c r="C5" i="7"/>
  <c r="C39" i="7" s="1"/>
  <c r="M4" i="7"/>
  <c r="M38" i="7" s="1"/>
  <c r="J4" i="7"/>
  <c r="J38" i="7" s="1"/>
  <c r="I4" i="7"/>
  <c r="I38" i="7" s="1"/>
  <c r="H4" i="7"/>
  <c r="H38" i="7" s="1"/>
  <c r="F4" i="7"/>
  <c r="F38" i="7" s="1"/>
  <c r="E4" i="7"/>
  <c r="E38" i="7" s="1"/>
  <c r="D4" i="7"/>
  <c r="D38" i="7" s="1"/>
  <c r="C4" i="7"/>
  <c r="C38" i="7" s="1"/>
  <c r="K4" i="7" l="1"/>
  <c r="K38" i="7" s="1"/>
  <c r="K5" i="7"/>
  <c r="K39" i="7" s="1"/>
  <c r="G4" i="7"/>
  <c r="G38" i="7" s="1"/>
  <c r="G5" i="7"/>
  <c r="G39" i="7" s="1"/>
  <c r="L7" i="7"/>
  <c r="N7" i="7" s="1"/>
  <c r="L9" i="7"/>
  <c r="N9" i="7" s="1"/>
  <c r="L11" i="7"/>
  <c r="N11" i="7" s="1"/>
  <c r="L13" i="7"/>
  <c r="N13" i="7" s="1"/>
  <c r="L15" i="7"/>
  <c r="N15" i="7" s="1"/>
  <c r="L17" i="7"/>
  <c r="N17" i="7" s="1"/>
  <c r="L19" i="7"/>
  <c r="N19" i="7" s="1"/>
  <c r="L21" i="7"/>
  <c r="N21" i="7" s="1"/>
  <c r="L23" i="7"/>
  <c r="N23" i="7" s="1"/>
  <c r="L25" i="7"/>
  <c r="N25" i="7" s="1"/>
  <c r="L27" i="7"/>
  <c r="N27" i="7" s="1"/>
  <c r="L29" i="7"/>
  <c r="N29" i="7" s="1"/>
  <c r="L31" i="7"/>
  <c r="N31" i="7" s="1"/>
  <c r="L33" i="7"/>
  <c r="N33" i="7" s="1"/>
  <c r="L35" i="7"/>
  <c r="N35" i="7" s="1"/>
  <c r="L6" i="7"/>
  <c r="N6" i="7" s="1"/>
  <c r="L8" i="7"/>
  <c r="N8" i="7" s="1"/>
  <c r="L10" i="7"/>
  <c r="N10" i="7" s="1"/>
  <c r="L12" i="7"/>
  <c r="N12" i="7" s="1"/>
  <c r="L14" i="7"/>
  <c r="N14" i="7" s="1"/>
  <c r="L16" i="7"/>
  <c r="N16" i="7" s="1"/>
  <c r="L18" i="7"/>
  <c r="N18" i="7" s="1"/>
  <c r="L20" i="7"/>
  <c r="N20" i="7" s="1"/>
  <c r="L22" i="7"/>
  <c r="N22" i="7" s="1"/>
  <c r="L24" i="7"/>
  <c r="N24" i="7" s="1"/>
  <c r="L26" i="7"/>
  <c r="N26" i="7" s="1"/>
  <c r="L28" i="7"/>
  <c r="N28" i="7" s="1"/>
  <c r="L30" i="7"/>
  <c r="N30" i="7" s="1"/>
  <c r="L32" i="7"/>
  <c r="N32" i="7" s="1"/>
  <c r="L34" i="7"/>
  <c r="N34" i="7" s="1"/>
  <c r="L36" i="7"/>
  <c r="N36" i="7" s="1"/>
  <c r="N5" i="7" l="1"/>
  <c r="N39" i="7" s="1"/>
  <c r="L5" i="7"/>
  <c r="L39" i="7" s="1"/>
  <c r="L4" i="7"/>
  <c r="L38" i="7" s="1"/>
  <c r="N4" i="7"/>
  <c r="N38" i="7" s="1"/>
  <c r="M4" i="5"/>
  <c r="M38" i="5" s="1"/>
  <c r="J4" i="5"/>
  <c r="J38" i="5" s="1"/>
  <c r="I4" i="5"/>
  <c r="I38" i="5" s="1"/>
  <c r="H4" i="5"/>
  <c r="H38" i="5" s="1"/>
  <c r="K7" i="5"/>
  <c r="D4" i="5"/>
  <c r="D38" i="5" s="1"/>
  <c r="C4" i="5"/>
  <c r="C38" i="5" s="1"/>
  <c r="G12" i="4"/>
  <c r="K12" i="4"/>
  <c r="C5" i="4"/>
  <c r="C39" i="4" s="1"/>
  <c r="M5" i="4"/>
  <c r="M39" i="4" s="1"/>
  <c r="I5" i="4"/>
  <c r="I39" i="4" s="1"/>
  <c r="J5" i="4"/>
  <c r="J39" i="4" s="1"/>
  <c r="H5" i="4"/>
  <c r="D5" i="4"/>
  <c r="E5" i="4"/>
  <c r="E39" i="4" s="1"/>
  <c r="F5" i="4"/>
  <c r="F39" i="4" s="1"/>
  <c r="M4" i="4"/>
  <c r="M38" i="4" s="1"/>
  <c r="I4" i="4"/>
  <c r="I38" i="4" s="1"/>
  <c r="J4" i="4"/>
  <c r="J38" i="4" s="1"/>
  <c r="H4" i="4"/>
  <c r="H38" i="4" s="1"/>
  <c r="D4" i="4"/>
  <c r="D38" i="4" s="1"/>
  <c r="E4" i="4"/>
  <c r="E38" i="4" s="1"/>
  <c r="F4" i="4"/>
  <c r="F38" i="4" s="1"/>
  <c r="C4" i="4"/>
  <c r="C38" i="4" s="1"/>
  <c r="C5" i="3"/>
  <c r="C39" i="3" s="1"/>
  <c r="K6" i="1"/>
  <c r="D5" i="3"/>
  <c r="D39" i="3" s="1"/>
  <c r="E5" i="3"/>
  <c r="E39" i="3" s="1"/>
  <c r="F5" i="3"/>
  <c r="F39" i="3" s="1"/>
  <c r="H5" i="3"/>
  <c r="H39" i="3" s="1"/>
  <c r="I39" i="3"/>
  <c r="J5" i="3"/>
  <c r="J39" i="3" s="1"/>
  <c r="M5" i="3"/>
  <c r="M39" i="3" s="1"/>
  <c r="D4" i="3"/>
  <c r="D38" i="3" s="1"/>
  <c r="E4" i="3"/>
  <c r="E38" i="3" s="1"/>
  <c r="F4" i="3"/>
  <c r="F38" i="3" s="1"/>
  <c r="H4" i="3"/>
  <c r="H38" i="3" s="1"/>
  <c r="I4" i="3"/>
  <c r="I38" i="3" s="1"/>
  <c r="J38" i="3"/>
  <c r="M4" i="3"/>
  <c r="M38" i="3" s="1"/>
  <c r="C4" i="3"/>
  <c r="C38" i="3" s="1"/>
  <c r="G9" i="1"/>
  <c r="G6" i="1"/>
  <c r="I5" i="5"/>
  <c r="I39" i="5" s="1"/>
  <c r="J5" i="5"/>
  <c r="J39" i="5" s="1"/>
  <c r="H5" i="5"/>
  <c r="H39" i="5" s="1"/>
  <c r="D5" i="5"/>
  <c r="D39" i="5" s="1"/>
  <c r="E5" i="5"/>
  <c r="E39" i="5" s="1"/>
  <c r="F5" i="5"/>
  <c r="F39" i="5" s="1"/>
  <c r="E4" i="5"/>
  <c r="E38" i="5" s="1"/>
  <c r="F4" i="5"/>
  <c r="F38" i="5" s="1"/>
  <c r="K30" i="4"/>
  <c r="G30" i="4"/>
  <c r="K24" i="4"/>
  <c r="K23" i="5"/>
  <c r="K37" i="5"/>
  <c r="G37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G23" i="5"/>
  <c r="K22" i="5"/>
  <c r="G22" i="5"/>
  <c r="K21" i="5"/>
  <c r="K20" i="5"/>
  <c r="G20" i="5"/>
  <c r="K19" i="5"/>
  <c r="G19" i="5"/>
  <c r="K18" i="5"/>
  <c r="G18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6" i="5"/>
  <c r="G6" i="5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29" i="4"/>
  <c r="G29" i="4"/>
  <c r="K28" i="4"/>
  <c r="G28" i="4"/>
  <c r="K27" i="4"/>
  <c r="G27" i="4"/>
  <c r="K26" i="4"/>
  <c r="G26" i="4"/>
  <c r="K25" i="4"/>
  <c r="G25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G17" i="4"/>
  <c r="G16" i="4"/>
  <c r="L16" i="4" s="1"/>
  <c r="N16" i="4" s="1"/>
  <c r="K15" i="4"/>
  <c r="G15" i="4"/>
  <c r="G14" i="4"/>
  <c r="G13" i="4"/>
  <c r="L13" i="4" s="1"/>
  <c r="N13" i="4" s="1"/>
  <c r="K11" i="4"/>
  <c r="G11" i="4"/>
  <c r="K10" i="4"/>
  <c r="G10" i="4"/>
  <c r="K9" i="4"/>
  <c r="G9" i="4"/>
  <c r="K8" i="4"/>
  <c r="G8" i="4"/>
  <c r="K7" i="4"/>
  <c r="G7" i="4"/>
  <c r="K6" i="4"/>
  <c r="G6" i="4"/>
  <c r="K37" i="3"/>
  <c r="K36" i="3"/>
  <c r="G36" i="3"/>
  <c r="K35" i="3"/>
  <c r="L35" i="3" s="1"/>
  <c r="N35" i="3" s="1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G17" i="3"/>
  <c r="L17" i="3" s="1"/>
  <c r="N17" i="3" s="1"/>
  <c r="K16" i="3"/>
  <c r="G16" i="3"/>
  <c r="K15" i="3"/>
  <c r="G15" i="3"/>
  <c r="K14" i="3"/>
  <c r="G14" i="3"/>
  <c r="K13" i="3"/>
  <c r="G13" i="3"/>
  <c r="K12" i="3"/>
  <c r="G12" i="3"/>
  <c r="K11" i="3"/>
  <c r="K10" i="3"/>
  <c r="G10" i="3"/>
  <c r="K9" i="3"/>
  <c r="G9" i="3"/>
  <c r="K8" i="3"/>
  <c r="G8" i="3"/>
  <c r="K7" i="3"/>
  <c r="G7" i="3"/>
  <c r="K6" i="3"/>
  <c r="G6" i="3"/>
  <c r="K7" i="1"/>
  <c r="K8" i="1"/>
  <c r="K10" i="1"/>
  <c r="K11" i="1"/>
  <c r="K12" i="1"/>
  <c r="K13" i="1"/>
  <c r="K15" i="1"/>
  <c r="K16" i="1"/>
  <c r="K19" i="1"/>
  <c r="K20" i="1"/>
  <c r="K22" i="1"/>
  <c r="K23" i="1"/>
  <c r="K24" i="1"/>
  <c r="K25" i="1"/>
  <c r="K26" i="1"/>
  <c r="K27" i="1"/>
  <c r="K28" i="1"/>
  <c r="K29" i="1"/>
  <c r="K30" i="1"/>
  <c r="L30" i="1" s="1"/>
  <c r="N30" i="1" s="1"/>
  <c r="K32" i="1"/>
  <c r="K33" i="1"/>
  <c r="K34" i="1"/>
  <c r="K35" i="1"/>
  <c r="K36" i="1"/>
  <c r="K37" i="1"/>
  <c r="G7" i="1"/>
  <c r="G8" i="1"/>
  <c r="G10" i="1"/>
  <c r="G11" i="1"/>
  <c r="G12" i="1"/>
  <c r="G13" i="1"/>
  <c r="G14" i="1"/>
  <c r="L14" i="1" s="1"/>
  <c r="N14" i="1" s="1"/>
  <c r="G15" i="1"/>
  <c r="G16" i="1"/>
  <c r="G17" i="1"/>
  <c r="L17" i="1" s="1"/>
  <c r="N17" i="1" s="1"/>
  <c r="G18" i="1"/>
  <c r="G19" i="1"/>
  <c r="G20" i="1"/>
  <c r="G21" i="1"/>
  <c r="G22" i="1"/>
  <c r="G23" i="1"/>
  <c r="G24" i="1"/>
  <c r="G25" i="1"/>
  <c r="G26" i="1"/>
  <c r="G27" i="1"/>
  <c r="G28" i="1"/>
  <c r="L28" i="1" s="1"/>
  <c r="N28" i="1" s="1"/>
  <c r="G29" i="1"/>
  <c r="G32" i="1"/>
  <c r="G34" i="1"/>
  <c r="G35" i="1"/>
  <c r="G36" i="1"/>
  <c r="G37" i="1"/>
  <c r="L18" i="3" l="1"/>
  <c r="N18" i="3" s="1"/>
  <c r="L28" i="3"/>
  <c r="N28" i="3" s="1"/>
  <c r="L34" i="1"/>
  <c r="N34" i="1" s="1"/>
  <c r="L20" i="5"/>
  <c r="N20" i="5" s="1"/>
  <c r="L31" i="4"/>
  <c r="N31" i="4" s="1"/>
  <c r="L28" i="4"/>
  <c r="N28" i="4" s="1"/>
  <c r="L18" i="5"/>
  <c r="N18" i="5" s="1"/>
  <c r="L22" i="5"/>
  <c r="N22" i="5" s="1"/>
  <c r="L14" i="3"/>
  <c r="N14" i="3" s="1"/>
  <c r="L32" i="1"/>
  <c r="N32" i="1" s="1"/>
  <c r="L23" i="1"/>
  <c r="N23" i="1" s="1"/>
  <c r="L15" i="1"/>
  <c r="N15" i="1" s="1"/>
  <c r="L12" i="3"/>
  <c r="N12" i="3" s="1"/>
  <c r="K5" i="3"/>
  <c r="K39" i="3" s="1"/>
  <c r="L6" i="3"/>
  <c r="N6" i="3" s="1"/>
  <c r="G38" i="4"/>
  <c r="K38" i="4"/>
  <c r="H39" i="4"/>
  <c r="K39" i="4" s="1"/>
  <c r="K5" i="4"/>
  <c r="D39" i="4"/>
  <c r="G39" i="4" s="1"/>
  <c r="G5" i="4"/>
  <c r="L16" i="3"/>
  <c r="N16" i="3" s="1"/>
  <c r="K4" i="3"/>
  <c r="K38" i="3" s="1"/>
  <c r="L8" i="3"/>
  <c r="N8" i="3" s="1"/>
  <c r="L37" i="5"/>
  <c r="N37" i="5" s="1"/>
  <c r="L33" i="5"/>
  <c r="N33" i="5" s="1"/>
  <c r="L8" i="5"/>
  <c r="N8" i="5" s="1"/>
  <c r="L10" i="5"/>
  <c r="N10" i="5" s="1"/>
  <c r="L12" i="5"/>
  <c r="N12" i="5" s="1"/>
  <c r="L14" i="5"/>
  <c r="N14" i="5" s="1"/>
  <c r="L16" i="5"/>
  <c r="N16" i="5" s="1"/>
  <c r="L25" i="5"/>
  <c r="N25" i="5" s="1"/>
  <c r="L27" i="5"/>
  <c r="N27" i="5" s="1"/>
  <c r="L29" i="5"/>
  <c r="N29" i="5" s="1"/>
  <c r="L31" i="5"/>
  <c r="N31" i="5" s="1"/>
  <c r="L23" i="5"/>
  <c r="N23" i="5" s="1"/>
  <c r="L37" i="4"/>
  <c r="N37" i="4" s="1"/>
  <c r="L33" i="4"/>
  <c r="N33" i="4" s="1"/>
  <c r="L26" i="4"/>
  <c r="N26" i="4" s="1"/>
  <c r="L12" i="4"/>
  <c r="N12" i="4" s="1"/>
  <c r="L11" i="4"/>
  <c r="N11" i="4" s="1"/>
  <c r="L9" i="4"/>
  <c r="N9" i="4" s="1"/>
  <c r="L7" i="4"/>
  <c r="N7" i="4" s="1"/>
  <c r="L24" i="4"/>
  <c r="N24" i="4" s="1"/>
  <c r="L14" i="4"/>
  <c r="N14" i="4" s="1"/>
  <c r="L19" i="4"/>
  <c r="N19" i="4" s="1"/>
  <c r="L21" i="4"/>
  <c r="N21" i="4" s="1"/>
  <c r="L23" i="4"/>
  <c r="N23" i="4" s="1"/>
  <c r="L32" i="3"/>
  <c r="L30" i="3"/>
  <c r="N30" i="3" s="1"/>
  <c r="L26" i="3"/>
  <c r="N26" i="3" s="1"/>
  <c r="L24" i="3"/>
  <c r="N24" i="3" s="1"/>
  <c r="L22" i="3"/>
  <c r="N22" i="3" s="1"/>
  <c r="L20" i="3"/>
  <c r="N20" i="3" s="1"/>
  <c r="L10" i="3"/>
  <c r="N10" i="3" s="1"/>
  <c r="L36" i="3"/>
  <c r="N36" i="3" s="1"/>
  <c r="L37" i="1"/>
  <c r="N37" i="1" s="1"/>
  <c r="L33" i="1"/>
  <c r="N33" i="1" s="1"/>
  <c r="L27" i="1"/>
  <c r="N27" i="1" s="1"/>
  <c r="L24" i="1"/>
  <c r="N24" i="1" s="1"/>
  <c r="L20" i="1"/>
  <c r="N20" i="1" s="1"/>
  <c r="L19" i="1"/>
  <c r="N19" i="1" s="1"/>
  <c r="L16" i="1"/>
  <c r="N16" i="1" s="1"/>
  <c r="L13" i="1"/>
  <c r="N13" i="1" s="1"/>
  <c r="L12" i="1"/>
  <c r="N12" i="1" s="1"/>
  <c r="L10" i="1"/>
  <c r="N10" i="1" s="1"/>
  <c r="L8" i="1"/>
  <c r="N8" i="1" s="1"/>
  <c r="L29" i="1"/>
  <c r="N29" i="1" s="1"/>
  <c r="L25" i="1"/>
  <c r="N25" i="1" s="1"/>
  <c r="L21" i="1"/>
  <c r="N21" i="1" s="1"/>
  <c r="L11" i="1"/>
  <c r="N11" i="1" s="1"/>
  <c r="L19" i="3"/>
  <c r="N19" i="3" s="1"/>
  <c r="L21" i="3"/>
  <c r="N21" i="3" s="1"/>
  <c r="L23" i="3"/>
  <c r="N23" i="3" s="1"/>
  <c r="L25" i="3"/>
  <c r="N25" i="3" s="1"/>
  <c r="L27" i="3"/>
  <c r="N27" i="3" s="1"/>
  <c r="L29" i="3"/>
  <c r="N29" i="3" s="1"/>
  <c r="L31" i="3"/>
  <c r="N31" i="3" s="1"/>
  <c r="L33" i="3"/>
  <c r="N33" i="3" s="1"/>
  <c r="L15" i="4"/>
  <c r="N15" i="4" s="1"/>
  <c r="L18" i="4"/>
  <c r="N18" i="4" s="1"/>
  <c r="L20" i="4"/>
  <c r="N20" i="4" s="1"/>
  <c r="L22" i="4"/>
  <c r="N22" i="4" s="1"/>
  <c r="L19" i="5"/>
  <c r="N19" i="5" s="1"/>
  <c r="L21" i="5"/>
  <c r="N21" i="5" s="1"/>
  <c r="L30" i="4"/>
  <c r="N30" i="4" s="1"/>
  <c r="L35" i="1"/>
  <c r="N35" i="1" s="1"/>
  <c r="L26" i="1"/>
  <c r="N26" i="1" s="1"/>
  <c r="L22" i="1"/>
  <c r="N22" i="1" s="1"/>
  <c r="L18" i="1"/>
  <c r="N18" i="1" s="1"/>
  <c r="L7" i="3"/>
  <c r="N7" i="3" s="1"/>
  <c r="L9" i="3"/>
  <c r="N9" i="3" s="1"/>
  <c r="L11" i="3"/>
  <c r="N11" i="3" s="1"/>
  <c r="L13" i="3"/>
  <c r="N13" i="3" s="1"/>
  <c r="L15" i="3"/>
  <c r="N15" i="3" s="1"/>
  <c r="L6" i="4"/>
  <c r="N6" i="4" s="1"/>
  <c r="L8" i="4"/>
  <c r="N8" i="4" s="1"/>
  <c r="L10" i="4"/>
  <c r="N10" i="4" s="1"/>
  <c r="L25" i="4"/>
  <c r="N25" i="4" s="1"/>
  <c r="L27" i="4"/>
  <c r="N27" i="4" s="1"/>
  <c r="L29" i="4"/>
  <c r="N29" i="4" s="1"/>
  <c r="L32" i="4"/>
  <c r="N32" i="4" s="1"/>
  <c r="L34" i="4"/>
  <c r="N34" i="4" s="1"/>
  <c r="L6" i="5"/>
  <c r="N6" i="5" s="1"/>
  <c r="L9" i="5"/>
  <c r="N9" i="5" s="1"/>
  <c r="L11" i="5"/>
  <c r="N11" i="5" s="1"/>
  <c r="L13" i="5"/>
  <c r="N13" i="5" s="1"/>
  <c r="L15" i="5"/>
  <c r="N15" i="5" s="1"/>
  <c r="L17" i="5"/>
  <c r="N17" i="5" s="1"/>
  <c r="L24" i="5"/>
  <c r="N24" i="5" s="1"/>
  <c r="L26" i="5"/>
  <c r="N26" i="5" s="1"/>
  <c r="L28" i="5"/>
  <c r="N28" i="5" s="1"/>
  <c r="L30" i="5"/>
  <c r="N30" i="5" s="1"/>
  <c r="L32" i="5"/>
  <c r="N32" i="5" s="1"/>
  <c r="L36" i="5"/>
  <c r="N36" i="5" s="1"/>
  <c r="K5" i="5"/>
  <c r="K39" i="5" s="1"/>
  <c r="K4" i="4"/>
  <c r="G4" i="4"/>
  <c r="L17" i="4"/>
  <c r="N17" i="4" s="1"/>
  <c r="L34" i="5"/>
  <c r="N34" i="5" s="1"/>
  <c r="L36" i="4"/>
  <c r="N36" i="4" s="1"/>
  <c r="L34" i="3"/>
  <c r="L36" i="1"/>
  <c r="L35" i="5"/>
  <c r="N35" i="5" s="1"/>
  <c r="L35" i="4"/>
  <c r="N35" i="4" s="1"/>
  <c r="L37" i="3"/>
  <c r="G5" i="1"/>
  <c r="G39" i="1" s="1"/>
  <c r="G4" i="5"/>
  <c r="G38" i="5" s="1"/>
  <c r="K4" i="1"/>
  <c r="K38" i="1" s="1"/>
  <c r="G4" i="1"/>
  <c r="G38" i="1" s="1"/>
  <c r="L6" i="1"/>
  <c r="N6" i="1" s="1"/>
  <c r="K4" i="5"/>
  <c r="K38" i="5" s="1"/>
  <c r="G4" i="3"/>
  <c r="G38" i="3" s="1"/>
  <c r="G5" i="3"/>
  <c r="G39" i="3" s="1"/>
  <c r="L7" i="1"/>
  <c r="N7" i="1" s="1"/>
  <c r="N4" i="1" l="1"/>
  <c r="L38" i="4"/>
  <c r="N38" i="4" s="1"/>
  <c r="L5" i="4"/>
  <c r="N5" i="4" s="1"/>
  <c r="N4" i="3"/>
  <c r="L4" i="5"/>
  <c r="N4" i="5" s="1"/>
  <c r="N38" i="5" s="1"/>
  <c r="L4" i="4"/>
  <c r="N4" i="4" s="1"/>
  <c r="L39" i="4"/>
  <c r="N39" i="4" s="1"/>
  <c r="L4" i="3"/>
  <c r="L38" i="3" s="1"/>
  <c r="L5" i="3"/>
  <c r="L39" i="3" s="1"/>
  <c r="L4" i="1"/>
  <c r="L38" i="1" s="1"/>
  <c r="N5" i="3"/>
  <c r="N34" i="3"/>
  <c r="N36" i="1"/>
  <c r="N37" i="3"/>
  <c r="K9" i="1"/>
  <c r="K5" i="1" s="1"/>
  <c r="K39" i="1" s="1"/>
  <c r="G7" i="5"/>
  <c r="L7" i="5" s="1"/>
  <c r="N7" i="5" s="1"/>
  <c r="C5" i="5"/>
  <c r="C39" i="5" s="1"/>
  <c r="N39" i="3" l="1"/>
  <c r="N38" i="3"/>
  <c r="L38" i="5"/>
  <c r="L9" i="1"/>
  <c r="N9" i="1" s="1"/>
  <c r="G5" i="5"/>
  <c r="M5" i="5"/>
  <c r="L5" i="1" l="1"/>
  <c r="L39" i="1" s="1"/>
  <c r="N5" i="1"/>
  <c r="N39" i="1" s="1"/>
  <c r="L5" i="5"/>
  <c r="G39" i="5"/>
  <c r="M39" i="5"/>
  <c r="L39" i="5" l="1"/>
  <c r="N5" i="5"/>
  <c r="N39" i="5" s="1"/>
  <c r="N38" i="1"/>
</calcChain>
</file>

<file path=xl/sharedStrings.xml><?xml version="1.0" encoding="utf-8"?>
<sst xmlns="http://schemas.openxmlformats.org/spreadsheetml/2006/main" count="1278" uniqueCount="71">
  <si>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</si>
  <si>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</si>
  <si>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</si>
  <si>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</si>
  <si>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</si>
  <si>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</si>
  <si>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</si>
  <si>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</si>
  <si>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</si>
  <si>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</si>
  <si>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</si>
  <si>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</si>
  <si>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</si>
  <si>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</si>
  <si>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</si>
  <si>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</si>
  <si>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</si>
  <si>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</si>
  <si>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r>
      <t>tai skaitā kailcirte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kailcirte ar sēklas koku atstāšanu,</t>
    </r>
    <r>
      <rPr>
        <sz val="12"/>
        <color rgb="FF000000"/>
        <rFont val="Times New Roman"/>
        <family val="1"/>
        <charset val="186"/>
      </rPr>
      <t>)</t>
    </r>
  </si>
  <si>
    <r>
      <t>tai skaitā izlases 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rgb="FF000000"/>
        <rFont val="Times New Roman"/>
        <family val="1"/>
        <charset val="186"/>
      </rPr>
      <t>)</t>
    </r>
  </si>
  <si>
    <r>
      <t>tai skaitā kailcirte pēc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</si>
  <si>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</si>
  <si>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un jaunaudžu kopšanas cirte</t>
    </r>
    <r>
      <rPr>
        <sz val="10"/>
        <color rgb="FF000000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</si>
  <si>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</si>
  <si>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</si>
  <si>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</si>
  <si>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</si>
  <si>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</si>
  <si>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</si>
  <si>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</si>
  <si>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</si>
  <si>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</si>
  <si>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</si>
  <si>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</si>
  <si>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</si>
  <si>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</si>
  <si>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</si>
  <si>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</si>
  <si>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</si>
  <si>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</si>
  <si>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</si>
  <si>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</si>
  <si>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</si>
  <si>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</si>
  <si>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</si>
  <si>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rFont val="Times New Roman"/>
        <family val="1"/>
        <charset val="186"/>
      </rPr>
      <t xml:space="preserve"> (un izlases cirtes pēdējais paņēmiens, sēklas koku novākšana, caurmēra izlases cirte)</t>
    </r>
  </si>
  <si>
    <t>tai skaitā kailcirte pēc caurmēra</t>
  </si>
  <si>
    <r>
      <t xml:space="preserve"> </t>
    </r>
    <r>
      <rPr>
        <b/>
        <sz val="1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</si>
  <si>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</si>
  <si>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color rgb="FF00000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</si>
  <si>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color rgb="FF000000"/>
        <rFont val="Times New Roman"/>
        <family val="1"/>
        <charset val="186"/>
      </rPr>
      <t xml:space="preserve"> (un izlases cirtes pēdējais paņēmiens, sēklas koku novākšana, caurmēra izlases cirte)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</si>
  <si>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</si>
  <si>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izlases cirte</t>
    </r>
  </si>
  <si>
    <t>Kurzemes reģions, valsts meži, 2019</t>
  </si>
  <si>
    <t>Kurzemes reģions, pārējie meži, 2019</t>
  </si>
  <si>
    <t>Kurzemes reģions, visi meži kopā, 2019</t>
  </si>
  <si>
    <t>Latgales reģions, valsts meži, 2019</t>
  </si>
  <si>
    <t>Latgales reģions, pārējie meži, 2019</t>
  </si>
  <si>
    <t>Latgales reģions, visi meži kopā, 2019</t>
  </si>
  <si>
    <t>Rīgas reģions, valsts meži, 2019</t>
  </si>
  <si>
    <t>Rīgas reģions, pārējie meži, 2019</t>
  </si>
  <si>
    <t>Rīgas reģions, visi meži kopā, 2019</t>
  </si>
  <si>
    <t>Vidzemes reģions, valsts meži, 2019</t>
  </si>
  <si>
    <t>Vidzemes reģions, pārējie meži, 2019</t>
  </si>
  <si>
    <t>Vidzemes reģions, visi meži kopā, 2019</t>
  </si>
  <si>
    <t>Zemgales reģions, valsts meži, 2019</t>
  </si>
  <si>
    <t>Zemgales reģions, pārējie meži, 2019</t>
  </si>
  <si>
    <t>Zemgales reģions, visi meži kopā, 2019</t>
  </si>
  <si>
    <t>Valstī kopā valsts meži 2019</t>
  </si>
  <si>
    <t>Valstī kopā pārējie meži, 2019</t>
  </si>
  <si>
    <t>Valstī visi meži kopā,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</si>
</sst>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0"/>
      <color rgb="FFC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rgb="FF00B05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6">
    <xf numFmtId="0" fontId="0" fillId="0" borderId="0" xfId="0"/>
    <xf numFmtId="0" fontId="23" fillId="0" borderId="10" xfId="0" applyFont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11" xfId="0" applyFont="1" applyBorder="1" applyAlignment="1">
      <alignment vertical="top" wrapText="1"/>
    </xf>
    <xf numFmtId="0" fontId="0" fillId="0" borderId="0" xfId="0" applyNumberFormat="1" applyFill="1" applyBorder="1"/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0" fontId="24" fillId="0" borderId="0" xfId="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15" xfId="0" applyFont="1" applyFill="1" applyBorder="1" applyAlignment="1">
      <alignment vertical="center" wrapText="1"/>
    </xf>
    <xf numFmtId="0" fontId="29" fillId="0" borderId="0" xfId="0" applyFont="1" applyFill="1"/>
    <xf numFmtId="0" fontId="19" fillId="0" borderId="14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3" fillId="0" borderId="0" xfId="0" applyFont="1" applyFill="1"/>
    <xf numFmtId="0" fontId="27" fillId="0" borderId="14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0" applyFont="1" applyFill="1"/>
    <xf numFmtId="0" fontId="34" fillId="0" borderId="0" xfId="0" applyFont="1" applyBorder="1"/>
    <xf numFmtId="0" fontId="34" fillId="0" borderId="0" xfId="0" applyNumberFormat="1" applyFont="1" applyFill="1" applyBorder="1"/>
    <xf numFmtId="0" fontId="34" fillId="0" borderId="0" xfId="0" applyFont="1" applyFill="1" applyBorder="1"/>
    <xf numFmtId="0" fontId="35" fillId="0" borderId="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/>
    </xf>
    <xf numFmtId="0" fontId="37" fillId="0" borderId="0" xfId="0" applyFont="1" applyFill="1"/>
    <xf numFmtId="1" fontId="27" fillId="0" borderId="10" xfId="0" applyNumberFormat="1" applyFont="1" applyFill="1" applyBorder="1" applyAlignment="1">
      <alignment vertical="center" wrapText="1"/>
    </xf>
    <xf numFmtId="1" fontId="29" fillId="0" borderId="0" xfId="0" applyNumberFormat="1" applyFont="1" applyFill="1"/>
    <xf numFmtId="1" fontId="27" fillId="0" borderId="12" xfId="0" applyNumberFormat="1" applyFont="1" applyFill="1" applyBorder="1" applyAlignment="1">
      <alignment vertical="center" wrapText="1"/>
    </xf>
    <xf numFmtId="1" fontId="26" fillId="0" borderId="13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vertical="center" wrapText="1"/>
    </xf>
    <xf numFmtId="0" fontId="29" fillId="0" borderId="0" xfId="0" applyFont="1"/>
    <xf numFmtId="0" fontId="26" fillId="0" borderId="11" xfId="0" applyFont="1" applyFill="1" applyBorder="1" applyAlignment="1">
      <alignment vertical="top" wrapText="1"/>
    </xf>
    <xf numFmtId="0" fontId="36" fillId="0" borderId="0" xfId="0" applyFont="1" applyFill="1"/>
    <xf numFmtId="0" fontId="19" fillId="0" borderId="0" xfId="0" applyFont="1" applyFill="1"/>
    <xf numFmtId="0" fontId="26" fillId="0" borderId="0" xfId="0" applyFont="1" applyFill="1"/>
    <xf numFmtId="0" fontId="38" fillId="0" borderId="0" xfId="0" applyFont="1" applyFill="1"/>
    <xf numFmtId="1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9" fillId="0" borderId="0" xfId="0" applyFont="1" applyBorder="1"/>
    <xf numFmtId="0" fontId="28" fillId="0" borderId="0" xfId="0" applyFont="1"/>
    <xf numFmtId="0" fontId="26" fillId="0" borderId="11" xfId="0" applyFont="1" applyBorder="1" applyAlignment="1">
      <alignment vertical="top" wrapText="1"/>
    </xf>
    <xf numFmtId="0" fontId="28" fillId="0" borderId="0" xfId="0" applyNumberFormat="1" applyFont="1" applyFill="1" applyBorder="1"/>
    <xf numFmtId="0" fontId="26" fillId="0" borderId="0" xfId="0" applyFont="1" applyFill="1" applyBorder="1" applyAlignment="1">
      <alignment horizontal="center" vertical="top" wrapText="1"/>
    </xf>
    <xf numFmtId="2" fontId="28" fillId="0" borderId="0" xfId="0" applyNumberFormat="1" applyFont="1" applyFill="1"/>
    <xf numFmtId="0" fontId="39" fillId="0" borderId="0" xfId="0" applyNumberFormat="1" applyFont="1" applyFill="1" applyBorder="1"/>
    <xf numFmtId="0" fontId="37" fillId="0" borderId="0" xfId="0" applyNumberFormat="1" applyFont="1" applyFill="1" applyBorder="1"/>
    <xf numFmtId="2" fontId="27" fillId="0" borderId="10" xfId="0" applyNumberFormat="1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top" wrapText="1"/>
    </xf>
    <xf numFmtId="2" fontId="26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2" fontId="34" fillId="0" borderId="0" xfId="0" applyNumberFormat="1" applyFont="1"/>
    <xf numFmtId="2" fontId="29" fillId="0" borderId="0" xfId="0" applyNumberFormat="1" applyFont="1" applyFill="1"/>
    <xf numFmtId="2" fontId="34" fillId="0" borderId="0" xfId="0" applyNumberFormat="1" applyFont="1" applyFill="1"/>
    <xf numFmtId="2" fontId="27" fillId="0" borderId="0" xfId="0" applyNumberFormat="1" applyFont="1" applyFill="1" applyBorder="1" applyAlignment="1">
      <alignment vertical="center" wrapText="1"/>
    </xf>
    <xf numFmtId="2" fontId="18" fillId="0" borderId="1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2" fontId="19" fillId="0" borderId="10" xfId="0" applyNumberFormat="1" applyFont="1" applyBorder="1" applyAlignment="1">
      <alignment horizontal="center" vertical="top" wrapText="1"/>
    </xf>
    <xf numFmtId="2" fontId="27" fillId="0" borderId="11" xfId="0" applyNumberFormat="1" applyFont="1" applyFill="1" applyBorder="1" applyAlignment="1">
      <alignment vertical="center" wrapText="1"/>
    </xf>
    <xf numFmtId="2" fontId="26" fillId="0" borderId="13" xfId="0" applyNumberFormat="1" applyFont="1" applyFill="1" applyBorder="1" applyAlignment="1">
      <alignment vertical="center" wrapText="1"/>
    </xf>
    <xf numFmtId="2" fontId="36" fillId="0" borderId="0" xfId="0" applyNumberFormat="1" applyFont="1" applyFill="1"/>
    <xf numFmtId="2" fontId="34" fillId="0" borderId="0" xfId="0" applyNumberFormat="1" applyFont="1" applyFill="1" applyBorder="1"/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2" fontId="29" fillId="0" borderId="0" xfId="0" applyNumberFormat="1" applyFont="1"/>
    <xf numFmtId="2" fontId="27" fillId="0" borderId="10" xfId="0" applyNumberFormat="1" applyFont="1" applyBorder="1" applyAlignment="1">
      <alignment horizontal="center" vertical="top" wrapText="1"/>
    </xf>
    <xf numFmtId="2" fontId="0" fillId="0" borderId="0" xfId="0" applyNumberFormat="1"/>
    <xf numFmtId="2" fontId="18" fillId="0" borderId="10" xfId="0" applyNumberFormat="1" applyFont="1" applyBorder="1" applyAlignment="1">
      <alignment horizontal="center" vertical="top" wrapText="1"/>
    </xf>
    <xf numFmtId="2" fontId="27" fillId="0" borderId="12" xfId="0" applyNumberFormat="1" applyFont="1" applyFill="1" applyBorder="1" applyAlignment="1">
      <alignment vertical="center" wrapText="1"/>
    </xf>
    <xf numFmtId="2" fontId="26" fillId="0" borderId="11" xfId="0" applyNumberFormat="1" applyFont="1" applyFill="1" applyBorder="1" applyAlignment="1">
      <alignment vertical="center" wrapText="1"/>
    </xf>
    <xf numFmtId="2" fontId="26" fillId="0" borderId="0" xfId="0" applyNumberFormat="1" applyFont="1" applyFill="1"/>
    <xf numFmtId="2" fontId="0" fillId="0" borderId="0" xfId="0" applyNumberFormat="1" applyFill="1"/>
    <xf numFmtId="0" fontId="18" fillId="0" borderId="11" xfId="0" applyFont="1" applyFill="1" applyBorder="1" applyAlignment="1">
      <alignment horizontal="center" vertical="top" wrapText="1"/>
    </xf>
    <xf numFmtId="2" fontId="19" fillId="0" borderId="12" xfId="0" applyNumberFormat="1" applyFont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2" fontId="19" fillId="0" borderId="12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2" fontId="27" fillId="0" borderId="0" xfId="0" applyNumberFormat="1" applyFont="1" applyFill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26" fillId="0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horizontal="right" vertical="center" wrapText="1"/>
    </xf>
    <xf numFmtId="2" fontId="27" fillId="0" borderId="10" xfId="0" applyNumberFormat="1" applyFont="1" applyFill="1" applyBorder="1" applyAlignment="1">
      <alignment horizontal="right" vertical="center" wrapText="1"/>
    </xf>
    <xf numFmtId="1" fontId="27" fillId="0" borderId="12" xfId="0" applyNumberFormat="1" applyFont="1" applyFill="1" applyBorder="1" applyAlignment="1">
      <alignment horizontal="right" vertical="center" wrapText="1"/>
    </xf>
    <xf numFmtId="2" fontId="27" fillId="0" borderId="12" xfId="0" applyNumberFormat="1" applyFont="1" applyFill="1" applyBorder="1" applyAlignment="1">
      <alignment horizontal="right" vertical="center" wrapText="1"/>
    </xf>
    <xf numFmtId="0" fontId="26" fillId="0" borderId="10" xfId="0" applyNumberFormat="1" applyFont="1" applyFill="1" applyBorder="1" applyAlignment="1">
      <alignment horizontal="right" vertical="center"/>
    </xf>
    <xf numFmtId="1" fontId="26" fillId="0" borderId="10" xfId="0" applyNumberFormat="1" applyFont="1" applyFill="1" applyBorder="1" applyAlignment="1">
      <alignment horizontal="right" vertical="center"/>
    </xf>
    <xf numFmtId="1" fontId="27" fillId="0" borderId="10" xfId="0" applyNumberFormat="1" applyFont="1" applyFill="1" applyBorder="1" applyAlignment="1">
      <alignment horizontal="right" vertical="center" wrapText="1"/>
    </xf>
    <xf numFmtId="2" fontId="27" fillId="0" borderId="11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/>
    <xf numFmtId="2" fontId="26" fillId="0" borderId="0" xfId="0" applyNumberFormat="1" applyFont="1" applyFill="1" applyAlignment="1"/>
    <xf numFmtId="0" fontId="19" fillId="0" borderId="10" xfId="0" applyFont="1" applyFill="1" applyBorder="1" applyAlignment="1">
      <alignment horizontal="right" vertical="center" wrapText="1"/>
    </xf>
    <xf numFmtId="1" fontId="19" fillId="0" borderId="12" xfId="0" applyNumberFormat="1" applyFont="1" applyFill="1" applyBorder="1" applyAlignment="1">
      <alignment horizontal="right" vertical="center" wrapText="1"/>
    </xf>
    <xf numFmtId="0" fontId="36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 wrapText="1"/>
    </xf>
    <xf numFmtId="1" fontId="36" fillId="0" borderId="10" xfId="0" applyNumberFormat="1" applyFont="1" applyFill="1" applyBorder="1" applyAlignment="1">
      <alignment horizontal="right" vertical="center"/>
    </xf>
    <xf numFmtId="1" fontId="18" fillId="0" borderId="13" xfId="0" applyNumberFormat="1" applyFont="1" applyFill="1" applyBorder="1" applyAlignment="1">
      <alignment horizontal="right" vertical="center" wrapText="1"/>
    </xf>
    <xf numFmtId="1" fontId="18" fillId="0" borderId="10" xfId="0" applyNumberFormat="1" applyFont="1" applyFill="1" applyBorder="1" applyAlignment="1">
      <alignment horizontal="right" vertical="center" wrapText="1"/>
    </xf>
    <xf numFmtId="1" fontId="19" fillId="0" borderId="10" xfId="0" applyNumberFormat="1" applyFont="1" applyFill="1" applyBorder="1" applyAlignment="1">
      <alignment horizontal="right" vertical="center" wrapText="1"/>
    </xf>
    <xf numFmtId="0" fontId="40" fillId="0" borderId="10" xfId="0" applyFont="1" applyFill="1" applyBorder="1" applyAlignment="1">
      <alignment horizontal="right" vertical="center" wrapText="1"/>
    </xf>
    <xf numFmtId="1" fontId="40" fillId="0" borderId="12" xfId="0" applyNumberFormat="1" applyFont="1" applyFill="1" applyBorder="1" applyAlignment="1">
      <alignment horizontal="right" vertical="center" wrapText="1"/>
    </xf>
    <xf numFmtId="1" fontId="40" fillId="0" borderId="13" xfId="0" applyNumberFormat="1" applyFont="1" applyFill="1" applyBorder="1" applyAlignment="1">
      <alignment horizontal="right" vertical="center" wrapText="1"/>
    </xf>
    <xf numFmtId="1" fontId="27" fillId="0" borderId="13" xfId="0" applyNumberFormat="1" applyFont="1" applyFill="1" applyBorder="1" applyAlignment="1">
      <alignment horizontal="right" vertical="center" wrapText="1"/>
    </xf>
    <xf numFmtId="1" fontId="40" fillId="0" borderId="10" xfId="0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right" vertical="top" wrapText="1"/>
    </xf>
    <xf numFmtId="1" fontId="27" fillId="0" borderId="0" xfId="0" applyNumberFormat="1" applyFont="1" applyFill="1" applyBorder="1" applyAlignment="1">
      <alignment horizontal="right" vertical="top" wrapText="1"/>
    </xf>
    <xf numFmtId="0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right"/>
    </xf>
    <xf numFmtId="2" fontId="27" fillId="0" borderId="0" xfId="0" applyNumberFormat="1" applyFont="1" applyFill="1" applyBorder="1" applyAlignment="1">
      <alignment horizontal="right" vertical="top" wrapText="1"/>
    </xf>
    <xf numFmtId="0" fontId="3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 vertical="top" wrapText="1"/>
    </xf>
    <xf numFmtId="0" fontId="27" fillId="0" borderId="0" xfId="0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horizontal="right" vertical="center" wrapText="1"/>
    </xf>
    <xf numFmtId="1" fontId="27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horizontal="right" vertical="center" wrapText="1"/>
    </xf>
    <xf numFmtId="1" fontId="26" fillId="0" borderId="0" xfId="0" applyNumberFormat="1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Alignment="1">
      <alignment horizontal="right"/>
    </xf>
    <xf numFmtId="1" fontId="19" fillId="0" borderId="0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right" vertical="top" wrapText="1"/>
    </xf>
    <xf numFmtId="0" fontId="34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 wrapText="1"/>
    </xf>
    <xf numFmtId="0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Alignment="1">
      <alignment horizontal="right"/>
    </xf>
    <xf numFmtId="2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1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2" fontId="28" fillId="0" borderId="0" xfId="0" applyNumberFormat="1" applyFont="1"/>
    <xf numFmtId="2" fontId="26" fillId="0" borderId="10" xfId="0" applyNumberFormat="1" applyFont="1" applyBorder="1" applyAlignment="1">
      <alignment horizontal="center" vertical="top" wrapText="1"/>
    </xf>
    <xf numFmtId="2" fontId="27" fillId="0" borderId="13" xfId="0" applyNumberFormat="1" applyFont="1" applyFill="1" applyBorder="1" applyAlignment="1">
      <alignment horizontal="right" vertical="center" wrapText="1"/>
    </xf>
    <xf numFmtId="2" fontId="19" fillId="0" borderId="12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2" fontId="18" fillId="0" borderId="13" xfId="0" applyNumberFormat="1" applyFont="1" applyFill="1" applyBorder="1" applyAlignment="1">
      <alignment horizontal="right" vertical="center" wrapText="1"/>
    </xf>
    <xf numFmtId="2" fontId="19" fillId="0" borderId="11" xfId="0" applyNumberFormat="1" applyFont="1" applyFill="1" applyBorder="1" applyAlignment="1">
      <alignment horizontal="right" vertical="center" wrapText="1"/>
    </xf>
    <xf numFmtId="2" fontId="38" fillId="0" borderId="0" xfId="0" applyNumberFormat="1" applyFont="1" applyFill="1"/>
    <xf numFmtId="0" fontId="18" fillId="0" borderId="12" xfId="0" applyFont="1" applyFill="1" applyBorder="1" applyAlignment="1">
      <alignment horizontal="center" vertical="top" wrapText="1"/>
    </xf>
    <xf numFmtId="0" fontId="36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vertical="top" wrapText="1"/>
    </xf>
    <xf numFmtId="0" fontId="27" fillId="0" borderId="11" xfId="0" applyFont="1" applyFill="1" applyBorder="1" applyAlignment="1">
      <alignment vertical="top" wrapText="1"/>
    </xf>
    <xf numFmtId="2" fontId="27" fillId="0" borderId="12" xfId="0" applyNumberFormat="1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0" fillId="0" borderId="0" xfId="0" applyNumberFormat="1" applyBorder="1"/>
    <xf numFmtId="2" fontId="29" fillId="0" borderId="0" xfId="0" applyNumberFormat="1" applyFont="1" applyFill="1" applyBorder="1"/>
    <xf numFmtId="0" fontId="19" fillId="0" borderId="1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0" borderId="12" xfId="0" applyFont="1" applyFill="1" applyBorder="1" applyAlignment="1">
      <alignment horizontal="center" vertical="top" wrapText="1"/>
    </xf>
    <xf numFmtId="164" fontId="27" fillId="0" borderId="0" xfId="0" applyNumberFormat="1" applyFont="1" applyFill="1" applyBorder="1" applyAlignment="1">
      <alignment horizontal="right" vertical="top" wrapText="1"/>
    </xf>
    <xf numFmtId="0" fontId="40" fillId="0" borderId="0" xfId="0" applyFont="1" applyFill="1" applyBorder="1" applyAlignment="1">
      <alignment horizontal="right" vertical="top" wrapText="1"/>
    </xf>
    <xf numFmtId="2" fontId="19" fillId="0" borderId="0" xfId="0" applyNumberFormat="1" applyFont="1" applyFill="1" applyBorder="1" applyAlignment="1">
      <alignment horizontal="right" vertical="top" wrapText="1"/>
    </xf>
    <xf numFmtId="1" fontId="40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right" vertical="top" wrapText="1"/>
    </xf>
    <xf numFmtId="2" fontId="18" fillId="0" borderId="0" xfId="0" applyNumberFormat="1" applyFont="1" applyFill="1" applyBorder="1" applyAlignment="1">
      <alignment horizontal="right" vertical="top" wrapText="1"/>
    </xf>
    <xf numFmtId="1" fontId="36" fillId="0" borderId="0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right" vertical="top" wrapText="1"/>
    </xf>
    <xf numFmtId="164" fontId="40" fillId="0" borderId="0" xfId="0" applyNumberFormat="1" applyFont="1" applyFill="1" applyBorder="1" applyAlignment="1">
      <alignment horizontal="right" vertical="top" wrapText="1"/>
    </xf>
    <xf numFmtId="164" fontId="19" fillId="0" borderId="0" xfId="0" applyNumberFormat="1" applyFont="1" applyFill="1" applyBorder="1" applyAlignment="1">
      <alignment horizontal="right" vertical="top" wrapText="1"/>
    </xf>
    <xf numFmtId="1" fontId="36" fillId="0" borderId="0" xfId="0" applyNumberFormat="1" applyFont="1" applyFill="1" applyBorder="1" applyAlignment="1">
      <alignment horizontal="right" vertical="center" wrapText="1"/>
    </xf>
    <xf numFmtId="1" fontId="18" fillId="0" borderId="0" xfId="0" applyNumberFormat="1" applyFont="1" applyFill="1" applyBorder="1" applyAlignment="1">
      <alignment horizontal="righ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top" wrapText="1"/>
    </xf>
    <xf numFmtId="2" fontId="27" fillId="0" borderId="12" xfId="0" applyNumberFormat="1" applyFont="1" applyBorder="1" applyAlignment="1">
      <alignment horizontal="center" vertical="top" wrapText="1"/>
    </xf>
    <xf numFmtId="0" fontId="26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Fill="1" applyBorder="1"/>
    <xf numFmtId="0" fontId="26" fillId="0" borderId="0" xfId="0" applyNumberFormat="1" applyFont="1" applyFill="1" applyBorder="1" applyAlignment="1">
      <alignment horizontal="right" vertical="top" wrapText="1"/>
    </xf>
    <xf numFmtId="0" fontId="0" fillId="0" borderId="0" xfId="0" applyNumberFormat="1" applyFill="1" applyBorder="1" applyAlignment="1"/>
    <xf numFmtId="0" fontId="3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wrapText="1"/>
    </xf>
    <xf numFmtId="0" fontId="26" fillId="0" borderId="0" xfId="0" applyNumberFormat="1" applyFont="1" applyFill="1" applyBorder="1" applyAlignment="1">
      <alignment horizontal="right" wrapText="1"/>
    </xf>
    <xf numFmtId="2" fontId="2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Fill="1" applyBorder="1" applyAlignment="1">
      <alignment horizontal="right"/>
    </xf>
    <xf numFmtId="164" fontId="36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wrapText="1"/>
    </xf>
    <xf numFmtId="2" fontId="26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0" fontId="19" fillId="0" borderId="14" xfId="0" applyFont="1" applyBorder="1" applyAlignment="1">
      <alignment vertical="top" wrapText="1"/>
    </xf>
    <xf numFmtId="0" fontId="36" fillId="0" borderId="16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34" fillId="0" borderId="17" xfId="0" applyFont="1" applyFill="1" applyBorder="1" applyAlignment="1">
      <alignment horizontal="center"/>
    </xf>
    <xf numFmtId="0" fontId="26" fillId="0" borderId="12" xfId="0" applyFont="1" applyBorder="1" applyAlignment="1">
      <alignment horizontal="center" vertical="top" wrapText="1"/>
    </xf>
    <xf numFmtId="0" fontId="29" fillId="0" borderId="17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34" fillId="0" borderId="17" xfId="0" applyFont="1" applyBorder="1" applyAlignment="1">
      <alignment horizontal="center"/>
    </xf>
    <xf numFmtId="0" fontId="18" fillId="0" borderId="10" xfId="0" applyFont="1" applyFill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48"/>
  <sheetViews>
    <sheetView topLeftCell="A10" workbookViewId="0">
      <selection activeCell="D41" sqref="D41"/>
    </sheetView>
  </sheetViews>
  <sheetFormatPr defaultRowHeight="15" x14ac:dyDescent="0.25"/>
  <cols>
    <col min="1" max="1" width="32.28515625" style="31" customWidth="1"/>
    <col min="2" max="2" width="3.42578125" style="31" customWidth="1"/>
    <col min="3" max="3" width="9.140625" style="31" customWidth="1"/>
    <col min="4" max="4" width="11.85546875" style="69" customWidth="1"/>
    <col min="5" max="5" width="6.140625" style="31" customWidth="1"/>
    <col min="6" max="6" width="5.85546875" style="31" customWidth="1"/>
    <col min="7" max="7" width="13.140625" style="31" customWidth="1"/>
    <col min="8" max="8" width="9.140625" style="31"/>
    <col min="9" max="9" width="6.5703125" style="31" customWidth="1"/>
    <col min="10" max="10" width="7.28515625" style="31" customWidth="1"/>
    <col min="11" max="11" width="10.85546875" style="31" customWidth="1"/>
    <col min="12" max="12" width="7.85546875" style="31" customWidth="1"/>
    <col min="13" max="13" width="6.140625" style="31" customWidth="1"/>
    <col min="14" max="14" width="12.140625" style="69" customWidth="1"/>
    <col min="15" max="16384" width="9.140625" style="31"/>
  </cols>
  <sheetData>
    <row r="1" spans="1:15" ht="12" customHeight="1" x14ac:dyDescent="0.25">
      <c r="A1" s="46" t="s">
        <v>53</v>
      </c>
    </row>
    <row r="2" spans="1:15" ht="14.25" customHeight="1" x14ac:dyDescent="0.25">
      <c r="A2" s="80" t="s">
        <v>0</v>
      </c>
      <c r="B2" s="176"/>
      <c r="C2" s="227" t="s">
        <v>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94" t="s">
        <v>2</v>
      </c>
    </row>
    <row r="3" spans="1:15" ht="26.25" customHeight="1" x14ac:dyDescent="0.25">
      <c r="A3" s="187" t="s">
        <v>3</v>
      </c>
      <c r="B3" s="2"/>
      <c r="C3" s="2" t="s">
        <v>4</v>
      </c>
      <c r="D3" s="95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5" ht="15" customHeight="1" x14ac:dyDescent="0.25">
      <c r="A4" s="188" t="s">
        <v>15</v>
      </c>
      <c r="B4" s="74" t="s">
        <v>16</v>
      </c>
      <c r="C4" s="96">
        <f>C6+C8+C10</f>
        <v>2467.98</v>
      </c>
      <c r="D4" s="97">
        <f>D6+D8+D10</f>
        <v>644.56000000000006</v>
      </c>
      <c r="E4" s="96">
        <f>E6+E8+E10</f>
        <v>0</v>
      </c>
      <c r="F4" s="96">
        <f t="shared" ref="F4:M5" si="0">F6+F8+F10</f>
        <v>0</v>
      </c>
      <c r="G4" s="96">
        <f t="shared" si="0"/>
        <v>3112.5400000000004</v>
      </c>
      <c r="H4" s="96">
        <f t="shared" si="0"/>
        <v>1934.2199999999998</v>
      </c>
      <c r="I4" s="96">
        <f t="shared" si="0"/>
        <v>45.29</v>
      </c>
      <c r="J4" s="96">
        <f t="shared" si="0"/>
        <v>172.33</v>
      </c>
      <c r="K4" s="96">
        <f t="shared" si="0"/>
        <v>2151.84</v>
      </c>
      <c r="L4" s="96">
        <f t="shared" si="0"/>
        <v>5264.38</v>
      </c>
      <c r="M4" s="96">
        <f t="shared" si="0"/>
        <v>67.289999999999992</v>
      </c>
      <c r="N4" s="97">
        <f>N6+N8+N10</f>
        <v>5331.67</v>
      </c>
      <c r="O4" s="32"/>
    </row>
    <row r="5" spans="1:15" ht="15" customHeight="1" x14ac:dyDescent="0.25">
      <c r="A5" s="188"/>
      <c r="B5" s="74" t="s">
        <v>17</v>
      </c>
      <c r="C5" s="98">
        <f>C7+C9+C11</f>
        <v>745889</v>
      </c>
      <c r="D5" s="97">
        <f t="shared" ref="D5:G5" si="1">D7+D9+D11</f>
        <v>174405</v>
      </c>
      <c r="E5" s="98">
        <f t="shared" si="1"/>
        <v>0</v>
      </c>
      <c r="F5" s="98">
        <f t="shared" si="1"/>
        <v>0</v>
      </c>
      <c r="G5" s="98">
        <f t="shared" si="1"/>
        <v>920294</v>
      </c>
      <c r="H5" s="98">
        <f>H7+H9+H11</f>
        <v>514457</v>
      </c>
      <c r="I5" s="98">
        <f t="shared" si="0"/>
        <v>11403</v>
      </c>
      <c r="J5" s="98">
        <f t="shared" si="0"/>
        <v>51575</v>
      </c>
      <c r="K5" s="98">
        <f t="shared" si="0"/>
        <v>577435</v>
      </c>
      <c r="L5" s="98">
        <f t="shared" si="0"/>
        <v>1497729</v>
      </c>
      <c r="M5" s="98">
        <f>M7+M9+M11</f>
        <v>11634</v>
      </c>
      <c r="N5" s="97">
        <f>N7+N9+N11</f>
        <v>1509363</v>
      </c>
      <c r="O5" s="32"/>
    </row>
    <row r="6" spans="1:15" ht="15" customHeight="1" x14ac:dyDescent="0.25">
      <c r="A6" s="226" t="s">
        <v>49</v>
      </c>
      <c r="B6" s="74" t="s">
        <v>16</v>
      </c>
      <c r="C6" s="171">
        <v>2369.12</v>
      </c>
      <c r="D6" s="171">
        <v>621.22</v>
      </c>
      <c r="E6" s="172">
        <v>0</v>
      </c>
      <c r="F6" s="171">
        <v>0</v>
      </c>
      <c r="G6" s="67">
        <f>SUM(C6:F6)</f>
        <v>2990.34</v>
      </c>
      <c r="H6" s="171">
        <v>1930.58</v>
      </c>
      <c r="I6" s="171">
        <v>45.29</v>
      </c>
      <c r="J6" s="171">
        <v>172.33</v>
      </c>
      <c r="K6" s="67">
        <f>SUM(H6:J6)</f>
        <v>2148.1999999999998</v>
      </c>
      <c r="L6" s="67">
        <f>G6+K6</f>
        <v>5138.54</v>
      </c>
      <c r="M6" s="171">
        <v>66.13</v>
      </c>
      <c r="N6" s="72">
        <f>SUM(L6:M6)</f>
        <v>5204.67</v>
      </c>
      <c r="O6" s="32"/>
    </row>
    <row r="7" spans="1:15" ht="15.75" x14ac:dyDescent="0.25">
      <c r="A7" s="226"/>
      <c r="B7" s="74" t="s">
        <v>17</v>
      </c>
      <c r="C7" s="171">
        <v>737856</v>
      </c>
      <c r="D7" s="171">
        <v>168027</v>
      </c>
      <c r="E7" s="172">
        <v>0</v>
      </c>
      <c r="F7" s="171">
        <v>0</v>
      </c>
      <c r="G7" s="68">
        <f t="shared" ref="G7:G37" si="2">SUM(C7:F7)</f>
        <v>905883</v>
      </c>
      <c r="H7" s="171">
        <v>513705</v>
      </c>
      <c r="I7" s="171">
        <v>11403</v>
      </c>
      <c r="J7" s="171">
        <v>51575</v>
      </c>
      <c r="K7" s="68">
        <f t="shared" ref="K7:K37" si="3">SUM(H7:J7)</f>
        <v>576683</v>
      </c>
      <c r="L7" s="68">
        <f t="shared" ref="L7:L37" si="4">G7+K7</f>
        <v>1482566</v>
      </c>
      <c r="M7" s="171">
        <v>11574</v>
      </c>
      <c r="N7" s="72">
        <f t="shared" ref="N7:N37" si="5">SUM(L7:M7)</f>
        <v>1494140</v>
      </c>
      <c r="O7" s="32"/>
    </row>
    <row r="8" spans="1:15" x14ac:dyDescent="0.25">
      <c r="A8" s="226" t="s">
        <v>50</v>
      </c>
      <c r="B8" s="74" t="s">
        <v>16</v>
      </c>
      <c r="C8" s="171">
        <v>98.86</v>
      </c>
      <c r="D8" s="171">
        <v>0</v>
      </c>
      <c r="E8" s="171">
        <v>0</v>
      </c>
      <c r="F8" s="171">
        <v>0</v>
      </c>
      <c r="G8" s="67">
        <f t="shared" si="2"/>
        <v>98.86</v>
      </c>
      <c r="H8" s="171">
        <v>1.3</v>
      </c>
      <c r="I8" s="172">
        <v>0</v>
      </c>
      <c r="J8" s="171">
        <v>0</v>
      </c>
      <c r="K8" s="67">
        <f t="shared" si="3"/>
        <v>1.3</v>
      </c>
      <c r="L8" s="67">
        <f t="shared" si="4"/>
        <v>100.16</v>
      </c>
      <c r="M8" s="171">
        <v>1.1599999999999999</v>
      </c>
      <c r="N8" s="72">
        <f t="shared" si="5"/>
        <v>101.32</v>
      </c>
      <c r="O8" s="32"/>
    </row>
    <row r="9" spans="1:15" ht="29.25" customHeight="1" x14ac:dyDescent="0.25">
      <c r="A9" s="226"/>
      <c r="B9" s="74" t="s">
        <v>17</v>
      </c>
      <c r="C9" s="171">
        <v>8033</v>
      </c>
      <c r="D9" s="171">
        <v>0</v>
      </c>
      <c r="E9" s="171">
        <v>0</v>
      </c>
      <c r="F9" s="171">
        <v>0</v>
      </c>
      <c r="G9" s="67">
        <f>SUM(C9:F9)</f>
        <v>8033</v>
      </c>
      <c r="H9" s="171">
        <v>100</v>
      </c>
      <c r="I9" s="172">
        <v>0</v>
      </c>
      <c r="J9" s="171">
        <v>0</v>
      </c>
      <c r="K9" s="67">
        <f t="shared" si="3"/>
        <v>100</v>
      </c>
      <c r="L9" s="67">
        <f>G9+K9</f>
        <v>8133</v>
      </c>
      <c r="M9" s="171">
        <v>60</v>
      </c>
      <c r="N9" s="72">
        <f>SUM(L9:M9)</f>
        <v>8193</v>
      </c>
      <c r="O9" s="32"/>
    </row>
    <row r="10" spans="1:15" ht="12.75" customHeight="1" x14ac:dyDescent="0.25">
      <c r="A10" s="226" t="s">
        <v>46</v>
      </c>
      <c r="B10" s="74" t="s">
        <v>16</v>
      </c>
      <c r="C10" s="171">
        <v>0</v>
      </c>
      <c r="D10" s="171">
        <v>23.34</v>
      </c>
      <c r="E10" s="172">
        <v>0</v>
      </c>
      <c r="F10" s="172">
        <v>0</v>
      </c>
      <c r="G10" s="67">
        <f t="shared" si="2"/>
        <v>23.34</v>
      </c>
      <c r="H10" s="172">
        <v>2.34</v>
      </c>
      <c r="I10" s="172">
        <v>0</v>
      </c>
      <c r="J10" s="172">
        <v>0</v>
      </c>
      <c r="K10" s="67">
        <f t="shared" si="3"/>
        <v>2.34</v>
      </c>
      <c r="L10" s="67">
        <f>G10+K10</f>
        <v>25.68</v>
      </c>
      <c r="M10" s="172">
        <v>0</v>
      </c>
      <c r="N10" s="72">
        <f t="shared" si="5"/>
        <v>25.68</v>
      </c>
      <c r="O10" s="32"/>
    </row>
    <row r="11" spans="1:15" ht="12.75" customHeight="1" x14ac:dyDescent="0.25">
      <c r="A11" s="226"/>
      <c r="B11" s="74" t="s">
        <v>17</v>
      </c>
      <c r="C11" s="171">
        <v>0</v>
      </c>
      <c r="D11" s="171">
        <v>6378</v>
      </c>
      <c r="E11" s="172">
        <v>0</v>
      </c>
      <c r="F11" s="172">
        <v>0</v>
      </c>
      <c r="G11" s="67">
        <f t="shared" si="2"/>
        <v>6378</v>
      </c>
      <c r="H11" s="172">
        <v>652</v>
      </c>
      <c r="I11" s="172">
        <v>0</v>
      </c>
      <c r="J11" s="172">
        <v>0</v>
      </c>
      <c r="K11" s="67">
        <f t="shared" si="3"/>
        <v>652</v>
      </c>
      <c r="L11" s="67">
        <f t="shared" si="4"/>
        <v>7030</v>
      </c>
      <c r="M11" s="172">
        <v>0</v>
      </c>
      <c r="N11" s="72">
        <f>SUM(L11:M11)</f>
        <v>7030</v>
      </c>
      <c r="O11" s="32"/>
    </row>
    <row r="12" spans="1:15" ht="13.5" customHeight="1" x14ac:dyDescent="0.25">
      <c r="A12" s="189" t="s">
        <v>21</v>
      </c>
      <c r="B12" s="74" t="s">
        <v>16</v>
      </c>
      <c r="C12" s="171">
        <v>2516.91</v>
      </c>
      <c r="D12" s="171">
        <v>2238.54</v>
      </c>
      <c r="E12" s="171">
        <v>1.23</v>
      </c>
      <c r="F12" s="171">
        <v>0</v>
      </c>
      <c r="G12" s="67">
        <f t="shared" si="2"/>
        <v>4756.6799999999994</v>
      </c>
      <c r="H12" s="171">
        <v>783.62</v>
      </c>
      <c r="I12" s="171">
        <v>46.6</v>
      </c>
      <c r="J12" s="171">
        <v>28.36</v>
      </c>
      <c r="K12" s="67">
        <f t="shared" si="3"/>
        <v>858.58</v>
      </c>
      <c r="L12" s="67">
        <f t="shared" si="4"/>
        <v>5615.2599999999993</v>
      </c>
      <c r="M12" s="171">
        <v>2.72</v>
      </c>
      <c r="N12" s="72">
        <f t="shared" si="5"/>
        <v>5617.98</v>
      </c>
      <c r="O12" s="32"/>
    </row>
    <row r="13" spans="1:15" ht="12.75" customHeight="1" x14ac:dyDescent="0.25">
      <c r="A13" s="4" t="s">
        <v>37</v>
      </c>
      <c r="B13" s="74" t="s">
        <v>17</v>
      </c>
      <c r="C13" s="171">
        <v>153736</v>
      </c>
      <c r="D13" s="171">
        <v>120777</v>
      </c>
      <c r="E13" s="171">
        <v>2</v>
      </c>
      <c r="F13" s="171">
        <v>0</v>
      </c>
      <c r="G13" s="67">
        <f t="shared" si="2"/>
        <v>274515</v>
      </c>
      <c r="H13" s="171">
        <v>45403</v>
      </c>
      <c r="I13" s="172">
        <v>2341</v>
      </c>
      <c r="J13" s="171">
        <v>1591</v>
      </c>
      <c r="K13" s="67">
        <f t="shared" si="3"/>
        <v>49335</v>
      </c>
      <c r="L13" s="67">
        <f t="shared" si="4"/>
        <v>323850</v>
      </c>
      <c r="M13" s="171">
        <v>147</v>
      </c>
      <c r="N13" s="72">
        <f t="shared" si="5"/>
        <v>323997</v>
      </c>
      <c r="O13" s="32"/>
    </row>
    <row r="14" spans="1:15" ht="12.75" customHeight="1" x14ac:dyDescent="0.25">
      <c r="A14" s="226" t="s">
        <v>23</v>
      </c>
      <c r="B14" s="74" t="s">
        <v>16</v>
      </c>
      <c r="C14" s="171">
        <v>22.92</v>
      </c>
      <c r="D14" s="171">
        <v>31.91</v>
      </c>
      <c r="E14" s="172">
        <v>0</v>
      </c>
      <c r="F14" s="172">
        <v>0</v>
      </c>
      <c r="G14" s="67">
        <f t="shared" si="2"/>
        <v>54.83</v>
      </c>
      <c r="H14" s="171">
        <v>6.11</v>
      </c>
      <c r="I14" s="172">
        <v>0.17</v>
      </c>
      <c r="J14" s="171">
        <v>1.9</v>
      </c>
      <c r="K14" s="67">
        <f t="shared" si="3"/>
        <v>8.18</v>
      </c>
      <c r="L14" s="67">
        <f t="shared" si="4"/>
        <v>63.01</v>
      </c>
      <c r="M14" s="172">
        <v>9.15</v>
      </c>
      <c r="N14" s="72">
        <f t="shared" si="5"/>
        <v>72.16</v>
      </c>
      <c r="O14" s="32"/>
    </row>
    <row r="15" spans="1:15" ht="12.75" customHeight="1" x14ac:dyDescent="0.25">
      <c r="A15" s="226"/>
      <c r="B15" s="74" t="s">
        <v>17</v>
      </c>
      <c r="C15" s="171">
        <v>4796</v>
      </c>
      <c r="D15" s="171">
        <v>4125</v>
      </c>
      <c r="E15" s="172">
        <v>0</v>
      </c>
      <c r="F15" s="172">
        <v>0</v>
      </c>
      <c r="G15" s="67">
        <f t="shared" si="2"/>
        <v>8921</v>
      </c>
      <c r="H15" s="171">
        <v>1360</v>
      </c>
      <c r="I15" s="172">
        <v>42</v>
      </c>
      <c r="J15" s="171">
        <v>617</v>
      </c>
      <c r="K15" s="67">
        <f t="shared" si="3"/>
        <v>2019</v>
      </c>
      <c r="L15" s="67">
        <f t="shared" si="4"/>
        <v>10940</v>
      </c>
      <c r="M15" s="172">
        <v>465</v>
      </c>
      <c r="N15" s="72">
        <f t="shared" si="5"/>
        <v>11405</v>
      </c>
      <c r="O15" s="32"/>
    </row>
    <row r="16" spans="1:15" ht="12.75" customHeight="1" x14ac:dyDescent="0.25">
      <c r="A16" s="226" t="s">
        <v>24</v>
      </c>
      <c r="B16" s="74" t="s">
        <v>16</v>
      </c>
      <c r="C16" s="171">
        <v>1533.11</v>
      </c>
      <c r="D16" s="171">
        <v>1601.26</v>
      </c>
      <c r="E16" s="171">
        <v>0.56999999999999995</v>
      </c>
      <c r="F16" s="171">
        <v>13.43</v>
      </c>
      <c r="G16" s="67">
        <f t="shared" si="2"/>
        <v>3148.37</v>
      </c>
      <c r="H16" s="171">
        <v>472.64</v>
      </c>
      <c r="I16" s="171">
        <v>12.35</v>
      </c>
      <c r="J16" s="171">
        <v>45.98</v>
      </c>
      <c r="K16" s="67">
        <f t="shared" si="3"/>
        <v>530.97</v>
      </c>
      <c r="L16" s="67">
        <f t="shared" si="4"/>
        <v>3679.34</v>
      </c>
      <c r="M16" s="171">
        <v>1.74</v>
      </c>
      <c r="N16" s="72">
        <f t="shared" si="5"/>
        <v>3681.08</v>
      </c>
      <c r="O16" s="32"/>
    </row>
    <row r="17" spans="1:15" ht="12.75" customHeight="1" x14ac:dyDescent="0.25">
      <c r="A17" s="226"/>
      <c r="B17" s="74" t="s">
        <v>17</v>
      </c>
      <c r="C17" s="171">
        <v>12055.5</v>
      </c>
      <c r="D17" s="171">
        <v>12155.64</v>
      </c>
      <c r="E17" s="171">
        <v>10</v>
      </c>
      <c r="F17" s="171">
        <v>254</v>
      </c>
      <c r="G17" s="67">
        <f t="shared" si="2"/>
        <v>24475.14</v>
      </c>
      <c r="H17" s="171">
        <v>4374.53</v>
      </c>
      <c r="I17" s="171">
        <v>122.53</v>
      </c>
      <c r="J17" s="171">
        <v>737.62</v>
      </c>
      <c r="K17" s="67">
        <f t="shared" si="3"/>
        <v>5234.6799999999994</v>
      </c>
      <c r="L17" s="67">
        <f t="shared" si="4"/>
        <v>29709.82</v>
      </c>
      <c r="M17" s="171">
        <v>12.57</v>
      </c>
      <c r="N17" s="72">
        <f t="shared" si="5"/>
        <v>29722.39</v>
      </c>
      <c r="O17" s="32"/>
    </row>
    <row r="18" spans="1:15" ht="12.75" customHeight="1" x14ac:dyDescent="0.25">
      <c r="A18" s="230" t="s">
        <v>51</v>
      </c>
      <c r="B18" s="74" t="s">
        <v>16</v>
      </c>
      <c r="C18" s="171">
        <v>0.69</v>
      </c>
      <c r="D18" s="171">
        <v>2.2599999999999998</v>
      </c>
      <c r="E18" s="172">
        <v>0</v>
      </c>
      <c r="F18" s="172">
        <v>0</v>
      </c>
      <c r="G18" s="67">
        <f t="shared" si="2"/>
        <v>2.9499999999999997</v>
      </c>
      <c r="H18" s="171">
        <v>1.86</v>
      </c>
      <c r="I18" s="172">
        <v>0</v>
      </c>
      <c r="J18" s="172">
        <v>0</v>
      </c>
      <c r="K18" s="67">
        <f t="shared" si="3"/>
        <v>1.86</v>
      </c>
      <c r="L18" s="67">
        <f t="shared" si="4"/>
        <v>4.8099999999999996</v>
      </c>
      <c r="M18" s="172">
        <v>0</v>
      </c>
      <c r="N18" s="72">
        <f t="shared" si="5"/>
        <v>4.8099999999999996</v>
      </c>
      <c r="O18" s="32"/>
    </row>
    <row r="19" spans="1:15" ht="12.75" customHeight="1" x14ac:dyDescent="0.25">
      <c r="A19" s="230"/>
      <c r="B19" s="74" t="s">
        <v>17</v>
      </c>
      <c r="C19" s="171">
        <v>150</v>
      </c>
      <c r="D19" s="171">
        <v>763</v>
      </c>
      <c r="E19" s="172">
        <v>0</v>
      </c>
      <c r="F19" s="172">
        <v>0</v>
      </c>
      <c r="G19" s="67">
        <f t="shared" si="2"/>
        <v>913</v>
      </c>
      <c r="H19" s="171">
        <v>282</v>
      </c>
      <c r="I19" s="172">
        <v>0</v>
      </c>
      <c r="J19" s="172">
        <v>0</v>
      </c>
      <c r="K19" s="67">
        <f t="shared" si="3"/>
        <v>282</v>
      </c>
      <c r="L19" s="67">
        <f t="shared" si="4"/>
        <v>1195</v>
      </c>
      <c r="M19" s="172">
        <v>0</v>
      </c>
      <c r="N19" s="72">
        <f t="shared" si="5"/>
        <v>1195</v>
      </c>
      <c r="O19" s="32"/>
    </row>
    <row r="20" spans="1:15" ht="12.75" customHeight="1" x14ac:dyDescent="0.25">
      <c r="A20" s="230" t="s">
        <v>52</v>
      </c>
      <c r="B20" s="74" t="s">
        <v>16</v>
      </c>
      <c r="C20" s="172">
        <v>0</v>
      </c>
      <c r="D20" s="172">
        <v>0</v>
      </c>
      <c r="E20" s="172">
        <v>0</v>
      </c>
      <c r="F20" s="172">
        <v>0</v>
      </c>
      <c r="G20" s="67">
        <f t="shared" si="2"/>
        <v>0</v>
      </c>
      <c r="H20" s="172">
        <v>0</v>
      </c>
      <c r="I20" s="172">
        <v>0</v>
      </c>
      <c r="J20" s="172">
        <v>0</v>
      </c>
      <c r="K20" s="67">
        <f t="shared" si="3"/>
        <v>0</v>
      </c>
      <c r="L20" s="67">
        <f t="shared" si="4"/>
        <v>0</v>
      </c>
      <c r="M20" s="172">
        <v>0</v>
      </c>
      <c r="N20" s="72">
        <f t="shared" si="5"/>
        <v>0</v>
      </c>
      <c r="O20" s="32"/>
    </row>
    <row r="21" spans="1:15" ht="12.75" customHeight="1" x14ac:dyDescent="0.25">
      <c r="A21" s="230"/>
      <c r="B21" s="74" t="s">
        <v>17</v>
      </c>
      <c r="C21" s="172">
        <v>0</v>
      </c>
      <c r="D21" s="172">
        <v>0</v>
      </c>
      <c r="E21" s="172">
        <v>0</v>
      </c>
      <c r="F21" s="172">
        <v>0</v>
      </c>
      <c r="G21" s="67">
        <f t="shared" si="2"/>
        <v>0</v>
      </c>
      <c r="H21" s="172">
        <v>0</v>
      </c>
      <c r="I21" s="172">
        <v>0</v>
      </c>
      <c r="J21" s="172">
        <v>0</v>
      </c>
      <c r="K21" s="67">
        <f t="shared" si="3"/>
        <v>0</v>
      </c>
      <c r="L21" s="67">
        <f t="shared" si="4"/>
        <v>0</v>
      </c>
      <c r="M21" s="172">
        <v>0</v>
      </c>
      <c r="N21" s="72">
        <f t="shared" si="5"/>
        <v>0</v>
      </c>
      <c r="O21" s="32"/>
    </row>
    <row r="22" spans="1:15" ht="12.75" customHeight="1" x14ac:dyDescent="0.25">
      <c r="A22" s="188" t="s">
        <v>27</v>
      </c>
      <c r="B22" s="74" t="s">
        <v>16</v>
      </c>
      <c r="C22" s="171">
        <v>31.22</v>
      </c>
      <c r="D22" s="171">
        <v>13.94</v>
      </c>
      <c r="E22" s="172">
        <v>0</v>
      </c>
      <c r="F22" s="172">
        <v>0.14000000000000001</v>
      </c>
      <c r="G22" s="67">
        <f t="shared" si="2"/>
        <v>45.3</v>
      </c>
      <c r="H22" s="171">
        <v>10.59</v>
      </c>
      <c r="I22" s="171">
        <v>0.42</v>
      </c>
      <c r="J22" s="171">
        <v>1.37</v>
      </c>
      <c r="K22" s="67">
        <f t="shared" si="3"/>
        <v>12.379999999999999</v>
      </c>
      <c r="L22" s="67">
        <f t="shared" si="4"/>
        <v>57.679999999999993</v>
      </c>
      <c r="M22" s="171">
        <v>0.33</v>
      </c>
      <c r="N22" s="72">
        <f t="shared" si="5"/>
        <v>58.009999999999991</v>
      </c>
      <c r="O22" s="32"/>
    </row>
    <row r="23" spans="1:15" ht="12.75" customHeight="1" x14ac:dyDescent="0.25">
      <c r="A23" s="188"/>
      <c r="B23" s="74" t="s">
        <v>17</v>
      </c>
      <c r="C23" s="171">
        <v>5078.32</v>
      </c>
      <c r="D23" s="171">
        <v>1851.43</v>
      </c>
      <c r="E23" s="172">
        <v>0</v>
      </c>
      <c r="F23" s="172">
        <v>41</v>
      </c>
      <c r="G23" s="67">
        <f t="shared" si="2"/>
        <v>6970.75</v>
      </c>
      <c r="H23" s="171">
        <v>1597.95</v>
      </c>
      <c r="I23" s="171">
        <v>59</v>
      </c>
      <c r="J23" s="171">
        <v>176</v>
      </c>
      <c r="K23" s="67">
        <f t="shared" si="3"/>
        <v>1832.95</v>
      </c>
      <c r="L23" s="67">
        <f t="shared" si="4"/>
        <v>8803.7000000000007</v>
      </c>
      <c r="M23" s="171">
        <v>34.74</v>
      </c>
      <c r="N23" s="72">
        <f t="shared" si="5"/>
        <v>8838.44</v>
      </c>
      <c r="O23" s="32"/>
    </row>
    <row r="24" spans="1:15" ht="12.75" customHeight="1" x14ac:dyDescent="0.25">
      <c r="A24" s="226" t="s">
        <v>28</v>
      </c>
      <c r="B24" s="74" t="s">
        <v>16</v>
      </c>
      <c r="C24" s="171">
        <v>471.72</v>
      </c>
      <c r="D24" s="171">
        <v>98.97</v>
      </c>
      <c r="E24" s="172"/>
      <c r="F24" s="172">
        <v>4.62</v>
      </c>
      <c r="G24" s="67">
        <f t="shared" si="2"/>
        <v>575.31000000000006</v>
      </c>
      <c r="H24" s="171">
        <v>96.75</v>
      </c>
      <c r="I24" s="172">
        <v>8.9</v>
      </c>
      <c r="J24" s="172">
        <v>3.54</v>
      </c>
      <c r="K24" s="67">
        <f t="shared" si="3"/>
        <v>109.19000000000001</v>
      </c>
      <c r="L24" s="67">
        <f t="shared" si="4"/>
        <v>684.50000000000011</v>
      </c>
      <c r="M24" s="172">
        <v>8.94</v>
      </c>
      <c r="N24" s="72">
        <f t="shared" si="5"/>
        <v>693.44000000000017</v>
      </c>
      <c r="O24" s="32"/>
    </row>
    <row r="25" spans="1:15" ht="12.75" customHeight="1" x14ac:dyDescent="0.25">
      <c r="A25" s="226"/>
      <c r="B25" s="74" t="s">
        <v>17</v>
      </c>
      <c r="C25" s="171">
        <v>26075.279999999999</v>
      </c>
      <c r="D25" s="171">
        <v>7945.12</v>
      </c>
      <c r="E25" s="172"/>
      <c r="F25" s="172">
        <v>47.98</v>
      </c>
      <c r="G25" s="67">
        <f t="shared" si="2"/>
        <v>34068.380000000005</v>
      </c>
      <c r="H25" s="171">
        <v>8103.68</v>
      </c>
      <c r="I25" s="172">
        <v>783.25</v>
      </c>
      <c r="J25" s="172">
        <v>360.19</v>
      </c>
      <c r="K25" s="67">
        <f t="shared" si="3"/>
        <v>9247.1200000000008</v>
      </c>
      <c r="L25" s="67">
        <f t="shared" si="4"/>
        <v>43315.500000000007</v>
      </c>
      <c r="M25" s="172">
        <v>750.01</v>
      </c>
      <c r="N25" s="72">
        <f t="shared" si="5"/>
        <v>44065.510000000009</v>
      </c>
      <c r="O25" s="32"/>
    </row>
    <row r="26" spans="1:15" ht="12.75" customHeight="1" x14ac:dyDescent="0.25">
      <c r="A26" s="226" t="s">
        <v>29</v>
      </c>
      <c r="B26" s="74" t="s">
        <v>16</v>
      </c>
      <c r="C26" s="172">
        <v>0</v>
      </c>
      <c r="D26" s="172">
        <v>0</v>
      </c>
      <c r="E26" s="172">
        <v>0</v>
      </c>
      <c r="F26" s="172">
        <v>0</v>
      </c>
      <c r="G26" s="67">
        <f t="shared" si="2"/>
        <v>0</v>
      </c>
      <c r="H26" s="172">
        <v>0</v>
      </c>
      <c r="I26" s="172">
        <v>0</v>
      </c>
      <c r="J26" s="172">
        <v>0</v>
      </c>
      <c r="K26" s="67">
        <f t="shared" si="3"/>
        <v>0</v>
      </c>
      <c r="L26" s="67">
        <f t="shared" si="4"/>
        <v>0</v>
      </c>
      <c r="M26" s="172">
        <v>0</v>
      </c>
      <c r="N26" s="72">
        <f t="shared" si="5"/>
        <v>0</v>
      </c>
      <c r="O26" s="32"/>
    </row>
    <row r="27" spans="1:15" ht="12.75" customHeight="1" x14ac:dyDescent="0.25">
      <c r="A27" s="226"/>
      <c r="B27" s="74" t="s">
        <v>17</v>
      </c>
      <c r="C27" s="172">
        <v>0</v>
      </c>
      <c r="D27" s="172">
        <v>0</v>
      </c>
      <c r="E27" s="172">
        <v>0</v>
      </c>
      <c r="F27" s="172">
        <v>0</v>
      </c>
      <c r="G27" s="67">
        <f t="shared" si="2"/>
        <v>0</v>
      </c>
      <c r="H27" s="172">
        <v>0</v>
      </c>
      <c r="I27" s="172">
        <v>0</v>
      </c>
      <c r="J27" s="172">
        <v>0</v>
      </c>
      <c r="K27" s="67">
        <f t="shared" si="3"/>
        <v>0</v>
      </c>
      <c r="L27" s="67">
        <f t="shared" si="4"/>
        <v>0</v>
      </c>
      <c r="M27" s="172">
        <v>0</v>
      </c>
      <c r="N27" s="72">
        <f t="shared" si="5"/>
        <v>0</v>
      </c>
      <c r="O27" s="32"/>
    </row>
    <row r="28" spans="1:15" ht="12.75" customHeight="1" x14ac:dyDescent="0.25">
      <c r="A28" s="226" t="s">
        <v>30</v>
      </c>
      <c r="B28" s="74" t="s">
        <v>16</v>
      </c>
      <c r="C28" s="172">
        <v>0.7</v>
      </c>
      <c r="D28" s="172">
        <v>9.39</v>
      </c>
      <c r="E28" s="172">
        <v>0</v>
      </c>
      <c r="F28" s="172">
        <v>3.46</v>
      </c>
      <c r="G28" s="67">
        <f t="shared" si="2"/>
        <v>13.55</v>
      </c>
      <c r="H28" s="172">
        <v>0</v>
      </c>
      <c r="I28" s="172">
        <v>1</v>
      </c>
      <c r="J28" s="172">
        <v>0</v>
      </c>
      <c r="K28" s="67">
        <f t="shared" si="3"/>
        <v>1</v>
      </c>
      <c r="L28" s="67">
        <f t="shared" si="4"/>
        <v>14.55</v>
      </c>
      <c r="M28" s="172">
        <v>0</v>
      </c>
      <c r="N28" s="72">
        <f t="shared" si="5"/>
        <v>14.55</v>
      </c>
      <c r="O28" s="32"/>
    </row>
    <row r="29" spans="1:15" ht="12.75" customHeight="1" x14ac:dyDescent="0.25">
      <c r="A29" s="226"/>
      <c r="B29" s="74" t="s">
        <v>17</v>
      </c>
      <c r="C29" s="172">
        <v>7</v>
      </c>
      <c r="D29" s="172">
        <v>94</v>
      </c>
      <c r="E29" s="172">
        <v>0</v>
      </c>
      <c r="F29" s="172">
        <v>36</v>
      </c>
      <c r="G29" s="67">
        <f t="shared" si="2"/>
        <v>137</v>
      </c>
      <c r="H29" s="172">
        <v>0</v>
      </c>
      <c r="I29" s="172">
        <v>10</v>
      </c>
      <c r="J29" s="172">
        <v>0</v>
      </c>
      <c r="K29" s="67">
        <f t="shared" si="3"/>
        <v>10</v>
      </c>
      <c r="L29" s="67">
        <f t="shared" si="4"/>
        <v>147</v>
      </c>
      <c r="M29" s="172">
        <v>0</v>
      </c>
      <c r="N29" s="72">
        <f t="shared" si="5"/>
        <v>147</v>
      </c>
      <c r="O29" s="32"/>
    </row>
    <row r="30" spans="1:15" ht="12.75" customHeight="1" x14ac:dyDescent="0.25">
      <c r="A30" s="226" t="s">
        <v>31</v>
      </c>
      <c r="B30" s="74" t="s">
        <v>16</v>
      </c>
      <c r="C30" s="172">
        <v>186.48</v>
      </c>
      <c r="D30" s="172">
        <v>48.55</v>
      </c>
      <c r="E30" s="172">
        <v>0</v>
      </c>
      <c r="F30" s="172">
        <v>0.04</v>
      </c>
      <c r="G30" s="67">
        <f t="shared" si="2"/>
        <v>235.06999999999996</v>
      </c>
      <c r="H30" s="172">
        <v>47.68</v>
      </c>
      <c r="I30" s="172">
        <v>1.86</v>
      </c>
      <c r="J30" s="172">
        <v>6.38</v>
      </c>
      <c r="K30" s="67">
        <f t="shared" si="3"/>
        <v>55.92</v>
      </c>
      <c r="L30" s="67">
        <f t="shared" si="4"/>
        <v>290.98999999999995</v>
      </c>
      <c r="M30" s="172">
        <v>6.33</v>
      </c>
      <c r="N30" s="72">
        <f t="shared" si="5"/>
        <v>297.31999999999994</v>
      </c>
      <c r="O30" s="32"/>
    </row>
    <row r="31" spans="1:15" ht="12.75" customHeight="1" x14ac:dyDescent="0.25">
      <c r="A31" s="226"/>
      <c r="B31" s="74" t="s">
        <v>17</v>
      </c>
      <c r="C31" s="172">
        <v>32890</v>
      </c>
      <c r="D31" s="172">
        <v>7357</v>
      </c>
      <c r="E31" s="172">
        <v>0</v>
      </c>
      <c r="F31" s="172">
        <v>1</v>
      </c>
      <c r="G31" s="67">
        <f t="shared" si="2"/>
        <v>40248</v>
      </c>
      <c r="H31" s="172">
        <v>8453</v>
      </c>
      <c r="I31" s="172">
        <v>312</v>
      </c>
      <c r="J31" s="172">
        <v>965</v>
      </c>
      <c r="K31" s="67">
        <f t="shared" si="3"/>
        <v>9730</v>
      </c>
      <c r="L31" s="67">
        <f t="shared" si="4"/>
        <v>49978</v>
      </c>
      <c r="M31" s="172">
        <v>464</v>
      </c>
      <c r="N31" s="72">
        <f t="shared" si="5"/>
        <v>50442</v>
      </c>
      <c r="O31" s="32"/>
    </row>
    <row r="32" spans="1:15" ht="12.75" customHeight="1" x14ac:dyDescent="0.25">
      <c r="A32" s="226" t="s">
        <v>32</v>
      </c>
      <c r="B32" s="74" t="s">
        <v>16</v>
      </c>
      <c r="C32" s="172">
        <v>0</v>
      </c>
      <c r="D32" s="172">
        <v>0</v>
      </c>
      <c r="E32" s="172">
        <v>0</v>
      </c>
      <c r="F32" s="172">
        <v>0</v>
      </c>
      <c r="G32" s="67">
        <f t="shared" si="2"/>
        <v>0</v>
      </c>
      <c r="H32" s="172">
        <v>0</v>
      </c>
      <c r="I32" s="172">
        <v>0</v>
      </c>
      <c r="J32" s="172">
        <v>0</v>
      </c>
      <c r="K32" s="67">
        <f t="shared" si="3"/>
        <v>0</v>
      </c>
      <c r="L32" s="67">
        <f t="shared" si="4"/>
        <v>0</v>
      </c>
      <c r="M32" s="172">
        <v>0</v>
      </c>
      <c r="N32" s="72">
        <f t="shared" si="5"/>
        <v>0</v>
      </c>
      <c r="O32" s="32"/>
    </row>
    <row r="33" spans="1:16" ht="12.75" customHeight="1" x14ac:dyDescent="0.25">
      <c r="A33" s="226"/>
      <c r="B33" s="74" t="s">
        <v>17</v>
      </c>
      <c r="C33" s="172">
        <v>0</v>
      </c>
      <c r="D33" s="172">
        <v>0</v>
      </c>
      <c r="E33" s="172">
        <v>0</v>
      </c>
      <c r="F33" s="172">
        <v>0</v>
      </c>
      <c r="G33" s="67">
        <f t="shared" si="2"/>
        <v>0</v>
      </c>
      <c r="H33" s="172">
        <v>0</v>
      </c>
      <c r="I33" s="172">
        <v>0</v>
      </c>
      <c r="J33" s="172">
        <v>0</v>
      </c>
      <c r="K33" s="67">
        <f t="shared" si="3"/>
        <v>0</v>
      </c>
      <c r="L33" s="67">
        <f t="shared" si="4"/>
        <v>0</v>
      </c>
      <c r="M33" s="172">
        <v>0</v>
      </c>
      <c r="N33" s="72">
        <f t="shared" si="5"/>
        <v>0</v>
      </c>
      <c r="O33" s="32"/>
    </row>
    <row r="34" spans="1:16" ht="12.75" customHeight="1" x14ac:dyDescent="0.25">
      <c r="A34" s="226" t="s">
        <v>33</v>
      </c>
      <c r="B34" s="74" t="s">
        <v>16</v>
      </c>
      <c r="C34" s="172">
        <v>0</v>
      </c>
      <c r="D34" s="172">
        <v>0</v>
      </c>
      <c r="E34" s="172">
        <v>0</v>
      </c>
      <c r="F34" s="172">
        <v>0</v>
      </c>
      <c r="G34" s="67">
        <f t="shared" si="2"/>
        <v>0</v>
      </c>
      <c r="H34" s="172">
        <v>0</v>
      </c>
      <c r="I34" s="172">
        <v>0</v>
      </c>
      <c r="J34" s="172">
        <v>0</v>
      </c>
      <c r="K34" s="67">
        <f t="shared" si="3"/>
        <v>0</v>
      </c>
      <c r="L34" s="67">
        <f t="shared" si="4"/>
        <v>0</v>
      </c>
      <c r="M34" s="172">
        <v>0</v>
      </c>
      <c r="N34" s="72">
        <f t="shared" si="5"/>
        <v>0</v>
      </c>
      <c r="O34" s="32"/>
    </row>
    <row r="35" spans="1:16" ht="12.75" customHeight="1" x14ac:dyDescent="0.25">
      <c r="A35" s="228"/>
      <c r="B35" s="74" t="s">
        <v>17</v>
      </c>
      <c r="C35" s="172">
        <v>0</v>
      </c>
      <c r="D35" s="172">
        <v>0</v>
      </c>
      <c r="E35" s="172">
        <v>0</v>
      </c>
      <c r="F35" s="172">
        <v>0</v>
      </c>
      <c r="G35" s="67">
        <f t="shared" si="2"/>
        <v>0</v>
      </c>
      <c r="H35" s="172">
        <v>0</v>
      </c>
      <c r="I35" s="172">
        <v>0</v>
      </c>
      <c r="J35" s="172">
        <v>0</v>
      </c>
      <c r="K35" s="67">
        <f t="shared" si="3"/>
        <v>0</v>
      </c>
      <c r="L35" s="67">
        <f t="shared" si="4"/>
        <v>0</v>
      </c>
      <c r="M35" s="172">
        <v>0</v>
      </c>
      <c r="N35" s="72">
        <f t="shared" si="5"/>
        <v>0</v>
      </c>
      <c r="O35" s="32"/>
    </row>
    <row r="36" spans="1:16" ht="12.75" customHeight="1" x14ac:dyDescent="0.25">
      <c r="A36" s="229" t="s">
        <v>34</v>
      </c>
      <c r="B36" s="74" t="s">
        <v>16</v>
      </c>
      <c r="C36" s="172">
        <v>0</v>
      </c>
      <c r="D36" s="172">
        <v>0</v>
      </c>
      <c r="E36" s="172">
        <v>0</v>
      </c>
      <c r="F36" s="172">
        <v>0</v>
      </c>
      <c r="G36" s="67">
        <f t="shared" si="2"/>
        <v>0</v>
      </c>
      <c r="H36" s="172">
        <v>0</v>
      </c>
      <c r="I36" s="172">
        <v>0</v>
      </c>
      <c r="J36" s="172">
        <v>0</v>
      </c>
      <c r="K36" s="67">
        <f t="shared" si="3"/>
        <v>0</v>
      </c>
      <c r="L36" s="67">
        <f t="shared" si="4"/>
        <v>0</v>
      </c>
      <c r="M36" s="172">
        <v>0</v>
      </c>
      <c r="N36" s="72">
        <f t="shared" si="5"/>
        <v>0</v>
      </c>
      <c r="O36" s="32"/>
    </row>
    <row r="37" spans="1:16" ht="12.75" customHeight="1" x14ac:dyDescent="0.25">
      <c r="A37" s="229"/>
      <c r="B37" s="74" t="s">
        <v>17</v>
      </c>
      <c r="C37" s="172">
        <v>0</v>
      </c>
      <c r="D37" s="172">
        <v>0</v>
      </c>
      <c r="E37" s="172">
        <v>0</v>
      </c>
      <c r="F37" s="172">
        <v>0</v>
      </c>
      <c r="G37" s="67">
        <f t="shared" si="2"/>
        <v>0</v>
      </c>
      <c r="H37" s="172">
        <v>0</v>
      </c>
      <c r="I37" s="172">
        <v>0</v>
      </c>
      <c r="J37" s="172">
        <v>0</v>
      </c>
      <c r="K37" s="67">
        <f t="shared" si="3"/>
        <v>0</v>
      </c>
      <c r="L37" s="67">
        <f t="shared" si="4"/>
        <v>0</v>
      </c>
      <c r="M37" s="172">
        <v>0</v>
      </c>
      <c r="N37" s="72">
        <f t="shared" si="5"/>
        <v>0</v>
      </c>
      <c r="O37" s="32"/>
    </row>
    <row r="38" spans="1:16" ht="12.75" customHeight="1" x14ac:dyDescent="0.25">
      <c r="A38" s="224" t="s">
        <v>35</v>
      </c>
      <c r="B38" s="74" t="s">
        <v>16</v>
      </c>
      <c r="C38" s="67">
        <f>C4+C12+C14+C16+C18+C20+C22+C24+C26+C28+C30+C32+C34+C36</f>
        <v>7231.7299999999987</v>
      </c>
      <c r="D38" s="72">
        <f t="shared" ref="D38:M39" si="6">D4+D12+D14+D16+D18+D20+D22+D24+D26+D28+D30+D32+D34+D36</f>
        <v>4689.38</v>
      </c>
      <c r="E38" s="67">
        <f t="shared" si="6"/>
        <v>1.7999999999999998</v>
      </c>
      <c r="F38" s="67">
        <f t="shared" si="6"/>
        <v>21.69</v>
      </c>
      <c r="G38" s="67">
        <f t="shared" si="6"/>
        <v>11944.599999999997</v>
      </c>
      <c r="H38" s="67">
        <f t="shared" si="6"/>
        <v>3353.47</v>
      </c>
      <c r="I38" s="67">
        <f t="shared" si="6"/>
        <v>116.59</v>
      </c>
      <c r="J38" s="67">
        <f>J4+J12+J14+J16+J18+J20+J22+J24+J26+J28+J30+J32+J34+J36</f>
        <v>259.86</v>
      </c>
      <c r="K38" s="67">
        <f t="shared" ref="K38:M38" si="7">K4+K12+K14+K16+K18+K20+K22+K24+K26+K28+K30+K32+K34+K36</f>
        <v>3729.92</v>
      </c>
      <c r="L38" s="67">
        <f t="shared" si="7"/>
        <v>15674.519999999999</v>
      </c>
      <c r="M38" s="67">
        <f t="shared" si="7"/>
        <v>96.499999999999986</v>
      </c>
      <c r="N38" s="72">
        <f>N4+N12+N14+N16+N18+N20+N22+N24+N26+N28+N30+N32+N34+N36</f>
        <v>15771.019999999999</v>
      </c>
      <c r="O38" s="61"/>
      <c r="P38" s="2"/>
    </row>
    <row r="39" spans="1:16" ht="12.75" customHeight="1" x14ac:dyDescent="0.25">
      <c r="A39" s="225"/>
      <c r="B39" s="74" t="s">
        <v>17</v>
      </c>
      <c r="C39" s="68">
        <f>C5+C13+C15+C17+C19+C21+C23+C25+C27+C29+C31+C33+C35+C37</f>
        <v>980677.1</v>
      </c>
      <c r="D39" s="72">
        <f>D5+D13+D15+D17+D19+D21+D23+D25+D27+D29+D31+D33+D35+D37</f>
        <v>329473.19</v>
      </c>
      <c r="E39" s="68">
        <f t="shared" si="6"/>
        <v>12</v>
      </c>
      <c r="F39" s="68">
        <f t="shared" si="6"/>
        <v>379.98</v>
      </c>
      <c r="G39" s="68">
        <f t="shared" si="6"/>
        <v>1310542.27</v>
      </c>
      <c r="H39" s="68">
        <f t="shared" si="6"/>
        <v>584031.16</v>
      </c>
      <c r="I39" s="68">
        <f t="shared" si="6"/>
        <v>15072.78</v>
      </c>
      <c r="J39" s="68">
        <f t="shared" si="6"/>
        <v>56021.810000000005</v>
      </c>
      <c r="K39" s="68">
        <f t="shared" si="6"/>
        <v>655125.75</v>
      </c>
      <c r="L39" s="68">
        <f t="shared" si="6"/>
        <v>1965668.02</v>
      </c>
      <c r="M39" s="68">
        <f t="shared" si="6"/>
        <v>13507.32</v>
      </c>
      <c r="N39" s="72">
        <f>N5+N13+N15+N17+N19+N21+N23+N25+N27+N29+N31+N33+N35+N37</f>
        <v>1979175.3399999999</v>
      </c>
      <c r="O39" s="32"/>
      <c r="P39" s="2"/>
    </row>
    <row r="40" spans="1:16" x14ac:dyDescent="0.25">
      <c r="B40" s="32"/>
      <c r="C40" s="42"/>
      <c r="D40" s="70"/>
      <c r="E40" s="42"/>
      <c r="F40" s="42"/>
      <c r="G40" s="42"/>
      <c r="H40" s="42"/>
      <c r="I40" s="42"/>
      <c r="J40" s="42"/>
      <c r="K40" s="42"/>
      <c r="L40" s="42"/>
      <c r="M40" s="42"/>
      <c r="N40" s="70"/>
      <c r="O40" s="32"/>
    </row>
    <row r="41" spans="1:16" x14ac:dyDescent="0.25">
      <c r="B41" s="32"/>
      <c r="C41" s="25"/>
      <c r="D41" s="70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32"/>
    </row>
    <row r="42" spans="1:16" x14ac:dyDescent="0.25">
      <c r="B42" s="32"/>
      <c r="C42" s="25"/>
      <c r="D42" s="70"/>
      <c r="E42" s="25"/>
      <c r="F42" s="25"/>
      <c r="G42" s="25"/>
      <c r="H42" s="25"/>
      <c r="I42" s="25"/>
      <c r="J42" s="25"/>
      <c r="K42" s="25"/>
      <c r="L42" s="25"/>
      <c r="M42" s="25"/>
      <c r="N42" s="70"/>
      <c r="O42" s="32"/>
    </row>
    <row r="43" spans="1:16" x14ac:dyDescent="0.25">
      <c r="C43" s="25"/>
      <c r="D43" s="70"/>
      <c r="E43" s="25"/>
      <c r="F43" s="25"/>
      <c r="G43" s="25"/>
      <c r="H43" s="25"/>
      <c r="I43" s="25"/>
      <c r="J43" s="25"/>
      <c r="K43" s="25"/>
      <c r="L43" s="25"/>
      <c r="M43" s="25"/>
      <c r="N43" s="70"/>
      <c r="O43" s="32"/>
    </row>
    <row r="44" spans="1:16" x14ac:dyDescent="0.25">
      <c r="C44" s="25"/>
      <c r="D44" s="70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32"/>
    </row>
    <row r="45" spans="1:16" x14ac:dyDescent="0.25">
      <c r="C45" s="32"/>
      <c r="D45" s="71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</row>
    <row r="46" spans="1:16" x14ac:dyDescent="0.25">
      <c r="C46" s="32"/>
      <c r="D46" s="71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</row>
    <row r="47" spans="1:16" x14ac:dyDescent="0.25">
      <c r="C47" s="32"/>
      <c r="D47" s="71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</row>
    <row r="48" spans="1:16" x14ac:dyDescent="0.25">
      <c r="C48" s="32"/>
      <c r="D48" s="71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5748031496062992" right="0.15748031496062992" top="0.23622047244094491" bottom="0.74803149606299213" header="0.15748031496062992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40"/>
  <sheetViews>
    <sheetView zoomScale="85" zoomScaleNormal="85" workbookViewId="0">
      <selection activeCell="N39" sqref="N39"/>
    </sheetView>
  </sheetViews>
  <sheetFormatPr defaultRowHeight="15" x14ac:dyDescent="0.25"/>
  <cols>
    <col min="1" max="1" width="31.5703125" style="46" customWidth="1"/>
    <col min="2" max="2" width="4" style="46" customWidth="1"/>
    <col min="3" max="3" width="8.140625" style="46" customWidth="1"/>
    <col min="4" max="4" width="9.28515625" style="46" bestFit="1" customWidth="1"/>
    <col min="5" max="5" width="5.85546875" style="46" customWidth="1"/>
    <col min="6" max="6" width="5.42578125" style="46" customWidth="1"/>
    <col min="7" max="7" width="12.140625" style="46" customWidth="1"/>
    <col min="8" max="8" width="9.42578125" style="46" bestFit="1" customWidth="1"/>
    <col min="9" max="9" width="7.28515625" style="46" customWidth="1"/>
    <col min="10" max="10" width="9.28515625" style="46" bestFit="1" customWidth="1"/>
    <col min="11" max="11" width="12.5703125" style="46" customWidth="1"/>
    <col min="12" max="12" width="7.85546875" style="46" customWidth="1"/>
    <col min="13" max="13" width="6.42578125" style="46" customWidth="1"/>
    <col min="14" max="14" width="11.85546875" style="85" customWidth="1"/>
    <col min="15" max="15" width="9.140625" style="25"/>
    <col min="16" max="16384" width="9.140625" style="46"/>
  </cols>
  <sheetData>
    <row r="1" spans="1:14" ht="12.75" customHeight="1" x14ac:dyDescent="0.25">
      <c r="A1" s="46" t="s">
        <v>62</v>
      </c>
    </row>
    <row r="2" spans="1:14" ht="11.25" customHeight="1" x14ac:dyDescent="0.25">
      <c r="A2" s="53" t="s">
        <v>0</v>
      </c>
      <c r="B2" s="64"/>
      <c r="C2" s="240" t="s">
        <v>1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186" t="s">
        <v>2</v>
      </c>
    </row>
    <row r="3" spans="1:14" ht="25.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4.25" customHeight="1" x14ac:dyDescent="0.25">
      <c r="A4" s="184" t="s">
        <v>15</v>
      </c>
      <c r="B4" s="175" t="s">
        <v>16</v>
      </c>
      <c r="C4" s="133">
        <f>C6+C8+C10</f>
        <v>1470.5600000000002</v>
      </c>
      <c r="D4" s="133">
        <f>D6+D8+D10</f>
        <v>594.99</v>
      </c>
      <c r="E4" s="133">
        <f t="shared" ref="E4:F4" si="0">E6+E8+E10</f>
        <v>0</v>
      </c>
      <c r="F4" s="133">
        <f t="shared" si="0"/>
        <v>0</v>
      </c>
      <c r="G4" s="133">
        <f t="shared" ref="G4:G5" si="1">SUM(C4:F4)</f>
        <v>2065.5500000000002</v>
      </c>
      <c r="H4" s="133">
        <f>H6+H8+H10</f>
        <v>908.87</v>
      </c>
      <c r="I4" s="133">
        <f>I6+I8</f>
        <v>60.03</v>
      </c>
      <c r="J4" s="133">
        <f>J6+J8</f>
        <v>212.08</v>
      </c>
      <c r="K4" s="133">
        <f t="shared" ref="K4:K5" si="2">SUM(H4:J4)</f>
        <v>1180.98</v>
      </c>
      <c r="L4" s="133">
        <f t="shared" ref="L4:L5" si="3">G4+K4</f>
        <v>3246.53</v>
      </c>
      <c r="M4" s="133">
        <f>M6+M8+M10</f>
        <v>51.01</v>
      </c>
      <c r="N4" s="138">
        <f t="shared" ref="N4:N5" si="4">SUM(L4:M4)</f>
        <v>3297.5400000000004</v>
      </c>
    </row>
    <row r="5" spans="1:14" ht="14.25" customHeight="1" x14ac:dyDescent="0.25">
      <c r="A5" s="185"/>
      <c r="B5" s="175" t="s">
        <v>38</v>
      </c>
      <c r="C5" s="133">
        <f>C7+C9+C11</f>
        <v>446854</v>
      </c>
      <c r="D5" s="133">
        <f t="shared" ref="D5:F5" si="5">D7+D9+D11</f>
        <v>191215</v>
      </c>
      <c r="E5" s="133">
        <f t="shared" si="5"/>
        <v>0</v>
      </c>
      <c r="F5" s="133">
        <f t="shared" si="5"/>
        <v>0</v>
      </c>
      <c r="G5" s="133">
        <f t="shared" si="1"/>
        <v>638069</v>
      </c>
      <c r="H5" s="133">
        <f>H7+H9+H11</f>
        <v>264717</v>
      </c>
      <c r="I5" s="133">
        <f t="shared" ref="I5:J5" si="6">I7+I9+I11</f>
        <v>18194</v>
      </c>
      <c r="J5" s="133">
        <f t="shared" si="6"/>
        <v>74598</v>
      </c>
      <c r="K5" s="133">
        <f t="shared" si="2"/>
        <v>357509</v>
      </c>
      <c r="L5" s="133">
        <f t="shared" si="3"/>
        <v>995578</v>
      </c>
      <c r="M5" s="133">
        <f>M7+M9+M11</f>
        <v>9624</v>
      </c>
      <c r="N5" s="138">
        <f t="shared" si="4"/>
        <v>1005202</v>
      </c>
    </row>
    <row r="6" spans="1:14" ht="13.5" customHeight="1" x14ac:dyDescent="0.25">
      <c r="A6" s="241" t="s">
        <v>39</v>
      </c>
      <c r="B6" s="175" t="s">
        <v>16</v>
      </c>
      <c r="C6" s="5">
        <v>1362.92</v>
      </c>
      <c r="D6" s="5">
        <v>591.65</v>
      </c>
      <c r="E6" s="136">
        <v>0</v>
      </c>
      <c r="F6" s="136">
        <v>0</v>
      </c>
      <c r="G6" s="136">
        <f>SUM(C6:F6)</f>
        <v>1954.5700000000002</v>
      </c>
      <c r="H6" s="5">
        <v>907.48</v>
      </c>
      <c r="I6" s="5">
        <v>60.03</v>
      </c>
      <c r="J6" s="5">
        <v>212.08</v>
      </c>
      <c r="K6" s="136">
        <f>SUM(H6:J6)</f>
        <v>1179.5899999999999</v>
      </c>
      <c r="L6" s="136">
        <f>G6+K6</f>
        <v>3134.16</v>
      </c>
      <c r="M6" s="5">
        <v>49.5</v>
      </c>
      <c r="N6" s="140">
        <f>SUM(L6:M6)</f>
        <v>3183.66</v>
      </c>
    </row>
    <row r="7" spans="1:14" ht="15" customHeight="1" x14ac:dyDescent="0.25">
      <c r="A7" s="241"/>
      <c r="B7" s="175" t="s">
        <v>38</v>
      </c>
      <c r="C7" s="5">
        <v>443301</v>
      </c>
      <c r="D7" s="5">
        <v>190685</v>
      </c>
      <c r="E7" s="136">
        <v>0</v>
      </c>
      <c r="F7" s="136">
        <v>0</v>
      </c>
      <c r="G7" s="136">
        <f>SUM(C7:F7)</f>
        <v>633986</v>
      </c>
      <c r="H7" s="5">
        <v>264476</v>
      </c>
      <c r="I7" s="5">
        <v>18194</v>
      </c>
      <c r="J7" s="5">
        <v>74598</v>
      </c>
      <c r="K7" s="136">
        <f>SUM(H7:J7)</f>
        <v>357268</v>
      </c>
      <c r="L7" s="136">
        <f>G7+K7</f>
        <v>991254</v>
      </c>
      <c r="M7" s="5">
        <v>9377</v>
      </c>
      <c r="N7" s="140">
        <f>SUM(L7:M7)</f>
        <v>1000631</v>
      </c>
    </row>
    <row r="8" spans="1:14" ht="13.5" customHeight="1" x14ac:dyDescent="0.25">
      <c r="A8" s="241" t="s">
        <v>40</v>
      </c>
      <c r="B8" s="175" t="s">
        <v>16</v>
      </c>
      <c r="C8" s="5">
        <v>107.64</v>
      </c>
      <c r="D8" s="5">
        <v>1.1399999999999999</v>
      </c>
      <c r="E8" s="136">
        <v>0</v>
      </c>
      <c r="F8" s="136">
        <v>0</v>
      </c>
      <c r="G8" s="136">
        <f t="shared" ref="G8:G37" si="7">SUM(C8:F8)</f>
        <v>108.78</v>
      </c>
      <c r="H8" s="5">
        <v>1.39</v>
      </c>
      <c r="I8" s="139">
        <v>0</v>
      </c>
      <c r="J8" s="213">
        <v>0</v>
      </c>
      <c r="K8" s="136">
        <f t="shared" ref="K8:K37" si="8">SUM(H8:J8)</f>
        <v>1.39</v>
      </c>
      <c r="L8" s="136">
        <f t="shared" ref="L8:L39" si="9">G8+K8</f>
        <v>110.17</v>
      </c>
      <c r="M8" s="5">
        <v>1.51</v>
      </c>
      <c r="N8" s="140">
        <f t="shared" ref="N8:N37" si="10">SUM(L8:M8)</f>
        <v>111.68</v>
      </c>
    </row>
    <row r="9" spans="1:14" ht="29.25" customHeight="1" x14ac:dyDescent="0.25">
      <c r="A9" s="241"/>
      <c r="B9" s="175" t="s">
        <v>38</v>
      </c>
      <c r="C9" s="5">
        <v>3553</v>
      </c>
      <c r="D9" s="5">
        <v>17</v>
      </c>
      <c r="E9" s="216">
        <v>0</v>
      </c>
      <c r="F9" s="216">
        <v>0</v>
      </c>
      <c r="G9" s="216">
        <f t="shared" si="7"/>
        <v>3570</v>
      </c>
      <c r="H9" s="5">
        <v>241</v>
      </c>
      <c r="I9" s="139">
        <v>0</v>
      </c>
      <c r="J9" s="217">
        <v>0</v>
      </c>
      <c r="K9" s="216">
        <f t="shared" si="8"/>
        <v>241</v>
      </c>
      <c r="L9" s="216">
        <f t="shared" si="9"/>
        <v>3811</v>
      </c>
      <c r="M9" s="5">
        <v>247</v>
      </c>
      <c r="N9" s="218">
        <f t="shared" si="10"/>
        <v>4058</v>
      </c>
    </row>
    <row r="10" spans="1:14" ht="12.75" customHeight="1" x14ac:dyDescent="0.25">
      <c r="A10" s="241" t="s">
        <v>41</v>
      </c>
      <c r="B10" s="175" t="s">
        <v>16</v>
      </c>
      <c r="C10" s="5">
        <v>0</v>
      </c>
      <c r="D10" s="5">
        <v>2.2000000000000002</v>
      </c>
      <c r="E10" s="136">
        <v>0</v>
      </c>
      <c r="F10" s="136">
        <v>0</v>
      </c>
      <c r="G10" s="136">
        <f t="shared" si="7"/>
        <v>2.2000000000000002</v>
      </c>
      <c r="H10" s="213">
        <v>0</v>
      </c>
      <c r="I10" s="139">
        <v>0</v>
      </c>
      <c r="J10" s="139">
        <v>0</v>
      </c>
      <c r="K10" s="136">
        <f t="shared" si="8"/>
        <v>0</v>
      </c>
      <c r="L10" s="136">
        <f t="shared" si="9"/>
        <v>2.2000000000000002</v>
      </c>
      <c r="M10" s="139">
        <v>0</v>
      </c>
      <c r="N10" s="140">
        <f t="shared" si="10"/>
        <v>2.2000000000000002</v>
      </c>
    </row>
    <row r="11" spans="1:14" ht="13.5" customHeight="1" x14ac:dyDescent="0.25">
      <c r="A11" s="241"/>
      <c r="B11" s="175" t="s">
        <v>38</v>
      </c>
      <c r="C11" s="5">
        <v>0</v>
      </c>
      <c r="D11" s="5">
        <v>513</v>
      </c>
      <c r="E11" s="136">
        <v>0</v>
      </c>
      <c r="F11" s="136">
        <v>0</v>
      </c>
      <c r="G11" s="136">
        <f t="shared" si="7"/>
        <v>513</v>
      </c>
      <c r="H11" s="213">
        <v>0</v>
      </c>
      <c r="I11" s="139">
        <v>0</v>
      </c>
      <c r="J11" s="139">
        <v>0</v>
      </c>
      <c r="K11" s="136">
        <f t="shared" si="8"/>
        <v>0</v>
      </c>
      <c r="L11" s="136">
        <f t="shared" si="9"/>
        <v>513</v>
      </c>
      <c r="M11" s="139">
        <v>0</v>
      </c>
      <c r="N11" s="140">
        <f t="shared" si="10"/>
        <v>513</v>
      </c>
    </row>
    <row r="12" spans="1:14" ht="14.25" customHeight="1" x14ac:dyDescent="0.25">
      <c r="A12" s="184" t="s">
        <v>21</v>
      </c>
      <c r="B12" s="175" t="s">
        <v>16</v>
      </c>
      <c r="C12" s="5">
        <v>1090.67</v>
      </c>
      <c r="D12" s="5">
        <v>2118.2399999999998</v>
      </c>
      <c r="E12" s="136">
        <v>0</v>
      </c>
      <c r="F12" s="136">
        <v>0</v>
      </c>
      <c r="G12" s="133">
        <f t="shared" si="7"/>
        <v>3208.91</v>
      </c>
      <c r="H12" s="5">
        <v>384.59</v>
      </c>
      <c r="I12" s="139">
        <v>20.52</v>
      </c>
      <c r="J12" s="5">
        <v>17.37</v>
      </c>
      <c r="K12" s="133">
        <f t="shared" si="8"/>
        <v>422.47999999999996</v>
      </c>
      <c r="L12" s="133">
        <f t="shared" si="9"/>
        <v>3631.39</v>
      </c>
      <c r="M12" s="5">
        <v>5.72</v>
      </c>
      <c r="N12" s="138">
        <f t="shared" si="10"/>
        <v>3637.1099999999997</v>
      </c>
    </row>
    <row r="13" spans="1:14" ht="14.25" customHeight="1" x14ac:dyDescent="0.25">
      <c r="A13" s="47" t="s">
        <v>37</v>
      </c>
      <c r="B13" s="175" t="s">
        <v>38</v>
      </c>
      <c r="C13" s="5">
        <v>61540</v>
      </c>
      <c r="D13" s="5">
        <v>139915</v>
      </c>
      <c r="E13" s="136">
        <v>0</v>
      </c>
      <c r="F13" s="136">
        <v>0</v>
      </c>
      <c r="G13" s="133">
        <f t="shared" si="7"/>
        <v>201455</v>
      </c>
      <c r="H13" s="5">
        <v>21239</v>
      </c>
      <c r="I13" s="139">
        <v>1677</v>
      </c>
      <c r="J13" s="5">
        <v>729</v>
      </c>
      <c r="K13" s="133">
        <f t="shared" si="8"/>
        <v>23645</v>
      </c>
      <c r="L13" s="133">
        <f t="shared" si="9"/>
        <v>225100</v>
      </c>
      <c r="M13" s="5">
        <v>231</v>
      </c>
      <c r="N13" s="138">
        <f t="shared" si="10"/>
        <v>225331</v>
      </c>
    </row>
    <row r="14" spans="1:14" ht="14.25" customHeight="1" x14ac:dyDescent="0.25">
      <c r="A14" s="238" t="s">
        <v>23</v>
      </c>
      <c r="B14" s="175" t="s">
        <v>16</v>
      </c>
      <c r="C14" s="5">
        <v>29.17</v>
      </c>
      <c r="D14" s="5">
        <v>425</v>
      </c>
      <c r="E14" s="136">
        <v>0</v>
      </c>
      <c r="F14" s="213">
        <v>0</v>
      </c>
      <c r="G14" s="133">
        <f t="shared" si="7"/>
        <v>454.17</v>
      </c>
      <c r="H14" s="5">
        <v>44.71</v>
      </c>
      <c r="I14" s="139">
        <v>0.78</v>
      </c>
      <c r="J14" s="5">
        <v>12.36</v>
      </c>
      <c r="K14" s="133">
        <f t="shared" si="8"/>
        <v>57.85</v>
      </c>
      <c r="L14" s="133">
        <f t="shared" si="9"/>
        <v>512.02</v>
      </c>
      <c r="M14" s="5">
        <v>6.99</v>
      </c>
      <c r="N14" s="138">
        <f t="shared" si="10"/>
        <v>519.01</v>
      </c>
    </row>
    <row r="15" spans="1:14" ht="14.25" customHeight="1" x14ac:dyDescent="0.25">
      <c r="A15" s="238"/>
      <c r="B15" s="175" t="s">
        <v>38</v>
      </c>
      <c r="C15" s="5">
        <v>4388</v>
      </c>
      <c r="D15" s="5">
        <v>76629</v>
      </c>
      <c r="E15" s="136">
        <v>0</v>
      </c>
      <c r="F15" s="5">
        <v>0</v>
      </c>
      <c r="G15" s="133">
        <f t="shared" si="7"/>
        <v>81017</v>
      </c>
      <c r="H15" s="5">
        <v>6445</v>
      </c>
      <c r="I15" s="139">
        <v>50</v>
      </c>
      <c r="J15" s="5">
        <v>2486</v>
      </c>
      <c r="K15" s="133">
        <f t="shared" si="8"/>
        <v>8981</v>
      </c>
      <c r="L15" s="133">
        <f t="shared" si="9"/>
        <v>89998</v>
      </c>
      <c r="M15" s="5">
        <v>776</v>
      </c>
      <c r="N15" s="138">
        <f t="shared" si="10"/>
        <v>90774</v>
      </c>
    </row>
    <row r="16" spans="1:14" ht="14.25" customHeight="1" x14ac:dyDescent="0.25">
      <c r="A16" s="238" t="s">
        <v>24</v>
      </c>
      <c r="B16" s="175" t="s">
        <v>16</v>
      </c>
      <c r="C16" s="5">
        <v>520.22</v>
      </c>
      <c r="D16" s="5">
        <v>1337.61</v>
      </c>
      <c r="E16" s="136">
        <v>0</v>
      </c>
      <c r="F16" s="213">
        <v>0</v>
      </c>
      <c r="G16" s="133">
        <f t="shared" si="7"/>
        <v>1857.83</v>
      </c>
      <c r="H16" s="5">
        <v>349.56</v>
      </c>
      <c r="I16" s="139">
        <v>23.13</v>
      </c>
      <c r="J16" s="5">
        <v>21.55</v>
      </c>
      <c r="K16" s="133">
        <f t="shared" si="8"/>
        <v>394.24</v>
      </c>
      <c r="L16" s="133">
        <f>G16+K16</f>
        <v>2252.0699999999997</v>
      </c>
      <c r="M16" s="5">
        <v>3.25</v>
      </c>
      <c r="N16" s="138">
        <f>SUM(L16:M16)</f>
        <v>2255.3199999999997</v>
      </c>
    </row>
    <row r="17" spans="1:14" ht="14.25" customHeight="1" x14ac:dyDescent="0.25">
      <c r="A17" s="238"/>
      <c r="B17" s="175" t="s">
        <v>38</v>
      </c>
      <c r="C17" s="5">
        <v>6300.39</v>
      </c>
      <c r="D17" s="5">
        <v>16874.830000000002</v>
      </c>
      <c r="E17" s="136">
        <v>0</v>
      </c>
      <c r="F17" s="213">
        <v>0</v>
      </c>
      <c r="G17" s="133">
        <f t="shared" si="7"/>
        <v>23175.22</v>
      </c>
      <c r="H17" s="5">
        <v>5327</v>
      </c>
      <c r="I17" s="139">
        <v>678</v>
      </c>
      <c r="J17" s="5">
        <v>170</v>
      </c>
      <c r="K17" s="133">
        <f t="shared" si="8"/>
        <v>6175</v>
      </c>
      <c r="L17" s="133">
        <f t="shared" si="9"/>
        <v>29350.22</v>
      </c>
      <c r="M17" s="5">
        <v>6</v>
      </c>
      <c r="N17" s="138">
        <f t="shared" si="10"/>
        <v>29356.22</v>
      </c>
    </row>
    <row r="18" spans="1:14" ht="14.25" customHeight="1" x14ac:dyDescent="0.25">
      <c r="A18" s="239" t="s">
        <v>42</v>
      </c>
      <c r="B18" s="175" t="s">
        <v>16</v>
      </c>
      <c r="C18" s="5">
        <v>3.93</v>
      </c>
      <c r="D18" s="5">
        <v>26.75</v>
      </c>
      <c r="E18" s="136">
        <v>0</v>
      </c>
      <c r="F18" s="136">
        <v>0</v>
      </c>
      <c r="G18" s="133">
        <f t="shared" si="7"/>
        <v>30.68</v>
      </c>
      <c r="H18" s="5">
        <v>1.52</v>
      </c>
      <c r="I18" s="139">
        <v>0</v>
      </c>
      <c r="J18" s="139">
        <v>1.59</v>
      </c>
      <c r="K18" s="133">
        <f t="shared" si="8"/>
        <v>3.1100000000000003</v>
      </c>
      <c r="L18" s="133">
        <f t="shared" si="9"/>
        <v>33.79</v>
      </c>
      <c r="M18" s="139">
        <v>0</v>
      </c>
      <c r="N18" s="138">
        <f t="shared" si="10"/>
        <v>33.79</v>
      </c>
    </row>
    <row r="19" spans="1:14" ht="14.25" customHeight="1" x14ac:dyDescent="0.25">
      <c r="A19" s="239"/>
      <c r="B19" s="175" t="s">
        <v>38</v>
      </c>
      <c r="C19" s="5">
        <v>1035</v>
      </c>
      <c r="D19" s="5">
        <v>7122</v>
      </c>
      <c r="E19" s="136">
        <v>0</v>
      </c>
      <c r="F19" s="136">
        <v>0</v>
      </c>
      <c r="G19" s="133">
        <f t="shared" si="7"/>
        <v>8157</v>
      </c>
      <c r="H19" s="5">
        <v>406</v>
      </c>
      <c r="I19" s="139">
        <v>0</v>
      </c>
      <c r="J19" s="139">
        <v>2</v>
      </c>
      <c r="K19" s="133">
        <f t="shared" si="8"/>
        <v>408</v>
      </c>
      <c r="L19" s="133">
        <f t="shared" si="9"/>
        <v>8565</v>
      </c>
      <c r="M19" s="139">
        <v>0</v>
      </c>
      <c r="N19" s="138">
        <f t="shared" si="10"/>
        <v>8565</v>
      </c>
    </row>
    <row r="20" spans="1:14" ht="14.25" customHeight="1" x14ac:dyDescent="0.25">
      <c r="A20" s="239" t="s">
        <v>43</v>
      </c>
      <c r="B20" s="175" t="s">
        <v>16</v>
      </c>
      <c r="C20" s="139">
        <v>0</v>
      </c>
      <c r="D20" s="139">
        <v>0</v>
      </c>
      <c r="E20" s="136">
        <v>0</v>
      </c>
      <c r="F20" s="136">
        <v>0</v>
      </c>
      <c r="G20" s="133">
        <f t="shared" si="7"/>
        <v>0</v>
      </c>
      <c r="H20" s="139">
        <v>0</v>
      </c>
      <c r="I20" s="139">
        <v>0</v>
      </c>
      <c r="J20" s="139">
        <v>0</v>
      </c>
      <c r="K20" s="133">
        <f t="shared" si="8"/>
        <v>0</v>
      </c>
      <c r="L20" s="133">
        <f t="shared" si="9"/>
        <v>0</v>
      </c>
      <c r="M20" s="139">
        <v>0</v>
      </c>
      <c r="N20" s="138">
        <f t="shared" si="10"/>
        <v>0</v>
      </c>
    </row>
    <row r="21" spans="1:14" ht="14.25" customHeight="1" x14ac:dyDescent="0.25">
      <c r="A21" s="239"/>
      <c r="B21" s="175" t="s">
        <v>38</v>
      </c>
      <c r="C21" s="139">
        <v>0</v>
      </c>
      <c r="D21" s="139">
        <v>0</v>
      </c>
      <c r="E21" s="136">
        <v>0</v>
      </c>
      <c r="F21" s="136">
        <v>0</v>
      </c>
      <c r="G21" s="133">
        <f t="shared" si="7"/>
        <v>0</v>
      </c>
      <c r="H21" s="139">
        <v>0</v>
      </c>
      <c r="I21" s="139">
        <v>0</v>
      </c>
      <c r="J21" s="139">
        <v>0</v>
      </c>
      <c r="K21" s="133">
        <f t="shared" si="8"/>
        <v>0</v>
      </c>
      <c r="L21" s="133">
        <f t="shared" si="9"/>
        <v>0</v>
      </c>
      <c r="M21" s="139">
        <v>0</v>
      </c>
      <c r="N21" s="138">
        <f t="shared" si="10"/>
        <v>0</v>
      </c>
    </row>
    <row r="22" spans="1:14" ht="14.25" customHeight="1" x14ac:dyDescent="0.25">
      <c r="A22" s="184" t="s">
        <v>27</v>
      </c>
      <c r="B22" s="175" t="s">
        <v>16</v>
      </c>
      <c r="C22" s="5">
        <v>60.35</v>
      </c>
      <c r="D22" s="5">
        <v>49.42</v>
      </c>
      <c r="E22" s="136">
        <v>0</v>
      </c>
      <c r="F22" s="136">
        <v>0</v>
      </c>
      <c r="G22" s="133">
        <f t="shared" si="7"/>
        <v>109.77000000000001</v>
      </c>
      <c r="H22" s="5">
        <v>6.43</v>
      </c>
      <c r="I22" s="139">
        <v>1.04</v>
      </c>
      <c r="J22" s="139">
        <v>2.95</v>
      </c>
      <c r="K22" s="133">
        <f t="shared" si="8"/>
        <v>10.42</v>
      </c>
      <c r="L22" s="133">
        <f t="shared" si="9"/>
        <v>120.19000000000001</v>
      </c>
      <c r="M22" s="139">
        <v>0.32</v>
      </c>
      <c r="N22" s="138">
        <f t="shared" si="10"/>
        <v>120.51</v>
      </c>
    </row>
    <row r="23" spans="1:14" ht="14.25" customHeight="1" x14ac:dyDescent="0.25">
      <c r="A23" s="185"/>
      <c r="B23" s="175" t="s">
        <v>38</v>
      </c>
      <c r="C23" s="5">
        <v>5166.05</v>
      </c>
      <c r="D23" s="5">
        <v>1694.08</v>
      </c>
      <c r="E23" s="136">
        <v>0</v>
      </c>
      <c r="F23" s="136">
        <v>0</v>
      </c>
      <c r="G23" s="133">
        <f t="shared" si="7"/>
        <v>6860.13</v>
      </c>
      <c r="H23" s="5">
        <v>939.9</v>
      </c>
      <c r="I23" s="139">
        <v>13</v>
      </c>
      <c r="J23" s="139">
        <v>121.91</v>
      </c>
      <c r="K23" s="133">
        <f t="shared" si="8"/>
        <v>1074.81</v>
      </c>
      <c r="L23" s="133">
        <f t="shared" si="9"/>
        <v>7934.9400000000005</v>
      </c>
      <c r="M23" s="139">
        <v>46</v>
      </c>
      <c r="N23" s="138">
        <f t="shared" si="10"/>
        <v>7980.9400000000005</v>
      </c>
    </row>
    <row r="24" spans="1:14" ht="14.25" customHeight="1" x14ac:dyDescent="0.25">
      <c r="A24" s="238" t="s">
        <v>28</v>
      </c>
      <c r="B24" s="175" t="s">
        <v>16</v>
      </c>
      <c r="C24" s="5">
        <v>121.29</v>
      </c>
      <c r="D24" s="5">
        <v>34.4</v>
      </c>
      <c r="E24" s="213">
        <v>0</v>
      </c>
      <c r="F24" s="213">
        <v>0.11</v>
      </c>
      <c r="G24" s="133">
        <f t="shared" si="7"/>
        <v>155.80000000000001</v>
      </c>
      <c r="H24" s="5">
        <v>36.85</v>
      </c>
      <c r="I24" s="139">
        <v>25.82</v>
      </c>
      <c r="J24" s="139">
        <v>16.22</v>
      </c>
      <c r="K24" s="133">
        <f t="shared" si="8"/>
        <v>78.89</v>
      </c>
      <c r="L24" s="133">
        <f t="shared" si="9"/>
        <v>234.69</v>
      </c>
      <c r="M24" s="220">
        <v>51.6</v>
      </c>
      <c r="N24" s="138">
        <f t="shared" si="10"/>
        <v>286.29000000000002</v>
      </c>
    </row>
    <row r="25" spans="1:14" ht="14.25" customHeight="1" x14ac:dyDescent="0.25">
      <c r="A25" s="238"/>
      <c r="B25" s="175" t="s">
        <v>38</v>
      </c>
      <c r="C25" s="5">
        <v>3788.99</v>
      </c>
      <c r="D25" s="5">
        <v>2455.31</v>
      </c>
      <c r="E25" s="213">
        <v>0</v>
      </c>
      <c r="F25" s="213">
        <v>17.5</v>
      </c>
      <c r="G25" s="133">
        <f t="shared" si="7"/>
        <v>6261.7999999999993</v>
      </c>
      <c r="H25" s="5">
        <v>3260.79</v>
      </c>
      <c r="I25" s="139">
        <v>350.95</v>
      </c>
      <c r="J25" s="139">
        <v>157.47</v>
      </c>
      <c r="K25" s="133">
        <f t="shared" si="8"/>
        <v>3769.2099999999996</v>
      </c>
      <c r="L25" s="133">
        <f t="shared" si="9"/>
        <v>10031.009999999998</v>
      </c>
      <c r="M25" s="219">
        <v>702.63</v>
      </c>
      <c r="N25" s="138">
        <f t="shared" si="10"/>
        <v>10733.639999999998</v>
      </c>
    </row>
    <row r="26" spans="1:14" ht="14.25" customHeight="1" x14ac:dyDescent="0.25">
      <c r="A26" s="238" t="s">
        <v>29</v>
      </c>
      <c r="B26" s="175" t="s">
        <v>16</v>
      </c>
      <c r="C26" s="139">
        <v>0</v>
      </c>
      <c r="D26" s="139">
        <v>0</v>
      </c>
      <c r="E26" s="136">
        <v>0</v>
      </c>
      <c r="F26" s="136">
        <v>0</v>
      </c>
      <c r="G26" s="133">
        <f t="shared" si="7"/>
        <v>0</v>
      </c>
      <c r="H26" s="139">
        <v>0</v>
      </c>
      <c r="I26" s="139"/>
      <c r="J26" s="139">
        <v>0</v>
      </c>
      <c r="K26" s="133">
        <f t="shared" si="8"/>
        <v>0</v>
      </c>
      <c r="L26" s="133">
        <f t="shared" si="9"/>
        <v>0</v>
      </c>
      <c r="M26" s="139">
        <v>0</v>
      </c>
      <c r="N26" s="138">
        <f t="shared" si="10"/>
        <v>0</v>
      </c>
    </row>
    <row r="27" spans="1:14" ht="14.25" customHeight="1" x14ac:dyDescent="0.25">
      <c r="A27" s="238"/>
      <c r="B27" s="175" t="s">
        <v>38</v>
      </c>
      <c r="C27" s="139">
        <v>0</v>
      </c>
      <c r="D27" s="139">
        <v>0</v>
      </c>
      <c r="E27" s="136">
        <v>0</v>
      </c>
      <c r="F27" s="136">
        <v>0</v>
      </c>
      <c r="G27" s="133">
        <f t="shared" si="7"/>
        <v>0</v>
      </c>
      <c r="H27" s="139">
        <v>0</v>
      </c>
      <c r="I27" s="139">
        <v>0</v>
      </c>
      <c r="J27" s="139">
        <v>0</v>
      </c>
      <c r="K27" s="133">
        <f t="shared" si="8"/>
        <v>0</v>
      </c>
      <c r="L27" s="133">
        <f t="shared" si="9"/>
        <v>0</v>
      </c>
      <c r="M27" s="139">
        <v>0</v>
      </c>
      <c r="N27" s="138">
        <f t="shared" si="10"/>
        <v>0</v>
      </c>
    </row>
    <row r="28" spans="1:14" ht="14.25" customHeight="1" x14ac:dyDescent="0.25">
      <c r="A28" s="238" t="s">
        <v>30</v>
      </c>
      <c r="B28" s="175" t="s">
        <v>16</v>
      </c>
      <c r="C28" s="139">
        <v>0</v>
      </c>
      <c r="D28" s="139">
        <v>0</v>
      </c>
      <c r="E28" s="136">
        <v>0</v>
      </c>
      <c r="F28" s="136">
        <v>0</v>
      </c>
      <c r="G28" s="133">
        <f t="shared" si="7"/>
        <v>0</v>
      </c>
      <c r="H28" s="139">
        <v>0</v>
      </c>
      <c r="I28" s="139">
        <v>0</v>
      </c>
      <c r="J28" s="139">
        <v>0</v>
      </c>
      <c r="K28" s="133">
        <f t="shared" si="8"/>
        <v>0</v>
      </c>
      <c r="L28" s="133">
        <f t="shared" si="9"/>
        <v>0</v>
      </c>
      <c r="M28" s="139">
        <v>0</v>
      </c>
      <c r="N28" s="138">
        <f t="shared" si="10"/>
        <v>0</v>
      </c>
    </row>
    <row r="29" spans="1:14" ht="14.25" customHeight="1" x14ac:dyDescent="0.25">
      <c r="A29" s="238"/>
      <c r="B29" s="175" t="s">
        <v>38</v>
      </c>
      <c r="C29" s="139">
        <v>0</v>
      </c>
      <c r="D29" s="139">
        <v>0</v>
      </c>
      <c r="E29" s="136">
        <v>0</v>
      </c>
      <c r="F29" s="136">
        <v>0</v>
      </c>
      <c r="G29" s="133">
        <f t="shared" si="7"/>
        <v>0</v>
      </c>
      <c r="H29" s="139">
        <v>0</v>
      </c>
      <c r="I29" s="139">
        <v>0</v>
      </c>
      <c r="J29" s="139">
        <v>0</v>
      </c>
      <c r="K29" s="133">
        <f t="shared" si="8"/>
        <v>0</v>
      </c>
      <c r="L29" s="133">
        <f t="shared" si="9"/>
        <v>0</v>
      </c>
      <c r="M29" s="139">
        <v>0</v>
      </c>
      <c r="N29" s="138">
        <f t="shared" si="10"/>
        <v>0</v>
      </c>
    </row>
    <row r="30" spans="1:14" ht="14.25" customHeight="1" x14ac:dyDescent="0.25">
      <c r="A30" s="238" t="s">
        <v>31</v>
      </c>
      <c r="B30" s="175" t="s">
        <v>16</v>
      </c>
      <c r="C30" s="139">
        <v>111.56</v>
      </c>
      <c r="D30" s="139">
        <v>46.6</v>
      </c>
      <c r="E30" s="213">
        <v>0</v>
      </c>
      <c r="F30" s="213">
        <v>0</v>
      </c>
      <c r="G30" s="133">
        <f t="shared" si="7"/>
        <v>158.16</v>
      </c>
      <c r="H30" s="139">
        <v>25.27</v>
      </c>
      <c r="I30" s="139">
        <v>0.51</v>
      </c>
      <c r="J30" s="139">
        <v>3.26</v>
      </c>
      <c r="K30" s="133">
        <f t="shared" si="8"/>
        <v>29.04</v>
      </c>
      <c r="L30" s="133">
        <f t="shared" si="9"/>
        <v>187.2</v>
      </c>
      <c r="M30" s="139">
        <v>3.13</v>
      </c>
      <c r="N30" s="138">
        <f t="shared" si="10"/>
        <v>190.32999999999998</v>
      </c>
    </row>
    <row r="31" spans="1:14" ht="14.25" customHeight="1" x14ac:dyDescent="0.25">
      <c r="A31" s="238"/>
      <c r="B31" s="175" t="s">
        <v>38</v>
      </c>
      <c r="C31" s="139">
        <v>21311</v>
      </c>
      <c r="D31" s="139">
        <v>7480</v>
      </c>
      <c r="E31" s="213">
        <v>0</v>
      </c>
      <c r="F31" s="213">
        <v>0</v>
      </c>
      <c r="G31" s="133">
        <f t="shared" si="7"/>
        <v>28791</v>
      </c>
      <c r="H31" s="139">
        <v>4495</v>
      </c>
      <c r="I31" s="139">
        <v>70</v>
      </c>
      <c r="J31" s="139">
        <v>344</v>
      </c>
      <c r="K31" s="133">
        <f t="shared" si="8"/>
        <v>4909</v>
      </c>
      <c r="L31" s="133">
        <f t="shared" si="9"/>
        <v>33700</v>
      </c>
      <c r="M31" s="139">
        <v>398</v>
      </c>
      <c r="N31" s="138">
        <f t="shared" si="10"/>
        <v>34098</v>
      </c>
    </row>
    <row r="32" spans="1:14" ht="14.25" customHeight="1" x14ac:dyDescent="0.25">
      <c r="A32" s="238" t="s">
        <v>32</v>
      </c>
      <c r="B32" s="175" t="s">
        <v>16</v>
      </c>
      <c r="C32" s="139">
        <v>0</v>
      </c>
      <c r="D32" s="139">
        <v>0</v>
      </c>
      <c r="E32" s="136">
        <v>0</v>
      </c>
      <c r="F32" s="136">
        <v>0</v>
      </c>
      <c r="G32" s="133">
        <f t="shared" si="7"/>
        <v>0</v>
      </c>
      <c r="H32" s="139">
        <v>0</v>
      </c>
      <c r="I32" s="139">
        <v>0</v>
      </c>
      <c r="J32" s="139">
        <v>0</v>
      </c>
      <c r="K32" s="133">
        <f t="shared" si="8"/>
        <v>0</v>
      </c>
      <c r="L32" s="133">
        <f t="shared" si="9"/>
        <v>0</v>
      </c>
      <c r="M32" s="139">
        <v>0</v>
      </c>
      <c r="N32" s="138">
        <f t="shared" si="10"/>
        <v>0</v>
      </c>
    </row>
    <row r="33" spans="1:15" ht="14.25" customHeight="1" x14ac:dyDescent="0.25">
      <c r="A33" s="238"/>
      <c r="B33" s="175" t="s">
        <v>38</v>
      </c>
      <c r="C33" s="139">
        <v>0</v>
      </c>
      <c r="D33" s="139">
        <v>0</v>
      </c>
      <c r="E33" s="136">
        <v>0</v>
      </c>
      <c r="F33" s="136">
        <v>0</v>
      </c>
      <c r="G33" s="133">
        <f t="shared" si="7"/>
        <v>0</v>
      </c>
      <c r="H33" s="139">
        <v>0</v>
      </c>
      <c r="I33" s="139">
        <v>0</v>
      </c>
      <c r="J33" s="139">
        <v>0</v>
      </c>
      <c r="K33" s="133">
        <f t="shared" si="8"/>
        <v>0</v>
      </c>
      <c r="L33" s="133">
        <f t="shared" si="9"/>
        <v>0</v>
      </c>
      <c r="M33" s="139">
        <v>0</v>
      </c>
      <c r="N33" s="138">
        <f t="shared" si="10"/>
        <v>0</v>
      </c>
    </row>
    <row r="34" spans="1:15" ht="14.25" customHeight="1" x14ac:dyDescent="0.25">
      <c r="A34" s="238" t="s">
        <v>33</v>
      </c>
      <c r="B34" s="175" t="s">
        <v>16</v>
      </c>
      <c r="C34" s="139">
        <v>0</v>
      </c>
      <c r="D34" s="139">
        <v>0</v>
      </c>
      <c r="E34" s="136">
        <v>0</v>
      </c>
      <c r="F34" s="136">
        <v>0</v>
      </c>
      <c r="G34" s="133">
        <f t="shared" si="7"/>
        <v>0</v>
      </c>
      <c r="H34" s="139">
        <v>0</v>
      </c>
      <c r="I34" s="139">
        <v>0</v>
      </c>
      <c r="J34" s="139">
        <v>0</v>
      </c>
      <c r="K34" s="133">
        <f t="shared" si="8"/>
        <v>0</v>
      </c>
      <c r="L34" s="133">
        <f t="shared" si="9"/>
        <v>0</v>
      </c>
      <c r="M34" s="139">
        <v>0</v>
      </c>
      <c r="N34" s="138">
        <f t="shared" si="10"/>
        <v>0</v>
      </c>
    </row>
    <row r="35" spans="1:15" ht="14.25" customHeight="1" x14ac:dyDescent="0.25">
      <c r="A35" s="238"/>
      <c r="B35" s="175" t="s">
        <v>38</v>
      </c>
      <c r="C35" s="139">
        <v>0</v>
      </c>
      <c r="D35" s="139">
        <v>0</v>
      </c>
      <c r="E35" s="136">
        <v>0</v>
      </c>
      <c r="F35" s="136">
        <v>0</v>
      </c>
      <c r="G35" s="133">
        <f t="shared" si="7"/>
        <v>0</v>
      </c>
      <c r="H35" s="139">
        <v>0</v>
      </c>
      <c r="I35" s="139">
        <v>0</v>
      </c>
      <c r="J35" s="139">
        <v>0</v>
      </c>
      <c r="K35" s="133">
        <f t="shared" si="8"/>
        <v>0</v>
      </c>
      <c r="L35" s="133">
        <f t="shared" si="9"/>
        <v>0</v>
      </c>
      <c r="M35" s="139">
        <v>0</v>
      </c>
      <c r="N35" s="138">
        <f t="shared" si="10"/>
        <v>0</v>
      </c>
    </row>
    <row r="36" spans="1:15" ht="14.25" customHeight="1" x14ac:dyDescent="0.25">
      <c r="A36" s="238" t="s">
        <v>34</v>
      </c>
      <c r="B36" s="175" t="s">
        <v>16</v>
      </c>
      <c r="C36" s="139">
        <v>0</v>
      </c>
      <c r="D36" s="139">
        <v>0</v>
      </c>
      <c r="E36" s="136">
        <v>0</v>
      </c>
      <c r="F36" s="136">
        <v>0</v>
      </c>
      <c r="G36" s="133">
        <f t="shared" si="7"/>
        <v>0</v>
      </c>
      <c r="H36" s="139">
        <v>0</v>
      </c>
      <c r="I36" s="139">
        <v>0</v>
      </c>
      <c r="J36" s="139">
        <v>0</v>
      </c>
      <c r="K36" s="133">
        <f t="shared" si="8"/>
        <v>0</v>
      </c>
      <c r="L36" s="133">
        <f t="shared" si="9"/>
        <v>0</v>
      </c>
      <c r="M36" s="139">
        <v>0</v>
      </c>
      <c r="N36" s="138">
        <f t="shared" si="10"/>
        <v>0</v>
      </c>
    </row>
    <row r="37" spans="1:15" ht="14.25" customHeight="1" x14ac:dyDescent="0.25">
      <c r="A37" s="238"/>
      <c r="B37" s="175" t="s">
        <v>38</v>
      </c>
      <c r="C37" s="139">
        <v>0</v>
      </c>
      <c r="D37" s="136">
        <v>0</v>
      </c>
      <c r="E37" s="136">
        <v>0</v>
      </c>
      <c r="F37" s="136">
        <v>0</v>
      </c>
      <c r="G37" s="133">
        <f t="shared" si="7"/>
        <v>0</v>
      </c>
      <c r="H37" s="139">
        <v>0</v>
      </c>
      <c r="I37" s="139">
        <v>0</v>
      </c>
      <c r="J37" s="139">
        <v>0</v>
      </c>
      <c r="K37" s="133">
        <f t="shared" si="8"/>
        <v>0</v>
      </c>
      <c r="L37" s="133">
        <f t="shared" si="9"/>
        <v>0</v>
      </c>
      <c r="M37" s="136">
        <v>0</v>
      </c>
      <c r="N37" s="138">
        <f t="shared" si="10"/>
        <v>0</v>
      </c>
      <c r="O37" s="27"/>
    </row>
    <row r="38" spans="1:15" ht="14.25" customHeight="1" x14ac:dyDescent="0.25">
      <c r="A38" s="185" t="s">
        <v>35</v>
      </c>
      <c r="B38" s="175" t="s">
        <v>16</v>
      </c>
      <c r="C38" s="133">
        <f t="shared" ref="C38:K39" si="11">C4+C12+C14+C16+C18+C20+C22+C24+C26+C28+C30+C32+C34+C36</f>
        <v>3407.7500000000005</v>
      </c>
      <c r="D38" s="133">
        <f t="shared" si="11"/>
        <v>4633.0099999999993</v>
      </c>
      <c r="E38" s="133">
        <f t="shared" si="11"/>
        <v>0</v>
      </c>
      <c r="F38" s="133">
        <f t="shared" si="11"/>
        <v>0.11</v>
      </c>
      <c r="G38" s="133">
        <f t="shared" si="11"/>
        <v>8040.8700000000008</v>
      </c>
      <c r="H38" s="133">
        <f t="shared" si="11"/>
        <v>1757.8</v>
      </c>
      <c r="I38" s="133">
        <f t="shared" si="11"/>
        <v>131.82999999999998</v>
      </c>
      <c r="J38" s="133">
        <f t="shared" si="11"/>
        <v>287.38</v>
      </c>
      <c r="K38" s="133">
        <f>K4+K12+K14+K16+K18+K20+K22+K24+K26+K28+K30+K32+K34+K36</f>
        <v>2177.0100000000002</v>
      </c>
      <c r="L38" s="133">
        <f t="shared" si="9"/>
        <v>10217.880000000001</v>
      </c>
      <c r="M38" s="133">
        <f>M4+M12+M14+M16+M18+M20+M22+M24+M26+M28+M30+M32+M34+M36</f>
        <v>122.01999999999998</v>
      </c>
      <c r="N38" s="138">
        <f>N4+N12+N14+N16+N18+N20+N22+N24+N26+N28+N30+N32+N34+N36</f>
        <v>10339.900000000001</v>
      </c>
      <c r="O38" s="28"/>
    </row>
    <row r="39" spans="1:15" ht="14.25" customHeight="1" x14ac:dyDescent="0.25">
      <c r="A39" s="47"/>
      <c r="B39" s="175" t="s">
        <v>38</v>
      </c>
      <c r="C39" s="133">
        <f>C5+C13+C15+C17+C19+C21+C23+C25+C27+C29+C31+C33+C35+C37</f>
        <v>550383.43000000005</v>
      </c>
      <c r="D39" s="133">
        <f>D5+D13+D15+D17+D19+D21+D23+D25+D27+D29+D31+D33+D35+D37</f>
        <v>443385.22000000003</v>
      </c>
      <c r="E39" s="133">
        <f t="shared" si="11"/>
        <v>0</v>
      </c>
      <c r="F39" s="133">
        <f t="shared" si="11"/>
        <v>17.5</v>
      </c>
      <c r="G39" s="133">
        <f t="shared" si="11"/>
        <v>993786.15</v>
      </c>
      <c r="H39" s="133">
        <f>H5+H13+H15+H17+H19+H21+H23+H25+H27+H29+H31+H33+H35+H37</f>
        <v>306829.69</v>
      </c>
      <c r="I39" s="133">
        <f t="shared" si="11"/>
        <v>21032.95</v>
      </c>
      <c r="J39" s="133">
        <f t="shared" si="11"/>
        <v>78608.38</v>
      </c>
      <c r="K39" s="133">
        <f t="shared" si="11"/>
        <v>406471.02</v>
      </c>
      <c r="L39" s="133">
        <f t="shared" si="9"/>
        <v>1400257.17</v>
      </c>
      <c r="M39" s="133">
        <f>M5+M13+M15+M17+M19+M21+M23+M25+M27+M29+M31+M33+M35+M37</f>
        <v>11783.63</v>
      </c>
      <c r="N39" s="138">
        <f>N5+N13+N15+N17+N19+N21+N23+N25+N27+N29+N31+N33+N35+N37</f>
        <v>1412040.7999999998</v>
      </c>
      <c r="O39" s="28"/>
    </row>
    <row r="40" spans="1:15" x14ac:dyDescent="0.25">
      <c r="B40" s="2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27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40"/>
  <sheetViews>
    <sheetView zoomScale="90" zoomScaleNormal="90" workbookViewId="0">
      <selection activeCell="N39" sqref="N39"/>
    </sheetView>
  </sheetViews>
  <sheetFormatPr defaultRowHeight="15" x14ac:dyDescent="0.25"/>
  <cols>
    <col min="1" max="1" width="31.42578125" style="25" customWidth="1"/>
    <col min="2" max="2" width="4" style="25" customWidth="1"/>
    <col min="3" max="3" width="10.28515625" style="25" customWidth="1"/>
    <col min="4" max="4" width="8.28515625" style="25" customWidth="1"/>
    <col min="5" max="5" width="6.28515625" style="25" customWidth="1"/>
    <col min="6" max="6" width="6.85546875" style="25" customWidth="1"/>
    <col min="7" max="7" width="12.5703125" style="25" customWidth="1"/>
    <col min="8" max="8" width="9.28515625" style="25" customWidth="1"/>
    <col min="9" max="9" width="8.42578125" style="25" customWidth="1"/>
    <col min="10" max="10" width="8.5703125" style="25" customWidth="1"/>
    <col min="11" max="11" width="11.28515625" style="25" customWidth="1"/>
    <col min="12" max="12" width="7.85546875" style="25" customWidth="1"/>
    <col min="13" max="13" width="10.140625" style="25" customWidth="1"/>
    <col min="14" max="14" width="12.28515625" style="70" customWidth="1"/>
    <col min="15" max="16384" width="9.140625" style="25"/>
  </cols>
  <sheetData>
    <row r="1" spans="1:14" ht="13.5" customHeight="1" x14ac:dyDescent="0.25">
      <c r="A1" s="25" t="s">
        <v>63</v>
      </c>
    </row>
    <row r="2" spans="1:14" ht="12.75" customHeight="1" x14ac:dyDescent="0.25">
      <c r="A2" s="53" t="s">
        <v>0</v>
      </c>
      <c r="B2" s="64"/>
      <c r="C2" s="240" t="s">
        <v>1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186" t="s">
        <v>2</v>
      </c>
    </row>
    <row r="3" spans="1:14" ht="25.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4.25" customHeight="1" x14ac:dyDescent="0.25">
      <c r="A4" s="184" t="s">
        <v>15</v>
      </c>
      <c r="B4" s="175" t="s">
        <v>16</v>
      </c>
      <c r="C4" s="133">
        <f>C6+C8+C10</f>
        <v>1723.43</v>
      </c>
      <c r="D4" s="133">
        <f>D6+D8+D10</f>
        <v>1261.1799999999998</v>
      </c>
      <c r="E4" s="133">
        <f t="shared" ref="E4:F4" si="0">E6+E8+E10</f>
        <v>8.24</v>
      </c>
      <c r="F4" s="133">
        <f t="shared" si="0"/>
        <v>5.6800000000000006</v>
      </c>
      <c r="G4" s="133">
        <f t="shared" ref="G4:G5" si="1">SUM(C4:F4)</f>
        <v>2998.5299999999993</v>
      </c>
      <c r="H4" s="133">
        <f>H6+H8+H10</f>
        <v>3019.27</v>
      </c>
      <c r="I4" s="133">
        <f>I6+I8</f>
        <v>143.22999999999999</v>
      </c>
      <c r="J4" s="133">
        <f>J6+J8</f>
        <v>723.56</v>
      </c>
      <c r="K4" s="133">
        <f t="shared" ref="K4:K5" si="2">SUM(H4:J4)</f>
        <v>3886.06</v>
      </c>
      <c r="L4" s="133">
        <f t="shared" ref="L4:L5" si="3">G4+K4</f>
        <v>6884.5899999999992</v>
      </c>
      <c r="M4" s="133">
        <f>M6+M8+M10</f>
        <v>2522.2399999999998</v>
      </c>
      <c r="N4" s="101">
        <f>SUM(L4:M4)</f>
        <v>9406.8299999999981</v>
      </c>
    </row>
    <row r="5" spans="1:14" ht="14.25" customHeight="1" x14ac:dyDescent="0.25">
      <c r="A5" s="185"/>
      <c r="B5" s="175" t="s">
        <v>38</v>
      </c>
      <c r="C5" s="134">
        <f>C7+C9+C11</f>
        <v>385915</v>
      </c>
      <c r="D5" s="134">
        <f t="shared" ref="D5:F5" si="4">D7+D9+D11</f>
        <v>274070</v>
      </c>
      <c r="E5" s="134">
        <f t="shared" si="4"/>
        <v>1513</v>
      </c>
      <c r="F5" s="134">
        <f t="shared" si="4"/>
        <v>914</v>
      </c>
      <c r="G5" s="134">
        <f t="shared" si="1"/>
        <v>662412</v>
      </c>
      <c r="H5" s="134">
        <f>H7+H9+H11</f>
        <v>605259</v>
      </c>
      <c r="I5" s="134">
        <f t="shared" ref="I5:J5" si="5">I7+I9+I11</f>
        <v>30177</v>
      </c>
      <c r="J5" s="134">
        <f t="shared" si="5"/>
        <v>155523</v>
      </c>
      <c r="K5" s="134">
        <f t="shared" si="2"/>
        <v>790959</v>
      </c>
      <c r="L5" s="134">
        <f t="shared" si="3"/>
        <v>1453371</v>
      </c>
      <c r="M5" s="134">
        <f>M7+M9+M11</f>
        <v>401533</v>
      </c>
      <c r="N5" s="101">
        <f>SUM(L5:M5)</f>
        <v>1854904</v>
      </c>
    </row>
    <row r="6" spans="1:14" ht="16.5" customHeight="1" x14ac:dyDescent="0.25">
      <c r="A6" s="241" t="s">
        <v>39</v>
      </c>
      <c r="B6" s="175" t="s">
        <v>16</v>
      </c>
      <c r="C6" s="5">
        <v>948.25</v>
      </c>
      <c r="D6" s="5">
        <v>849.97</v>
      </c>
      <c r="E6" s="135">
        <v>0</v>
      </c>
      <c r="F6" s="5">
        <v>5.36</v>
      </c>
      <c r="G6" s="133">
        <f>SUM(C6:F6)</f>
        <v>1803.58</v>
      </c>
      <c r="H6" s="212">
        <v>2233.66</v>
      </c>
      <c r="I6" s="5">
        <v>128.56</v>
      </c>
      <c r="J6" s="212">
        <v>611.75</v>
      </c>
      <c r="K6" s="133">
        <f>SUM(H6:J6)</f>
        <v>2973.97</v>
      </c>
      <c r="L6" s="133">
        <f>G6+K6</f>
        <v>4777.5499999999993</v>
      </c>
      <c r="M6" s="5">
        <v>2184.73</v>
      </c>
      <c r="N6" s="104">
        <f>SUM(L6:M6)</f>
        <v>6962.2799999999988</v>
      </c>
    </row>
    <row r="7" spans="1:14" ht="15" customHeight="1" x14ac:dyDescent="0.25">
      <c r="A7" s="241"/>
      <c r="B7" s="175" t="s">
        <v>38</v>
      </c>
      <c r="C7" s="5">
        <v>254152</v>
      </c>
      <c r="D7" s="5">
        <v>222659</v>
      </c>
      <c r="E7" s="135">
        <v>0</v>
      </c>
      <c r="F7" s="5">
        <v>884</v>
      </c>
      <c r="G7" s="134">
        <f>SUM(C7:F7)</f>
        <v>477695</v>
      </c>
      <c r="H7" s="5">
        <v>500530</v>
      </c>
      <c r="I7" s="5">
        <v>29431</v>
      </c>
      <c r="J7" s="5">
        <v>151104</v>
      </c>
      <c r="K7" s="134">
        <f>SUM(H7:J7)</f>
        <v>681065</v>
      </c>
      <c r="L7" s="134">
        <f>G7+K7</f>
        <v>1158760</v>
      </c>
      <c r="M7" s="5">
        <v>388028</v>
      </c>
      <c r="N7" s="104">
        <f>SUM(L7:M7)</f>
        <v>1546788</v>
      </c>
    </row>
    <row r="8" spans="1:14" ht="27.75" customHeight="1" x14ac:dyDescent="0.25">
      <c r="A8" s="241" t="s">
        <v>40</v>
      </c>
      <c r="B8" s="175" t="s">
        <v>16</v>
      </c>
      <c r="C8" s="5">
        <v>353.91</v>
      </c>
      <c r="D8" s="5">
        <v>255.86</v>
      </c>
      <c r="E8" s="5">
        <v>8.24</v>
      </c>
      <c r="F8" s="5">
        <v>0.32</v>
      </c>
      <c r="G8" s="221">
        <f t="shared" ref="G8:G37" si="6">SUM(C8:F8)</f>
        <v>618.33000000000004</v>
      </c>
      <c r="H8" s="5">
        <v>410.46</v>
      </c>
      <c r="I8" s="5">
        <v>14.67</v>
      </c>
      <c r="J8" s="5">
        <v>111.81</v>
      </c>
      <c r="K8" s="133">
        <f t="shared" ref="K8:K37" si="7">SUM(H8:J8)</f>
        <v>536.94000000000005</v>
      </c>
      <c r="L8" s="221">
        <f t="shared" ref="L8:L37" si="8">G8+K8</f>
        <v>1155.27</v>
      </c>
      <c r="M8" s="5">
        <v>337.51</v>
      </c>
      <c r="N8" s="222">
        <f t="shared" ref="N8:N37" si="9">SUM(L8:M8)</f>
        <v>1492.78</v>
      </c>
    </row>
    <row r="9" spans="1:14" ht="14.25" customHeight="1" x14ac:dyDescent="0.25">
      <c r="A9" s="241"/>
      <c r="B9" s="175" t="s">
        <v>38</v>
      </c>
      <c r="C9" s="5">
        <v>20474</v>
      </c>
      <c r="D9" s="5">
        <v>14513</v>
      </c>
      <c r="E9" s="5">
        <v>1513</v>
      </c>
      <c r="F9" s="5">
        <v>30</v>
      </c>
      <c r="G9" s="134">
        <f t="shared" si="6"/>
        <v>36530</v>
      </c>
      <c r="H9" s="5">
        <v>24321</v>
      </c>
      <c r="I9" s="5">
        <v>746</v>
      </c>
      <c r="J9" s="5">
        <v>4419</v>
      </c>
      <c r="K9" s="134">
        <f t="shared" si="7"/>
        <v>29486</v>
      </c>
      <c r="L9" s="134">
        <f t="shared" si="8"/>
        <v>66016</v>
      </c>
      <c r="M9" s="5">
        <v>13505</v>
      </c>
      <c r="N9" s="104">
        <f t="shared" si="9"/>
        <v>79521</v>
      </c>
    </row>
    <row r="10" spans="1:14" ht="13.5" customHeight="1" x14ac:dyDescent="0.25">
      <c r="A10" s="241" t="s">
        <v>41</v>
      </c>
      <c r="B10" s="175" t="s">
        <v>16</v>
      </c>
      <c r="C10" s="5">
        <v>421.27</v>
      </c>
      <c r="D10" s="5">
        <v>155.35</v>
      </c>
      <c r="E10" s="5">
        <v>0</v>
      </c>
      <c r="F10" s="135">
        <v>0</v>
      </c>
      <c r="G10" s="133">
        <f t="shared" si="6"/>
        <v>576.62</v>
      </c>
      <c r="H10" s="135">
        <v>375.15</v>
      </c>
      <c r="I10" s="135">
        <v>0</v>
      </c>
      <c r="J10" s="135">
        <v>0</v>
      </c>
      <c r="K10" s="133">
        <f t="shared" si="7"/>
        <v>375.15</v>
      </c>
      <c r="L10" s="133">
        <f t="shared" si="8"/>
        <v>951.77</v>
      </c>
      <c r="M10" s="135">
        <v>0</v>
      </c>
      <c r="N10" s="104">
        <f t="shared" si="9"/>
        <v>951.77</v>
      </c>
    </row>
    <row r="11" spans="1:14" ht="13.5" customHeight="1" x14ac:dyDescent="0.25">
      <c r="A11" s="241"/>
      <c r="B11" s="175" t="s">
        <v>38</v>
      </c>
      <c r="C11" s="5">
        <v>111289</v>
      </c>
      <c r="D11" s="5">
        <v>36898</v>
      </c>
      <c r="E11" s="5">
        <v>0</v>
      </c>
      <c r="F11" s="135">
        <v>0</v>
      </c>
      <c r="G11" s="134">
        <f t="shared" si="6"/>
        <v>148187</v>
      </c>
      <c r="H11" s="135">
        <v>80408</v>
      </c>
      <c r="I11" s="135">
        <v>0</v>
      </c>
      <c r="J11" s="135">
        <v>0</v>
      </c>
      <c r="K11" s="134">
        <f t="shared" si="7"/>
        <v>80408</v>
      </c>
      <c r="L11" s="134">
        <f t="shared" si="8"/>
        <v>228595</v>
      </c>
      <c r="M11" s="135">
        <v>0</v>
      </c>
      <c r="N11" s="104">
        <f t="shared" si="9"/>
        <v>228595</v>
      </c>
    </row>
    <row r="12" spans="1:14" ht="13.5" customHeight="1" x14ac:dyDescent="0.25">
      <c r="A12" s="184" t="s">
        <v>21</v>
      </c>
      <c r="B12" s="175" t="s">
        <v>16</v>
      </c>
      <c r="C12" s="5">
        <v>983.06</v>
      </c>
      <c r="D12" s="212">
        <v>1166.81</v>
      </c>
      <c r="E12" s="5">
        <v>6.29</v>
      </c>
      <c r="F12" s="5">
        <v>7.02</v>
      </c>
      <c r="G12" s="133">
        <f t="shared" si="6"/>
        <v>2163.1799999999998</v>
      </c>
      <c r="H12" s="212">
        <v>2202.06</v>
      </c>
      <c r="I12" s="5">
        <v>51.48</v>
      </c>
      <c r="J12" s="5">
        <v>203.38</v>
      </c>
      <c r="K12" s="133">
        <f t="shared" si="7"/>
        <v>2456.92</v>
      </c>
      <c r="L12" s="133">
        <f t="shared" si="8"/>
        <v>4620.1000000000004</v>
      </c>
      <c r="M12" s="5">
        <v>250.92</v>
      </c>
      <c r="N12" s="101">
        <f t="shared" si="9"/>
        <v>4871.0200000000004</v>
      </c>
    </row>
    <row r="13" spans="1:14" ht="13.5" customHeight="1" x14ac:dyDescent="0.25">
      <c r="A13" s="47" t="s">
        <v>37</v>
      </c>
      <c r="B13" s="175" t="s">
        <v>38</v>
      </c>
      <c r="C13" s="5">
        <v>30209</v>
      </c>
      <c r="D13" s="5">
        <v>35689</v>
      </c>
      <c r="E13" s="5">
        <v>106</v>
      </c>
      <c r="F13" s="5">
        <v>214</v>
      </c>
      <c r="G13" s="134">
        <f t="shared" si="6"/>
        <v>66218</v>
      </c>
      <c r="H13" s="5">
        <v>60301</v>
      </c>
      <c r="I13" s="5">
        <v>1346</v>
      </c>
      <c r="J13" s="5">
        <v>4962</v>
      </c>
      <c r="K13" s="134">
        <f t="shared" si="7"/>
        <v>66609</v>
      </c>
      <c r="L13" s="134">
        <f t="shared" si="8"/>
        <v>132827</v>
      </c>
      <c r="M13" s="5">
        <v>6450</v>
      </c>
      <c r="N13" s="101">
        <f t="shared" si="9"/>
        <v>139277</v>
      </c>
    </row>
    <row r="14" spans="1:14" ht="13.5" customHeight="1" x14ac:dyDescent="0.25">
      <c r="A14" s="238" t="s">
        <v>23</v>
      </c>
      <c r="B14" s="175" t="s">
        <v>16</v>
      </c>
      <c r="C14" s="5">
        <v>40.75</v>
      </c>
      <c r="D14" s="5">
        <v>83.99</v>
      </c>
      <c r="E14" s="135">
        <v>0</v>
      </c>
      <c r="F14" s="5">
        <v>1.71</v>
      </c>
      <c r="G14" s="133">
        <f t="shared" si="6"/>
        <v>126.44999999999999</v>
      </c>
      <c r="H14" s="5">
        <v>55.66</v>
      </c>
      <c r="I14" s="5">
        <v>2.2400000000000002</v>
      </c>
      <c r="J14" s="5">
        <v>21.72</v>
      </c>
      <c r="K14" s="133">
        <f t="shared" si="7"/>
        <v>79.62</v>
      </c>
      <c r="L14" s="133">
        <f t="shared" si="8"/>
        <v>206.07</v>
      </c>
      <c r="M14" s="5">
        <v>5.55</v>
      </c>
      <c r="N14" s="101">
        <f t="shared" si="9"/>
        <v>211.62</v>
      </c>
    </row>
    <row r="15" spans="1:14" ht="13.5" customHeight="1" x14ac:dyDescent="0.25">
      <c r="A15" s="238"/>
      <c r="B15" s="175" t="s">
        <v>38</v>
      </c>
      <c r="C15" s="5">
        <v>5323</v>
      </c>
      <c r="D15" s="5">
        <v>16439</v>
      </c>
      <c r="E15" s="135">
        <v>0</v>
      </c>
      <c r="F15" s="5">
        <v>302</v>
      </c>
      <c r="G15" s="134">
        <f t="shared" si="6"/>
        <v>22064</v>
      </c>
      <c r="H15" s="5">
        <v>6981</v>
      </c>
      <c r="I15" s="5">
        <v>208</v>
      </c>
      <c r="J15" s="5">
        <v>2108</v>
      </c>
      <c r="K15" s="134">
        <f t="shared" si="7"/>
        <v>9297</v>
      </c>
      <c r="L15" s="134">
        <f t="shared" si="8"/>
        <v>31361</v>
      </c>
      <c r="M15" s="5">
        <v>884</v>
      </c>
      <c r="N15" s="101">
        <f t="shared" si="9"/>
        <v>32245</v>
      </c>
    </row>
    <row r="16" spans="1:14" ht="13.5" customHeight="1" x14ac:dyDescent="0.25">
      <c r="A16" s="238" t="s">
        <v>24</v>
      </c>
      <c r="B16" s="175" t="s">
        <v>16</v>
      </c>
      <c r="C16" s="5">
        <v>988.17</v>
      </c>
      <c r="D16" s="5">
        <v>795.43</v>
      </c>
      <c r="E16" s="5">
        <v>9.89</v>
      </c>
      <c r="F16" s="212">
        <v>14.15</v>
      </c>
      <c r="G16" s="133">
        <f t="shared" si="6"/>
        <v>1807.64</v>
      </c>
      <c r="H16" s="5">
        <v>598.91</v>
      </c>
      <c r="I16" s="5">
        <v>20.12</v>
      </c>
      <c r="J16" s="5">
        <v>83.95</v>
      </c>
      <c r="K16" s="133">
        <f t="shared" si="7"/>
        <v>702.98</v>
      </c>
      <c r="L16" s="133">
        <f t="shared" si="8"/>
        <v>2510.62</v>
      </c>
      <c r="M16" s="5">
        <v>138.13999999999999</v>
      </c>
      <c r="N16" s="101">
        <f t="shared" si="9"/>
        <v>2648.7599999999998</v>
      </c>
    </row>
    <row r="17" spans="1:15" ht="13.5" customHeight="1" x14ac:dyDescent="0.25">
      <c r="A17" s="238"/>
      <c r="B17" s="175" t="s">
        <v>38</v>
      </c>
      <c r="C17" s="223">
        <v>14391.3</v>
      </c>
      <c r="D17" s="223">
        <v>16735.2</v>
      </c>
      <c r="E17" s="5">
        <v>180</v>
      </c>
      <c r="F17" s="5">
        <v>302</v>
      </c>
      <c r="G17" s="134">
        <f t="shared" si="6"/>
        <v>31608.5</v>
      </c>
      <c r="H17" s="5">
        <v>11218.6</v>
      </c>
      <c r="I17" s="5">
        <v>285</v>
      </c>
      <c r="J17" s="5">
        <v>1487</v>
      </c>
      <c r="K17" s="134">
        <f t="shared" si="7"/>
        <v>12990.6</v>
      </c>
      <c r="L17" s="134">
        <f t="shared" si="8"/>
        <v>44599.1</v>
      </c>
      <c r="M17" s="5">
        <v>1842</v>
      </c>
      <c r="N17" s="101">
        <f t="shared" si="9"/>
        <v>46441.1</v>
      </c>
    </row>
    <row r="18" spans="1:15" ht="13.5" customHeight="1" x14ac:dyDescent="0.25">
      <c r="A18" s="239" t="s">
        <v>42</v>
      </c>
      <c r="B18" s="175" t="s">
        <v>16</v>
      </c>
      <c r="C18" s="5">
        <v>7.91</v>
      </c>
      <c r="D18" s="5">
        <v>2.97</v>
      </c>
      <c r="E18" s="135">
        <v>0</v>
      </c>
      <c r="F18" s="135">
        <v>0</v>
      </c>
      <c r="G18" s="133">
        <f t="shared" si="6"/>
        <v>10.88</v>
      </c>
      <c r="H18" s="5">
        <v>0.74</v>
      </c>
      <c r="I18" s="135">
        <v>0</v>
      </c>
      <c r="J18" s="135">
        <v>0.45</v>
      </c>
      <c r="K18" s="133">
        <f t="shared" si="7"/>
        <v>1.19</v>
      </c>
      <c r="L18" s="133">
        <f t="shared" si="8"/>
        <v>12.07</v>
      </c>
      <c r="M18" s="5">
        <v>0</v>
      </c>
      <c r="N18" s="101">
        <f t="shared" si="9"/>
        <v>12.07</v>
      </c>
    </row>
    <row r="19" spans="1:15" ht="13.5" customHeight="1" x14ac:dyDescent="0.25">
      <c r="A19" s="239"/>
      <c r="B19" s="175" t="s">
        <v>38</v>
      </c>
      <c r="C19" s="5">
        <v>1779</v>
      </c>
      <c r="D19" s="5">
        <v>496</v>
      </c>
      <c r="E19" s="135">
        <v>0</v>
      </c>
      <c r="F19" s="135">
        <v>0</v>
      </c>
      <c r="G19" s="133">
        <f t="shared" si="6"/>
        <v>2275</v>
      </c>
      <c r="H19" s="5">
        <v>181</v>
      </c>
      <c r="I19" s="135">
        <v>0</v>
      </c>
      <c r="J19" s="135">
        <v>2</v>
      </c>
      <c r="K19" s="133">
        <f t="shared" si="7"/>
        <v>183</v>
      </c>
      <c r="L19" s="133">
        <f t="shared" si="8"/>
        <v>2458</v>
      </c>
      <c r="M19" s="5">
        <v>0</v>
      </c>
      <c r="N19" s="101">
        <f t="shared" si="9"/>
        <v>2458</v>
      </c>
    </row>
    <row r="20" spans="1:15" ht="13.5" customHeight="1" x14ac:dyDescent="0.25">
      <c r="A20" s="239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33">
        <f t="shared" si="6"/>
        <v>0</v>
      </c>
      <c r="H20" s="135">
        <v>0</v>
      </c>
      <c r="I20" s="135">
        <v>0</v>
      </c>
      <c r="J20" s="135">
        <v>0</v>
      </c>
      <c r="K20" s="133">
        <f t="shared" si="7"/>
        <v>0</v>
      </c>
      <c r="L20" s="133">
        <f t="shared" si="8"/>
        <v>0</v>
      </c>
      <c r="M20" s="135">
        <v>0</v>
      </c>
      <c r="N20" s="101">
        <f t="shared" si="9"/>
        <v>0</v>
      </c>
      <c r="O20" s="27"/>
    </row>
    <row r="21" spans="1:15" ht="13.5" customHeight="1" x14ac:dyDescent="0.25">
      <c r="A21" s="239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33">
        <f t="shared" si="6"/>
        <v>0</v>
      </c>
      <c r="H21" s="135">
        <v>0</v>
      </c>
      <c r="I21" s="135">
        <v>0</v>
      </c>
      <c r="J21" s="135">
        <v>0</v>
      </c>
      <c r="K21" s="133">
        <f t="shared" si="7"/>
        <v>0</v>
      </c>
      <c r="L21" s="133">
        <f t="shared" si="8"/>
        <v>0</v>
      </c>
      <c r="M21" s="135">
        <v>0</v>
      </c>
      <c r="N21" s="101">
        <f t="shared" si="9"/>
        <v>0</v>
      </c>
      <c r="O21" s="27"/>
    </row>
    <row r="22" spans="1:15" ht="13.5" customHeight="1" x14ac:dyDescent="0.25">
      <c r="A22" s="184" t="s">
        <v>27</v>
      </c>
      <c r="B22" s="175" t="s">
        <v>16</v>
      </c>
      <c r="C22" s="5">
        <v>15.61</v>
      </c>
      <c r="D22" s="5">
        <v>7.89</v>
      </c>
      <c r="E22" s="135">
        <v>1.53</v>
      </c>
      <c r="F22" s="135">
        <v>0</v>
      </c>
      <c r="G22" s="133">
        <f t="shared" si="6"/>
        <v>25.03</v>
      </c>
      <c r="H22" s="5">
        <v>28.37</v>
      </c>
      <c r="I22" s="135">
        <v>0</v>
      </c>
      <c r="J22" s="135">
        <v>4.04</v>
      </c>
      <c r="K22" s="133">
        <f t="shared" si="7"/>
        <v>32.410000000000004</v>
      </c>
      <c r="L22" s="133">
        <f t="shared" si="8"/>
        <v>57.440000000000005</v>
      </c>
      <c r="M22" s="135">
        <v>6.9</v>
      </c>
      <c r="N22" s="101">
        <f t="shared" si="9"/>
        <v>64.34</v>
      </c>
    </row>
    <row r="23" spans="1:15" ht="13.5" customHeight="1" x14ac:dyDescent="0.25">
      <c r="A23" s="185"/>
      <c r="B23" s="175" t="s">
        <v>38</v>
      </c>
      <c r="C23" s="5">
        <v>126</v>
      </c>
      <c r="D23" s="5">
        <v>126</v>
      </c>
      <c r="E23" s="135">
        <v>1</v>
      </c>
      <c r="F23" s="135">
        <v>0</v>
      </c>
      <c r="G23" s="133">
        <f t="shared" si="6"/>
        <v>253</v>
      </c>
      <c r="H23" s="5">
        <v>978</v>
      </c>
      <c r="I23" s="135">
        <v>0</v>
      </c>
      <c r="J23" s="135">
        <v>57</v>
      </c>
      <c r="K23" s="133">
        <f t="shared" si="7"/>
        <v>1035</v>
      </c>
      <c r="L23" s="133">
        <f t="shared" si="8"/>
        <v>1288</v>
      </c>
      <c r="M23" s="135">
        <v>59</v>
      </c>
      <c r="N23" s="101">
        <f t="shared" si="9"/>
        <v>1347</v>
      </c>
    </row>
    <row r="24" spans="1:15" ht="13.5" customHeight="1" x14ac:dyDescent="0.25">
      <c r="A24" s="238" t="s">
        <v>28</v>
      </c>
      <c r="B24" s="175" t="s">
        <v>16</v>
      </c>
      <c r="C24" s="5">
        <v>14.61</v>
      </c>
      <c r="D24" s="5">
        <v>24.37</v>
      </c>
      <c r="E24" s="135">
        <v>0</v>
      </c>
      <c r="F24" s="135">
        <v>0</v>
      </c>
      <c r="G24" s="133">
        <f t="shared" si="6"/>
        <v>38.980000000000004</v>
      </c>
      <c r="H24" s="5">
        <v>26.5</v>
      </c>
      <c r="I24" s="135">
        <v>5.37</v>
      </c>
      <c r="J24" s="135">
        <v>5.95</v>
      </c>
      <c r="K24" s="133">
        <f t="shared" si="7"/>
        <v>37.82</v>
      </c>
      <c r="L24" s="133">
        <f t="shared" si="8"/>
        <v>76.800000000000011</v>
      </c>
      <c r="M24" s="135">
        <v>3.97</v>
      </c>
      <c r="N24" s="101">
        <f t="shared" si="9"/>
        <v>80.77000000000001</v>
      </c>
    </row>
    <row r="25" spans="1:15" ht="13.5" customHeight="1" x14ac:dyDescent="0.25">
      <c r="A25" s="238"/>
      <c r="B25" s="175" t="s">
        <v>38</v>
      </c>
      <c r="C25" s="5">
        <v>84</v>
      </c>
      <c r="D25" s="5">
        <v>189</v>
      </c>
      <c r="E25" s="135">
        <v>0</v>
      </c>
      <c r="F25" s="135">
        <v>0</v>
      </c>
      <c r="G25" s="134">
        <f t="shared" si="6"/>
        <v>273</v>
      </c>
      <c r="H25" s="5">
        <v>276</v>
      </c>
      <c r="I25" s="135">
        <v>47</v>
      </c>
      <c r="J25" s="135">
        <v>79</v>
      </c>
      <c r="K25" s="134">
        <f t="shared" si="7"/>
        <v>402</v>
      </c>
      <c r="L25" s="134">
        <f t="shared" si="8"/>
        <v>675</v>
      </c>
      <c r="M25" s="135">
        <v>54</v>
      </c>
      <c r="N25" s="101">
        <f t="shared" si="9"/>
        <v>729</v>
      </c>
    </row>
    <row r="26" spans="1:15" ht="13.5" customHeight="1" x14ac:dyDescent="0.25">
      <c r="A26" s="238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33">
        <f t="shared" si="6"/>
        <v>0</v>
      </c>
      <c r="H26" s="135">
        <v>0</v>
      </c>
      <c r="I26" s="135">
        <v>0</v>
      </c>
      <c r="J26" s="135">
        <v>0</v>
      </c>
      <c r="K26" s="133">
        <f t="shared" si="7"/>
        <v>0</v>
      </c>
      <c r="L26" s="133">
        <f t="shared" si="8"/>
        <v>0</v>
      </c>
      <c r="M26" s="135">
        <v>0</v>
      </c>
      <c r="N26" s="101">
        <f t="shared" si="9"/>
        <v>0</v>
      </c>
    </row>
    <row r="27" spans="1:15" ht="13.5" customHeight="1" x14ac:dyDescent="0.25">
      <c r="A27" s="238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33">
        <f t="shared" si="6"/>
        <v>0</v>
      </c>
      <c r="H27" s="135">
        <v>0</v>
      </c>
      <c r="I27" s="135">
        <v>0</v>
      </c>
      <c r="J27" s="135">
        <v>0</v>
      </c>
      <c r="K27" s="133">
        <f t="shared" si="7"/>
        <v>0</v>
      </c>
      <c r="L27" s="133">
        <f t="shared" si="8"/>
        <v>0</v>
      </c>
      <c r="M27" s="135">
        <v>0</v>
      </c>
      <c r="N27" s="101">
        <f t="shared" si="9"/>
        <v>0</v>
      </c>
    </row>
    <row r="28" spans="1:15" ht="13.5" customHeight="1" x14ac:dyDescent="0.25">
      <c r="A28" s="238" t="s">
        <v>30</v>
      </c>
      <c r="B28" s="175" t="s">
        <v>16</v>
      </c>
      <c r="C28" s="135">
        <v>0</v>
      </c>
      <c r="D28" s="135">
        <v>0</v>
      </c>
      <c r="E28" s="135">
        <v>0</v>
      </c>
      <c r="F28" s="135">
        <v>0</v>
      </c>
      <c r="G28" s="133">
        <f t="shared" si="6"/>
        <v>0</v>
      </c>
      <c r="H28" s="135">
        <v>0</v>
      </c>
      <c r="I28" s="135">
        <v>0</v>
      </c>
      <c r="J28" s="135">
        <v>0</v>
      </c>
      <c r="K28" s="133">
        <f t="shared" si="7"/>
        <v>0</v>
      </c>
      <c r="L28" s="133">
        <f t="shared" si="8"/>
        <v>0</v>
      </c>
      <c r="M28" s="135">
        <v>0</v>
      </c>
      <c r="N28" s="101">
        <f t="shared" si="9"/>
        <v>0</v>
      </c>
    </row>
    <row r="29" spans="1:15" ht="13.5" customHeight="1" x14ac:dyDescent="0.25">
      <c r="A29" s="238"/>
      <c r="B29" s="175" t="s">
        <v>38</v>
      </c>
      <c r="C29" s="135">
        <v>0</v>
      </c>
      <c r="D29" s="135">
        <v>0</v>
      </c>
      <c r="E29" s="135">
        <v>0</v>
      </c>
      <c r="F29" s="135">
        <v>0</v>
      </c>
      <c r="G29" s="133">
        <f t="shared" si="6"/>
        <v>0</v>
      </c>
      <c r="H29" s="135">
        <v>0</v>
      </c>
      <c r="I29" s="135">
        <v>0</v>
      </c>
      <c r="J29" s="135">
        <v>0</v>
      </c>
      <c r="K29" s="133">
        <f t="shared" si="7"/>
        <v>0</v>
      </c>
      <c r="L29" s="133">
        <f t="shared" si="8"/>
        <v>0</v>
      </c>
      <c r="M29" s="135">
        <v>0</v>
      </c>
      <c r="N29" s="101">
        <f t="shared" si="9"/>
        <v>0</v>
      </c>
    </row>
    <row r="30" spans="1:15" ht="13.5" customHeight="1" x14ac:dyDescent="0.25">
      <c r="A30" s="238" t="s">
        <v>31</v>
      </c>
      <c r="B30" s="175" t="s">
        <v>16</v>
      </c>
      <c r="C30" s="135">
        <v>24.91</v>
      </c>
      <c r="D30" s="135">
        <v>5.08</v>
      </c>
      <c r="E30" s="135">
        <v>0.48</v>
      </c>
      <c r="F30" s="135">
        <v>0</v>
      </c>
      <c r="G30" s="133">
        <f t="shared" si="6"/>
        <v>30.470000000000002</v>
      </c>
      <c r="H30" s="135">
        <v>37.08</v>
      </c>
      <c r="I30" s="135">
        <v>0.35</v>
      </c>
      <c r="J30" s="135">
        <v>4.1399999999999997</v>
      </c>
      <c r="K30" s="133">
        <f t="shared" si="7"/>
        <v>41.57</v>
      </c>
      <c r="L30" s="133">
        <f t="shared" si="8"/>
        <v>72.040000000000006</v>
      </c>
      <c r="M30" s="135">
        <v>21.35</v>
      </c>
      <c r="N30" s="101">
        <f t="shared" si="9"/>
        <v>93.390000000000015</v>
      </c>
    </row>
    <row r="31" spans="1:15" ht="13.5" customHeight="1" x14ac:dyDescent="0.25">
      <c r="A31" s="238"/>
      <c r="B31" s="175" t="s">
        <v>38</v>
      </c>
      <c r="C31" s="135">
        <v>4341</v>
      </c>
      <c r="D31" s="135">
        <v>713</v>
      </c>
      <c r="E31" s="135">
        <v>60</v>
      </c>
      <c r="F31" s="135">
        <v>0</v>
      </c>
      <c r="G31" s="133">
        <f t="shared" si="6"/>
        <v>5114</v>
      </c>
      <c r="H31" s="135">
        <v>4371</v>
      </c>
      <c r="I31" s="135">
        <v>79</v>
      </c>
      <c r="J31" s="135">
        <v>578</v>
      </c>
      <c r="K31" s="133">
        <f t="shared" si="7"/>
        <v>5028</v>
      </c>
      <c r="L31" s="133">
        <f t="shared" si="8"/>
        <v>10142</v>
      </c>
      <c r="M31" s="135">
        <v>1981</v>
      </c>
      <c r="N31" s="101">
        <f t="shared" si="9"/>
        <v>12123</v>
      </c>
    </row>
    <row r="32" spans="1:15" ht="13.5" customHeight="1" x14ac:dyDescent="0.25">
      <c r="A32" s="238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33">
        <f t="shared" si="6"/>
        <v>0</v>
      </c>
      <c r="H32" s="135">
        <v>0</v>
      </c>
      <c r="I32" s="135">
        <v>0</v>
      </c>
      <c r="J32" s="135">
        <v>0</v>
      </c>
      <c r="K32" s="133">
        <f t="shared" si="7"/>
        <v>0</v>
      </c>
      <c r="L32" s="133">
        <f t="shared" si="8"/>
        <v>0</v>
      </c>
      <c r="M32" s="135">
        <v>0</v>
      </c>
      <c r="N32" s="101">
        <f t="shared" si="9"/>
        <v>0</v>
      </c>
    </row>
    <row r="33" spans="1:16" ht="13.5" customHeight="1" x14ac:dyDescent="0.25">
      <c r="A33" s="238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33">
        <f t="shared" si="6"/>
        <v>0</v>
      </c>
      <c r="H33" s="135">
        <v>0</v>
      </c>
      <c r="I33" s="135">
        <v>0</v>
      </c>
      <c r="J33" s="135">
        <v>0</v>
      </c>
      <c r="K33" s="133">
        <f t="shared" si="7"/>
        <v>0</v>
      </c>
      <c r="L33" s="133">
        <f t="shared" si="8"/>
        <v>0</v>
      </c>
      <c r="M33" s="135">
        <v>0</v>
      </c>
      <c r="N33" s="101">
        <f t="shared" si="9"/>
        <v>0</v>
      </c>
    </row>
    <row r="34" spans="1:16" ht="13.5" customHeight="1" x14ac:dyDescent="0.25">
      <c r="A34" s="238" t="s">
        <v>33</v>
      </c>
      <c r="B34" s="175" t="s">
        <v>16</v>
      </c>
      <c r="C34" s="135">
        <v>11.58</v>
      </c>
      <c r="D34" s="135">
        <v>2.2799999999999998</v>
      </c>
      <c r="E34" s="135">
        <v>0</v>
      </c>
      <c r="F34" s="135">
        <v>0</v>
      </c>
      <c r="G34" s="133">
        <f t="shared" si="6"/>
        <v>13.86</v>
      </c>
      <c r="H34" s="135">
        <v>2.71</v>
      </c>
      <c r="I34" s="135">
        <v>0</v>
      </c>
      <c r="J34" s="135">
        <v>0</v>
      </c>
      <c r="K34" s="133">
        <f t="shared" si="7"/>
        <v>2.71</v>
      </c>
      <c r="L34" s="133">
        <f t="shared" si="8"/>
        <v>16.57</v>
      </c>
      <c r="M34" s="135">
        <v>1.87</v>
      </c>
      <c r="N34" s="101">
        <f t="shared" si="9"/>
        <v>18.440000000000001</v>
      </c>
    </row>
    <row r="35" spans="1:16" ht="13.5" customHeight="1" x14ac:dyDescent="0.25">
      <c r="A35" s="238"/>
      <c r="B35" s="175" t="s">
        <v>38</v>
      </c>
      <c r="C35" s="135">
        <v>826.6</v>
      </c>
      <c r="D35" s="135">
        <v>76.88</v>
      </c>
      <c r="E35" s="135">
        <v>0</v>
      </c>
      <c r="F35" s="135">
        <v>0</v>
      </c>
      <c r="G35" s="134">
        <f t="shared" si="6"/>
        <v>903.48</v>
      </c>
      <c r="H35" s="135">
        <v>591.1</v>
      </c>
      <c r="I35" s="135">
        <v>0</v>
      </c>
      <c r="J35" s="135">
        <v>0</v>
      </c>
      <c r="K35" s="134">
        <f t="shared" si="7"/>
        <v>591.1</v>
      </c>
      <c r="L35" s="134">
        <f t="shared" si="8"/>
        <v>1494.58</v>
      </c>
      <c r="M35" s="135">
        <v>314.89999999999998</v>
      </c>
      <c r="N35" s="101">
        <f t="shared" si="9"/>
        <v>1809.48</v>
      </c>
    </row>
    <row r="36" spans="1:16" ht="13.5" customHeight="1" x14ac:dyDescent="0.25">
      <c r="A36" s="238" t="s">
        <v>34</v>
      </c>
      <c r="B36" s="175" t="s">
        <v>16</v>
      </c>
      <c r="C36" s="135">
        <v>69.91</v>
      </c>
      <c r="D36" s="135">
        <v>4.07</v>
      </c>
      <c r="E36" s="135">
        <v>0</v>
      </c>
      <c r="F36" s="135">
        <v>0</v>
      </c>
      <c r="G36" s="133">
        <f t="shared" si="6"/>
        <v>73.97999999999999</v>
      </c>
      <c r="H36" s="135">
        <v>3.77</v>
      </c>
      <c r="I36" s="135">
        <v>0</v>
      </c>
      <c r="J36" s="135">
        <v>0</v>
      </c>
      <c r="K36" s="133">
        <f t="shared" si="7"/>
        <v>3.77</v>
      </c>
      <c r="L36" s="133">
        <f t="shared" si="8"/>
        <v>77.749999999999986</v>
      </c>
      <c r="M36" s="135">
        <v>0</v>
      </c>
      <c r="N36" s="101">
        <f t="shared" si="9"/>
        <v>77.749999999999986</v>
      </c>
    </row>
    <row r="37" spans="1:16" ht="13.5" customHeight="1" x14ac:dyDescent="0.25">
      <c r="A37" s="238"/>
      <c r="B37" s="175" t="s">
        <v>38</v>
      </c>
      <c r="C37" s="135">
        <v>1586.55</v>
      </c>
      <c r="D37" s="135">
        <v>197.04</v>
      </c>
      <c r="E37" s="135">
        <v>0</v>
      </c>
      <c r="F37" s="135">
        <v>0</v>
      </c>
      <c r="G37" s="134">
        <f t="shared" si="6"/>
        <v>1783.59</v>
      </c>
      <c r="H37" s="135">
        <v>52.82</v>
      </c>
      <c r="I37" s="135">
        <v>0</v>
      </c>
      <c r="J37" s="135">
        <v>0</v>
      </c>
      <c r="K37" s="134">
        <f t="shared" si="7"/>
        <v>52.82</v>
      </c>
      <c r="L37" s="134">
        <f t="shared" si="8"/>
        <v>1836.4099999999999</v>
      </c>
      <c r="M37" s="135">
        <v>0</v>
      </c>
      <c r="N37" s="101">
        <f t="shared" si="9"/>
        <v>1836.4099999999999</v>
      </c>
      <c r="O37" s="27"/>
    </row>
    <row r="38" spans="1:16" ht="13.5" customHeight="1" x14ac:dyDescent="0.25">
      <c r="A38" s="185" t="s">
        <v>35</v>
      </c>
      <c r="B38" s="175" t="s">
        <v>16</v>
      </c>
      <c r="C38" s="133">
        <f t="shared" ref="C38:L38" si="10">C4+C12+C14+C16+C18+C20+C22+C24+C26+C28+C30+C32+C34+C36</f>
        <v>3879.9399999999996</v>
      </c>
      <c r="D38" s="133">
        <f t="shared" si="10"/>
        <v>3354.0699999999993</v>
      </c>
      <c r="E38" s="133">
        <f t="shared" si="10"/>
        <v>26.430000000000003</v>
      </c>
      <c r="F38" s="133">
        <f t="shared" si="10"/>
        <v>28.560000000000002</v>
      </c>
      <c r="G38" s="133">
        <f t="shared" si="10"/>
        <v>7288.9999999999982</v>
      </c>
      <c r="H38" s="133">
        <f t="shared" si="10"/>
        <v>5975.07</v>
      </c>
      <c r="I38" s="133">
        <f t="shared" si="10"/>
        <v>222.79</v>
      </c>
      <c r="J38" s="133">
        <f t="shared" si="10"/>
        <v>1047.19</v>
      </c>
      <c r="K38" s="133">
        <f>K4+K12+K14+K16+K18+K20+K22+K24+K26+K28+K30+K32+K34+K36</f>
        <v>7245.0499999999993</v>
      </c>
      <c r="L38" s="133">
        <f t="shared" si="10"/>
        <v>14534.049999999997</v>
      </c>
      <c r="M38" s="133">
        <f>M4+M12+M14+M16+M18+M20+M22+M24+M26+M28+M30+M32+M34+M36</f>
        <v>2950.9399999999996</v>
      </c>
      <c r="N38" s="101">
        <f>N4+N12+N14+N16+N18+N20+N22+N24+N26+N28+N30+N32+N34+N36</f>
        <v>17484.989999999998</v>
      </c>
      <c r="O38" s="28"/>
      <c r="P38" s="30"/>
    </row>
    <row r="39" spans="1:16" ht="13.5" customHeight="1" x14ac:dyDescent="0.25">
      <c r="A39" s="47"/>
      <c r="B39" s="175" t="s">
        <v>38</v>
      </c>
      <c r="C39" s="134">
        <f>C5+C13+C15+C17+C19+C21+C23+C25+C27+C29+C31+C33+C35+C37</f>
        <v>444581.44999999995</v>
      </c>
      <c r="D39" s="134">
        <f>D5+D13+D15+D17+D19+D21+D23+D25+D27+D29+D31+D33+D35+D37</f>
        <v>344731.12</v>
      </c>
      <c r="E39" s="134">
        <f t="shared" ref="E39:L39" si="11">E5+E13+E15+E17+E19+E21+E23+E25+E27+E29+E31+E33+E35+E37</f>
        <v>1860</v>
      </c>
      <c r="F39" s="134">
        <f t="shared" si="11"/>
        <v>1732</v>
      </c>
      <c r="G39" s="134">
        <f t="shared" si="11"/>
        <v>792904.57</v>
      </c>
      <c r="H39" s="134">
        <f>H5+H13+H15+H17+H19+H21+H23+H25+H27+H29+H31+H33+H35+H37</f>
        <v>690209.5199999999</v>
      </c>
      <c r="I39" s="134">
        <f t="shared" si="11"/>
        <v>32142</v>
      </c>
      <c r="J39" s="134">
        <f t="shared" si="11"/>
        <v>164796</v>
      </c>
      <c r="K39" s="134">
        <f t="shared" si="11"/>
        <v>887147.5199999999</v>
      </c>
      <c r="L39" s="134">
        <f t="shared" si="11"/>
        <v>1680052.09</v>
      </c>
      <c r="M39" s="134">
        <f>M5+M13+M15+M17+M19+M21+M23+M25+M27+M29+M31+M33+M35+M37</f>
        <v>413117.9</v>
      </c>
      <c r="N39" s="101">
        <f>N5+N13+N15+N17+N19+N21+N23+N25+N27+N29+N31+N33+N35+N37</f>
        <v>2093169.99</v>
      </c>
      <c r="O39" s="28"/>
      <c r="P39" s="30"/>
    </row>
    <row r="40" spans="1:16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O40" s="27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1" bottom="0.2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40"/>
  <sheetViews>
    <sheetView zoomScale="85" zoomScaleNormal="85" workbookViewId="0">
      <selection activeCell="N39" sqref="N39"/>
    </sheetView>
  </sheetViews>
  <sheetFormatPr defaultRowHeight="15" x14ac:dyDescent="0.25"/>
  <cols>
    <col min="1" max="1" width="31.5703125" style="31" customWidth="1"/>
    <col min="2" max="2" width="4" style="31" customWidth="1"/>
    <col min="3" max="3" width="8.140625" style="31" customWidth="1"/>
    <col min="4" max="4" width="9.140625" style="31"/>
    <col min="5" max="5" width="5.85546875" style="31" customWidth="1"/>
    <col min="6" max="6" width="5.42578125" style="31" customWidth="1"/>
    <col min="7" max="7" width="12.140625" style="31" customWidth="1"/>
    <col min="8" max="8" width="9.140625" style="31"/>
    <col min="9" max="9" width="7.28515625" style="31" customWidth="1"/>
    <col min="10" max="10" width="9.140625" style="31"/>
    <col min="11" max="11" width="12.5703125" style="31" customWidth="1"/>
    <col min="12" max="12" width="7.85546875" style="31" customWidth="1"/>
    <col min="13" max="13" width="8.42578125" style="31" customWidth="1"/>
    <col min="14" max="14" width="11.85546875" style="69" customWidth="1"/>
    <col min="15" max="16384" width="9.140625" style="31"/>
  </cols>
  <sheetData>
    <row r="1" spans="1:14" ht="12.75" customHeight="1" x14ac:dyDescent="0.25">
      <c r="A1" s="242" t="s">
        <v>64</v>
      </c>
      <c r="B1" s="242"/>
    </row>
    <row r="2" spans="1:14" ht="11.25" customHeight="1" x14ac:dyDescent="0.25">
      <c r="A2" s="37" t="s">
        <v>0</v>
      </c>
      <c r="B2" s="177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</row>
    <row r="3" spans="1:14" ht="25.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ht="14.25" customHeight="1" x14ac:dyDescent="0.25">
      <c r="A4" s="179" t="s">
        <v>15</v>
      </c>
      <c r="B4" s="74" t="s">
        <v>16</v>
      </c>
      <c r="C4" s="150">
        <f>C6+C8+C10</f>
        <v>3193.9900000000002</v>
      </c>
      <c r="D4" s="150">
        <f>D6+D8+D10</f>
        <v>1856.1699999999998</v>
      </c>
      <c r="E4" s="150">
        <f t="shared" ref="E4:F4" si="0">E6+E8+E10</f>
        <v>8.24</v>
      </c>
      <c r="F4" s="150">
        <f t="shared" si="0"/>
        <v>5.6800000000000006</v>
      </c>
      <c r="G4" s="150">
        <f t="shared" ref="G4:G5" si="1">SUM(C4:F4)</f>
        <v>5064.08</v>
      </c>
      <c r="H4" s="150">
        <f>H6+H8+H10</f>
        <v>3928.14</v>
      </c>
      <c r="I4" s="150">
        <f>I6+I8</f>
        <v>203.26</v>
      </c>
      <c r="J4" s="150">
        <f>J6+J8</f>
        <v>935.6400000000001</v>
      </c>
      <c r="K4" s="150">
        <f t="shared" ref="K4:K5" si="2">SUM(H4:J4)</f>
        <v>5067.04</v>
      </c>
      <c r="L4" s="150">
        <f t="shared" ref="L4:L5" si="3">G4+K4</f>
        <v>10131.119999999999</v>
      </c>
      <c r="M4" s="150">
        <f>M6+M8+M10</f>
        <v>2573.25</v>
      </c>
      <c r="N4" s="198">
        <f t="shared" ref="N4:N5" si="4">SUM(L4:M4)</f>
        <v>12704.369999999999</v>
      </c>
    </row>
    <row r="5" spans="1:14" ht="14.25" customHeight="1" x14ac:dyDescent="0.25">
      <c r="A5" s="181"/>
      <c r="B5" s="74" t="s">
        <v>17</v>
      </c>
      <c r="C5" s="149">
        <f>C7+C9+C11</f>
        <v>832769</v>
      </c>
      <c r="D5" s="149">
        <f t="shared" ref="D5:F5" si="5">D7+D9+D11</f>
        <v>465285</v>
      </c>
      <c r="E5" s="149">
        <f t="shared" si="5"/>
        <v>1513</v>
      </c>
      <c r="F5" s="149">
        <f t="shared" si="5"/>
        <v>914</v>
      </c>
      <c r="G5" s="149">
        <f t="shared" si="1"/>
        <v>1300481</v>
      </c>
      <c r="H5" s="149">
        <f>H7+H9+H11</f>
        <v>869976</v>
      </c>
      <c r="I5" s="149">
        <f t="shared" ref="I5:J5" si="6">I7+I9+I11</f>
        <v>48371</v>
      </c>
      <c r="J5" s="149">
        <f t="shared" si="6"/>
        <v>230121</v>
      </c>
      <c r="K5" s="149">
        <f t="shared" si="2"/>
        <v>1148468</v>
      </c>
      <c r="L5" s="149">
        <f t="shared" si="3"/>
        <v>2448949</v>
      </c>
      <c r="M5" s="149">
        <f>M7+M9+M11</f>
        <v>411157</v>
      </c>
      <c r="N5" s="198">
        <f t="shared" si="4"/>
        <v>2860106</v>
      </c>
    </row>
    <row r="6" spans="1:14" ht="13.5" customHeight="1" x14ac:dyDescent="0.25">
      <c r="A6" s="231" t="s">
        <v>18</v>
      </c>
      <c r="B6" s="74" t="s">
        <v>16</v>
      </c>
      <c r="C6" s="139">
        <f>'Vidzeme valsts'!C6+'Vidzeme pārējie'!C6</f>
        <v>2311.17</v>
      </c>
      <c r="D6" s="139">
        <f>'Vidzeme valsts'!D6+'Vidzeme pārējie'!D6</f>
        <v>1441.62</v>
      </c>
      <c r="E6" s="139">
        <f>'Vidzeme valsts'!E6+'Vidzeme pārējie'!E6</f>
        <v>0</v>
      </c>
      <c r="F6" s="139">
        <f>'Vidzeme valsts'!F6+'Vidzeme pārējie'!F6</f>
        <v>5.36</v>
      </c>
      <c r="G6" s="200">
        <f>SUM(C6:F6)</f>
        <v>3758.15</v>
      </c>
      <c r="H6" s="139">
        <f>'Vidzeme valsts'!H6+'Vidzeme pārējie'!H6</f>
        <v>3141.14</v>
      </c>
      <c r="I6" s="139">
        <f>'Vidzeme valsts'!I6+'Vidzeme pārējie'!I6</f>
        <v>188.59</v>
      </c>
      <c r="J6" s="139">
        <f>'Vidzeme valsts'!J6+'Vidzeme pārējie'!J6</f>
        <v>823.83</v>
      </c>
      <c r="K6" s="200">
        <f>SUM(H6:J6)</f>
        <v>4153.5600000000004</v>
      </c>
      <c r="L6" s="200">
        <f>G6+K6</f>
        <v>7911.7100000000009</v>
      </c>
      <c r="M6" s="139">
        <f>'Vidzeme valsts'!M6+'Vidzeme pārējie'!M6</f>
        <v>2234.23</v>
      </c>
      <c r="N6" s="201">
        <f>SUM(L6:M6)</f>
        <v>10145.94</v>
      </c>
    </row>
    <row r="7" spans="1:14" ht="15" customHeight="1" x14ac:dyDescent="0.25">
      <c r="A7" s="231"/>
      <c r="B7" s="74" t="s">
        <v>17</v>
      </c>
      <c r="C7" s="202">
        <f>'Vidzeme valsts'!C7+'Vidzeme pārējie'!C7</f>
        <v>697453</v>
      </c>
      <c r="D7" s="202">
        <f>'Vidzeme valsts'!D7+'Vidzeme pārējie'!D7</f>
        <v>413344</v>
      </c>
      <c r="E7" s="202">
        <f>'Vidzeme valsts'!E7+'Vidzeme pārējie'!E7</f>
        <v>0</v>
      </c>
      <c r="F7" s="202">
        <f>'Vidzeme valsts'!F7+'Vidzeme pārējie'!F7</f>
        <v>884</v>
      </c>
      <c r="G7" s="203">
        <f>SUM(C7:F7)</f>
        <v>1111681</v>
      </c>
      <c r="H7" s="202">
        <f>'Vidzeme valsts'!H7+'Vidzeme pārējie'!H7</f>
        <v>765006</v>
      </c>
      <c r="I7" s="202">
        <f>'Vidzeme valsts'!I7+'Vidzeme pārējie'!I7</f>
        <v>47625</v>
      </c>
      <c r="J7" s="202">
        <f>'Vidzeme valsts'!J7+'Vidzeme pārējie'!J7</f>
        <v>225702</v>
      </c>
      <c r="K7" s="203">
        <f>SUM(H7:J7)</f>
        <v>1038333</v>
      </c>
      <c r="L7" s="203">
        <f>G7+K7</f>
        <v>2150014</v>
      </c>
      <c r="M7" s="202">
        <f>'Vidzeme valsts'!M7+'Vidzeme pārējie'!M7</f>
        <v>397405</v>
      </c>
      <c r="N7" s="201">
        <f>SUM(L7:M7)</f>
        <v>2547419</v>
      </c>
    </row>
    <row r="8" spans="1:14" ht="12" customHeight="1" x14ac:dyDescent="0.25">
      <c r="A8" s="231" t="s">
        <v>19</v>
      </c>
      <c r="B8" s="74" t="s">
        <v>16</v>
      </c>
      <c r="C8" s="139">
        <f>'Vidzeme valsts'!C8+'Vidzeme pārējie'!C8</f>
        <v>461.55</v>
      </c>
      <c r="D8" s="139">
        <f>'Vidzeme valsts'!D8+'Vidzeme pārējie'!D8</f>
        <v>257</v>
      </c>
      <c r="E8" s="139">
        <f>'Vidzeme valsts'!E8+'Vidzeme pārējie'!E8</f>
        <v>8.24</v>
      </c>
      <c r="F8" s="139">
        <f>'Vidzeme valsts'!F8+'Vidzeme pārējie'!F8</f>
        <v>0.32</v>
      </c>
      <c r="G8" s="200">
        <f t="shared" ref="G8:G37" si="7">SUM(C8:F8)</f>
        <v>727.11</v>
      </c>
      <c r="H8" s="139">
        <f>'Vidzeme valsts'!H8+'Vidzeme pārējie'!H8</f>
        <v>411.84999999999997</v>
      </c>
      <c r="I8" s="139">
        <f>'Vidzeme valsts'!I8+'Vidzeme pārējie'!I8</f>
        <v>14.67</v>
      </c>
      <c r="J8" s="139">
        <f>'Vidzeme valsts'!J8+'Vidzeme pārējie'!J8</f>
        <v>111.81</v>
      </c>
      <c r="K8" s="200">
        <f t="shared" ref="K8:K37" si="8">SUM(H8:J8)</f>
        <v>538.32999999999993</v>
      </c>
      <c r="L8" s="200">
        <f t="shared" ref="L8:L37" si="9">G8+K8</f>
        <v>1265.44</v>
      </c>
      <c r="M8" s="139">
        <f>'Vidzeme valsts'!M8+'Vidzeme pārējie'!M8</f>
        <v>339.02</v>
      </c>
      <c r="N8" s="201">
        <f t="shared" ref="N8:N37" si="10">SUM(L8:M8)</f>
        <v>1604.46</v>
      </c>
    </row>
    <row r="9" spans="1:14" ht="29.25" customHeight="1" x14ac:dyDescent="0.25">
      <c r="A9" s="231"/>
      <c r="B9" s="74" t="s">
        <v>17</v>
      </c>
      <c r="C9" s="206">
        <f>'Vidzeme valsts'!C9+'Vidzeme pārējie'!C9</f>
        <v>24027</v>
      </c>
      <c r="D9" s="156">
        <f>'Vidzeme valsts'!D9+'Vidzeme pārējie'!D9</f>
        <v>14530</v>
      </c>
      <c r="E9" s="156">
        <f>'Vidzeme valsts'!E9+'Vidzeme pārējie'!E9</f>
        <v>1513</v>
      </c>
      <c r="F9" s="156">
        <f>'Vidzeme valsts'!F9+'Vidzeme pārējie'!F9</f>
        <v>30</v>
      </c>
      <c r="G9" s="207">
        <f t="shared" si="7"/>
        <v>40100</v>
      </c>
      <c r="H9" s="156">
        <f>'Vidzeme valsts'!H9+'Vidzeme pārējie'!H9</f>
        <v>24562</v>
      </c>
      <c r="I9" s="156">
        <f>'Vidzeme valsts'!I9+'Vidzeme pārējie'!I9</f>
        <v>746</v>
      </c>
      <c r="J9" s="156">
        <f>'Vidzeme valsts'!J9+'Vidzeme pārējie'!J9</f>
        <v>4419</v>
      </c>
      <c r="K9" s="207">
        <f t="shared" si="8"/>
        <v>29727</v>
      </c>
      <c r="L9" s="207">
        <f t="shared" si="9"/>
        <v>69827</v>
      </c>
      <c r="M9" s="156">
        <f>'Vidzeme valsts'!M9+'Vidzeme pārējie'!M9</f>
        <v>13752</v>
      </c>
      <c r="N9" s="208">
        <f t="shared" si="10"/>
        <v>83579</v>
      </c>
    </row>
    <row r="10" spans="1:14" ht="12.75" customHeight="1" x14ac:dyDescent="0.25">
      <c r="A10" s="231" t="s">
        <v>20</v>
      </c>
      <c r="B10" s="74" t="s">
        <v>16</v>
      </c>
      <c r="C10" s="139">
        <f>'Vidzeme valsts'!C10+'Vidzeme pārējie'!C10</f>
        <v>421.27</v>
      </c>
      <c r="D10" s="139">
        <f>'Vidzeme valsts'!D10+'Vidzeme pārējie'!D10</f>
        <v>157.54999999999998</v>
      </c>
      <c r="E10" s="139">
        <f>'Vidzeme valsts'!E10+'Vidzeme pārējie'!E10</f>
        <v>0</v>
      </c>
      <c r="F10" s="139">
        <f>'Vidzeme valsts'!F10+'Vidzeme pārējie'!F10</f>
        <v>0</v>
      </c>
      <c r="G10" s="200">
        <f t="shared" si="7"/>
        <v>578.81999999999994</v>
      </c>
      <c r="H10" s="139">
        <f>'Vidzeme valsts'!H10+'Vidzeme pārējie'!H10</f>
        <v>375.15</v>
      </c>
      <c r="I10" s="139">
        <f>'Vidzeme valsts'!I10+'Vidzeme pārējie'!I10</f>
        <v>0</v>
      </c>
      <c r="J10" s="139">
        <f>'Vidzeme valsts'!J10+'Vidzeme pārējie'!J10</f>
        <v>0</v>
      </c>
      <c r="K10" s="200">
        <f t="shared" si="8"/>
        <v>375.15</v>
      </c>
      <c r="L10" s="200">
        <f t="shared" si="9"/>
        <v>953.96999999999991</v>
      </c>
      <c r="M10" s="139">
        <f>'Vidzeme valsts'!M10+'Vidzeme pārējie'!M10</f>
        <v>0</v>
      </c>
      <c r="N10" s="201">
        <f t="shared" si="10"/>
        <v>953.96999999999991</v>
      </c>
    </row>
    <row r="11" spans="1:14" ht="13.5" customHeight="1" x14ac:dyDescent="0.25">
      <c r="A11" s="231"/>
      <c r="B11" s="74" t="s">
        <v>17</v>
      </c>
      <c r="C11" s="202">
        <f>'Vidzeme valsts'!C11+'Vidzeme pārējie'!C11</f>
        <v>111289</v>
      </c>
      <c r="D11" s="202">
        <f>'Vidzeme valsts'!D11+'Vidzeme pārējie'!D11</f>
        <v>37411</v>
      </c>
      <c r="E11" s="202">
        <f>'Vidzeme valsts'!E11+'Vidzeme pārējie'!E11</f>
        <v>0</v>
      </c>
      <c r="F11" s="202">
        <f>'Vidzeme valsts'!F11+'Vidzeme pārējie'!F11</f>
        <v>0</v>
      </c>
      <c r="G11" s="203">
        <f t="shared" si="7"/>
        <v>148700</v>
      </c>
      <c r="H11" s="202">
        <f>'Vidzeme valsts'!H11+'Vidzeme pārējie'!H11</f>
        <v>80408</v>
      </c>
      <c r="I11" s="202">
        <f>'Vidzeme valsts'!I11+'Vidzeme pārējie'!I11</f>
        <v>0</v>
      </c>
      <c r="J11" s="202">
        <f>'Vidzeme valsts'!J11+'Vidzeme pārējie'!J11</f>
        <v>0</v>
      </c>
      <c r="K11" s="203">
        <f t="shared" si="8"/>
        <v>80408</v>
      </c>
      <c r="L11" s="203">
        <f t="shared" si="9"/>
        <v>229108</v>
      </c>
      <c r="M11" s="202">
        <f>'Vidzeme valsts'!M11+'Vidzeme pārējie'!M11</f>
        <v>0</v>
      </c>
      <c r="N11" s="201">
        <f t="shared" si="10"/>
        <v>229108</v>
      </c>
    </row>
    <row r="12" spans="1:14" ht="14.25" customHeight="1" x14ac:dyDescent="0.25">
      <c r="A12" s="179" t="s">
        <v>21</v>
      </c>
      <c r="B12" s="74" t="s">
        <v>16</v>
      </c>
      <c r="C12" s="139">
        <f>'Vidzeme valsts'!C12+'Vidzeme pārējie'!C12</f>
        <v>2073.73</v>
      </c>
      <c r="D12" s="139">
        <f>'Vidzeme valsts'!D12+'Vidzeme pārējie'!D12</f>
        <v>3285.0499999999997</v>
      </c>
      <c r="E12" s="139">
        <f>'Vidzeme valsts'!E12+'Vidzeme pārējie'!E12</f>
        <v>6.29</v>
      </c>
      <c r="F12" s="139">
        <f>'Vidzeme valsts'!F12+'Vidzeme pārējie'!F12</f>
        <v>7.02</v>
      </c>
      <c r="G12" s="150">
        <f t="shared" si="7"/>
        <v>5372.09</v>
      </c>
      <c r="H12" s="139">
        <f>'Vidzeme valsts'!H12+'Vidzeme pārējie'!H12</f>
        <v>2586.65</v>
      </c>
      <c r="I12" s="139">
        <f>'Vidzeme valsts'!I12+'Vidzeme pārējie'!I12</f>
        <v>72</v>
      </c>
      <c r="J12" s="139">
        <f>'Vidzeme valsts'!J12+'Vidzeme pārējie'!J12</f>
        <v>220.75</v>
      </c>
      <c r="K12" s="150">
        <f t="shared" si="8"/>
        <v>2879.4</v>
      </c>
      <c r="L12" s="150">
        <f t="shared" si="9"/>
        <v>8251.49</v>
      </c>
      <c r="M12" s="139">
        <f>'Vidzeme valsts'!M12+'Vidzeme pārējie'!M12</f>
        <v>256.64</v>
      </c>
      <c r="N12" s="198">
        <f t="shared" si="10"/>
        <v>8508.1299999999992</v>
      </c>
    </row>
    <row r="13" spans="1:14" ht="14.25" customHeight="1" x14ac:dyDescent="0.25">
      <c r="A13" s="182" t="s">
        <v>37</v>
      </c>
      <c r="B13" s="74" t="s">
        <v>17</v>
      </c>
      <c r="C13" s="202">
        <f>'Vidzeme valsts'!C13+'Vidzeme pārējie'!C13</f>
        <v>91749</v>
      </c>
      <c r="D13" s="202">
        <f>'Vidzeme valsts'!D13+'Vidzeme pārējie'!D13</f>
        <v>175604</v>
      </c>
      <c r="E13" s="202">
        <f>'Vidzeme valsts'!E13+'Vidzeme pārējie'!E13</f>
        <v>106</v>
      </c>
      <c r="F13" s="202">
        <f>'Vidzeme valsts'!F13+'Vidzeme pārējie'!F13</f>
        <v>214</v>
      </c>
      <c r="G13" s="149">
        <f t="shared" si="7"/>
        <v>267673</v>
      </c>
      <c r="H13" s="202">
        <f>'Vidzeme valsts'!H13+'Vidzeme pārējie'!H13</f>
        <v>81540</v>
      </c>
      <c r="I13" s="202">
        <f>'Vidzeme valsts'!I13+'Vidzeme pārējie'!I13</f>
        <v>3023</v>
      </c>
      <c r="J13" s="202">
        <f>'Vidzeme valsts'!J13+'Vidzeme pārējie'!J13</f>
        <v>5691</v>
      </c>
      <c r="K13" s="149">
        <f t="shared" si="8"/>
        <v>90254</v>
      </c>
      <c r="L13" s="149">
        <f t="shared" si="9"/>
        <v>357927</v>
      </c>
      <c r="M13" s="202">
        <f>'Vidzeme valsts'!M13+'Vidzeme pārējie'!M13</f>
        <v>6681</v>
      </c>
      <c r="N13" s="198">
        <f t="shared" si="10"/>
        <v>364608</v>
      </c>
    </row>
    <row r="14" spans="1:14" ht="14.25" customHeight="1" x14ac:dyDescent="0.25">
      <c r="A14" s="234" t="s">
        <v>23</v>
      </c>
      <c r="B14" s="74" t="s">
        <v>16</v>
      </c>
      <c r="C14" s="139">
        <f>'Vidzeme valsts'!C14+'Vidzeme pārējie'!C14</f>
        <v>69.92</v>
      </c>
      <c r="D14" s="139">
        <f>'Vidzeme valsts'!D14+'Vidzeme pārējie'!D14</f>
        <v>508.99</v>
      </c>
      <c r="E14" s="139">
        <f>'Vidzeme valsts'!E14+'Vidzeme pārējie'!E14</f>
        <v>0</v>
      </c>
      <c r="F14" s="139">
        <f>'Vidzeme valsts'!F14+'Vidzeme pārējie'!F14</f>
        <v>1.71</v>
      </c>
      <c r="G14" s="150">
        <f t="shared" si="7"/>
        <v>580.62</v>
      </c>
      <c r="H14" s="139">
        <f>'Vidzeme valsts'!H14+'Vidzeme pārējie'!H14</f>
        <v>100.37</v>
      </c>
      <c r="I14" s="139">
        <f>'Vidzeme valsts'!I14+'Vidzeme pārējie'!I14</f>
        <v>3.0200000000000005</v>
      </c>
      <c r="J14" s="139">
        <f>'Vidzeme valsts'!J14+'Vidzeme pārējie'!J14</f>
        <v>34.08</v>
      </c>
      <c r="K14" s="150">
        <f t="shared" si="8"/>
        <v>137.47</v>
      </c>
      <c r="L14" s="150">
        <f t="shared" si="9"/>
        <v>718.09</v>
      </c>
      <c r="M14" s="139">
        <f>'Vidzeme valsts'!M14+'Vidzeme pārējie'!M14</f>
        <v>12.54</v>
      </c>
      <c r="N14" s="198">
        <f t="shared" si="10"/>
        <v>730.63</v>
      </c>
    </row>
    <row r="15" spans="1:14" ht="14.25" customHeight="1" x14ac:dyDescent="0.25">
      <c r="A15" s="234"/>
      <c r="B15" s="74" t="s">
        <v>17</v>
      </c>
      <c r="C15" s="202">
        <f>'Vidzeme valsts'!C15+'Vidzeme pārējie'!C15</f>
        <v>9711</v>
      </c>
      <c r="D15" s="202">
        <f>'Vidzeme valsts'!D15+'Vidzeme pārējie'!D15</f>
        <v>93068</v>
      </c>
      <c r="E15" s="202">
        <f>'Vidzeme valsts'!E15+'Vidzeme pārējie'!E15</f>
        <v>0</v>
      </c>
      <c r="F15" s="202">
        <f>'Vidzeme valsts'!F15+'Vidzeme pārējie'!F15</f>
        <v>302</v>
      </c>
      <c r="G15" s="149">
        <f t="shared" si="7"/>
        <v>103081</v>
      </c>
      <c r="H15" s="202">
        <f>'Vidzeme valsts'!H15+'Vidzeme pārējie'!H15</f>
        <v>13426</v>
      </c>
      <c r="I15" s="202">
        <f>'Vidzeme valsts'!I15+'Vidzeme pārējie'!I15</f>
        <v>258</v>
      </c>
      <c r="J15" s="202">
        <f>'Vidzeme valsts'!J15+'Vidzeme pārējie'!J15</f>
        <v>4594</v>
      </c>
      <c r="K15" s="149">
        <f t="shared" si="8"/>
        <v>18278</v>
      </c>
      <c r="L15" s="149">
        <f t="shared" si="9"/>
        <v>121359</v>
      </c>
      <c r="M15" s="202">
        <f>'Vidzeme valsts'!M15+'Vidzeme pārējie'!M15</f>
        <v>1660</v>
      </c>
      <c r="N15" s="198">
        <f t="shared" si="10"/>
        <v>123019</v>
      </c>
    </row>
    <row r="16" spans="1:14" ht="14.25" customHeight="1" x14ac:dyDescent="0.25">
      <c r="A16" s="234" t="s">
        <v>24</v>
      </c>
      <c r="B16" s="74" t="s">
        <v>16</v>
      </c>
      <c r="C16" s="139">
        <f>'Vidzeme valsts'!C16+'Vidzeme pārējie'!C16</f>
        <v>1508.3899999999999</v>
      </c>
      <c r="D16" s="139">
        <f>'Vidzeme valsts'!D16+'Vidzeme pārējie'!D16</f>
        <v>2133.04</v>
      </c>
      <c r="E16" s="139">
        <f>'Vidzeme valsts'!E16+'Vidzeme pārējie'!E16</f>
        <v>9.89</v>
      </c>
      <c r="F16" s="139">
        <f>'Vidzeme valsts'!F16+'Vidzeme pārējie'!F16</f>
        <v>14.15</v>
      </c>
      <c r="G16" s="150">
        <f t="shared" si="7"/>
        <v>3665.47</v>
      </c>
      <c r="H16" s="139">
        <f>'Vidzeme valsts'!H16+'Vidzeme pārējie'!H16</f>
        <v>948.47</v>
      </c>
      <c r="I16" s="139">
        <f>'Vidzeme valsts'!I16+'Vidzeme pārējie'!I16</f>
        <v>43.25</v>
      </c>
      <c r="J16" s="139">
        <f>'Vidzeme valsts'!J16+'Vidzeme pārējie'!J16</f>
        <v>105.5</v>
      </c>
      <c r="K16" s="150">
        <f t="shared" si="8"/>
        <v>1097.22</v>
      </c>
      <c r="L16" s="150">
        <f t="shared" si="9"/>
        <v>4762.6899999999996</v>
      </c>
      <c r="M16" s="139">
        <f>'Vidzeme valsts'!M16+'Vidzeme pārējie'!M16</f>
        <v>141.38999999999999</v>
      </c>
      <c r="N16" s="198">
        <f t="shared" si="10"/>
        <v>4904.08</v>
      </c>
    </row>
    <row r="17" spans="1:14" ht="14.25" customHeight="1" x14ac:dyDescent="0.25">
      <c r="A17" s="234"/>
      <c r="B17" s="74" t="s">
        <v>17</v>
      </c>
      <c r="C17" s="202">
        <f>'Vidzeme valsts'!C17+'Vidzeme pārējie'!C17</f>
        <v>20691.689999999999</v>
      </c>
      <c r="D17" s="202">
        <f>'Vidzeme valsts'!D17+'Vidzeme pārējie'!D17</f>
        <v>33610.03</v>
      </c>
      <c r="E17" s="202">
        <f>'Vidzeme valsts'!E17+'Vidzeme pārējie'!E17</f>
        <v>180</v>
      </c>
      <c r="F17" s="202">
        <f>'Vidzeme valsts'!F17+'Vidzeme pārējie'!F17</f>
        <v>302</v>
      </c>
      <c r="G17" s="149">
        <f t="shared" si="7"/>
        <v>54783.72</v>
      </c>
      <c r="H17" s="202">
        <f>'Vidzeme valsts'!H17+'Vidzeme pārējie'!H17</f>
        <v>16545.599999999999</v>
      </c>
      <c r="I17" s="202">
        <f>'Vidzeme valsts'!I17+'Vidzeme pārējie'!I17</f>
        <v>963</v>
      </c>
      <c r="J17" s="202">
        <f>'Vidzeme valsts'!J17+'Vidzeme pārējie'!J17</f>
        <v>1657</v>
      </c>
      <c r="K17" s="149">
        <f t="shared" si="8"/>
        <v>19165.599999999999</v>
      </c>
      <c r="L17" s="149">
        <f t="shared" si="9"/>
        <v>73949.320000000007</v>
      </c>
      <c r="M17" s="202">
        <f>'Vidzeme valsts'!M17+'Vidzeme pārējie'!M17</f>
        <v>1848</v>
      </c>
      <c r="N17" s="198">
        <f t="shared" si="10"/>
        <v>75797.320000000007</v>
      </c>
    </row>
    <row r="18" spans="1:14" ht="14.25" customHeight="1" x14ac:dyDescent="0.25">
      <c r="A18" s="233" t="s">
        <v>25</v>
      </c>
      <c r="B18" s="74" t="s">
        <v>16</v>
      </c>
      <c r="C18" s="139">
        <f>'Vidzeme valsts'!C18+'Vidzeme pārējie'!C18</f>
        <v>11.84</v>
      </c>
      <c r="D18" s="139">
        <f>'Vidzeme valsts'!D18+'Vidzeme pārējie'!D18</f>
        <v>29.72</v>
      </c>
      <c r="E18" s="139">
        <f>'Vidzeme valsts'!E18+'Vidzeme pārējie'!E18</f>
        <v>0</v>
      </c>
      <c r="F18" s="139">
        <f>'Vidzeme valsts'!F18+'Vidzeme pārējie'!F18</f>
        <v>0</v>
      </c>
      <c r="G18" s="150">
        <f t="shared" si="7"/>
        <v>41.56</v>
      </c>
      <c r="H18" s="139">
        <f>'Vidzeme valsts'!H18+'Vidzeme pārējie'!H18</f>
        <v>2.2599999999999998</v>
      </c>
      <c r="I18" s="139">
        <f>'Vidzeme valsts'!I18+'Vidzeme pārējie'!I18</f>
        <v>0</v>
      </c>
      <c r="J18" s="139">
        <f>'Vidzeme valsts'!J18+'Vidzeme pārējie'!J18</f>
        <v>2.04</v>
      </c>
      <c r="K18" s="150">
        <f t="shared" si="8"/>
        <v>4.3</v>
      </c>
      <c r="L18" s="150">
        <f t="shared" si="9"/>
        <v>45.86</v>
      </c>
      <c r="M18" s="139">
        <f>'Vidzeme valsts'!M18+'Vidzeme pārējie'!M18</f>
        <v>0</v>
      </c>
      <c r="N18" s="198">
        <f t="shared" si="10"/>
        <v>45.86</v>
      </c>
    </row>
    <row r="19" spans="1:14" ht="14.25" customHeight="1" x14ac:dyDescent="0.25">
      <c r="A19" s="233"/>
      <c r="B19" s="74" t="s">
        <v>17</v>
      </c>
      <c r="C19" s="139">
        <f>'Vidzeme valsts'!C19+'Vidzeme pārējie'!C19</f>
        <v>2814</v>
      </c>
      <c r="D19" s="139">
        <f>'Vidzeme valsts'!D19+'Vidzeme pārējie'!D19</f>
        <v>7618</v>
      </c>
      <c r="E19" s="139">
        <f>'Vidzeme valsts'!E19+'Vidzeme pārējie'!E19</f>
        <v>0</v>
      </c>
      <c r="F19" s="139">
        <f>'Vidzeme valsts'!F19+'Vidzeme pārējie'!F19</f>
        <v>0</v>
      </c>
      <c r="G19" s="150">
        <f t="shared" si="7"/>
        <v>10432</v>
      </c>
      <c r="H19" s="139">
        <f>'Vidzeme valsts'!H19+'Vidzeme pārējie'!H19</f>
        <v>587</v>
      </c>
      <c r="I19" s="139">
        <f>'Vidzeme valsts'!I19+'Vidzeme pārējie'!I19</f>
        <v>0</v>
      </c>
      <c r="J19" s="139">
        <f>'Vidzeme valsts'!J19+'Vidzeme pārējie'!J19</f>
        <v>4</v>
      </c>
      <c r="K19" s="150">
        <f t="shared" si="8"/>
        <v>591</v>
      </c>
      <c r="L19" s="150">
        <f t="shared" si="9"/>
        <v>11023</v>
      </c>
      <c r="M19" s="139">
        <f>'Vidzeme valsts'!M19+'Vidzeme pārējie'!M19</f>
        <v>0</v>
      </c>
      <c r="N19" s="198">
        <f t="shared" si="10"/>
        <v>11023</v>
      </c>
    </row>
    <row r="20" spans="1:14" ht="14.25" customHeight="1" x14ac:dyDescent="0.25">
      <c r="A20" s="233" t="s">
        <v>26</v>
      </c>
      <c r="B20" s="74" t="s">
        <v>16</v>
      </c>
      <c r="C20" s="139">
        <f>'Vidzeme valsts'!C20+'Vidzeme pārējie'!C20</f>
        <v>0</v>
      </c>
      <c r="D20" s="139">
        <f>'Vidzeme valsts'!D20+'Vidzeme pārējie'!D20</f>
        <v>0</v>
      </c>
      <c r="E20" s="139">
        <f>'Vidzeme valsts'!E20+'Vidzeme pārējie'!E20</f>
        <v>0</v>
      </c>
      <c r="F20" s="139">
        <f>'Vidzeme valsts'!F20+'Vidzeme pārējie'!F20</f>
        <v>0</v>
      </c>
      <c r="G20" s="150">
        <f t="shared" si="7"/>
        <v>0</v>
      </c>
      <c r="H20" s="139">
        <f>'Vidzeme valsts'!H20+'Vidzeme pārējie'!H20</f>
        <v>0</v>
      </c>
      <c r="I20" s="139">
        <f>'Vidzeme valsts'!I20+'Vidzeme pārējie'!I20</f>
        <v>0</v>
      </c>
      <c r="J20" s="139">
        <f>'Vidzeme valsts'!J20+'Vidzeme pārējie'!J20</f>
        <v>0</v>
      </c>
      <c r="K20" s="150">
        <f t="shared" si="8"/>
        <v>0</v>
      </c>
      <c r="L20" s="150">
        <f t="shared" si="9"/>
        <v>0</v>
      </c>
      <c r="M20" s="139">
        <f>'Vidzeme valsts'!M20+'Vidzeme pārējie'!M20</f>
        <v>0</v>
      </c>
      <c r="N20" s="198">
        <f t="shared" si="10"/>
        <v>0</v>
      </c>
    </row>
    <row r="21" spans="1:14" ht="14.25" customHeight="1" x14ac:dyDescent="0.25">
      <c r="A21" s="233"/>
      <c r="B21" s="74" t="s">
        <v>17</v>
      </c>
      <c r="C21" s="139">
        <f>'Vidzeme valsts'!C21+'Vidzeme pārējie'!C21</f>
        <v>0</v>
      </c>
      <c r="D21" s="139">
        <f>'Vidzeme valsts'!D21+'Vidzeme pārējie'!D21</f>
        <v>0</v>
      </c>
      <c r="E21" s="139">
        <f>'Vidzeme valsts'!E21+'Vidzeme pārējie'!E21</f>
        <v>0</v>
      </c>
      <c r="F21" s="139">
        <f>'Vidzeme valsts'!F21+'Vidzeme pārējie'!F21</f>
        <v>0</v>
      </c>
      <c r="G21" s="150">
        <f t="shared" si="7"/>
        <v>0</v>
      </c>
      <c r="H21" s="139">
        <f>'Vidzeme valsts'!H21+'Vidzeme pārējie'!H21</f>
        <v>0</v>
      </c>
      <c r="I21" s="139">
        <f>'Vidzeme valsts'!I21+'Vidzeme pārējie'!I21</f>
        <v>0</v>
      </c>
      <c r="J21" s="139">
        <f>'Vidzeme valsts'!J21+'Vidzeme pārējie'!J21</f>
        <v>0</v>
      </c>
      <c r="K21" s="150">
        <f t="shared" si="8"/>
        <v>0</v>
      </c>
      <c r="L21" s="150">
        <f t="shared" si="9"/>
        <v>0</v>
      </c>
      <c r="M21" s="139">
        <f>'Vidzeme valsts'!M21+'Vidzeme pārējie'!M21</f>
        <v>0</v>
      </c>
      <c r="N21" s="198">
        <f t="shared" si="10"/>
        <v>0</v>
      </c>
    </row>
    <row r="22" spans="1:14" ht="14.25" customHeight="1" x14ac:dyDescent="0.25">
      <c r="A22" s="179" t="s">
        <v>27</v>
      </c>
      <c r="B22" s="74" t="s">
        <v>16</v>
      </c>
      <c r="C22" s="139">
        <f>'Vidzeme valsts'!C22+'Vidzeme pārējie'!C22</f>
        <v>75.960000000000008</v>
      </c>
      <c r="D22" s="139">
        <f>'Vidzeme valsts'!D22+'Vidzeme pārējie'!D22</f>
        <v>57.31</v>
      </c>
      <c r="E22" s="139">
        <f>'Vidzeme valsts'!E22+'Vidzeme pārējie'!E22</f>
        <v>1.53</v>
      </c>
      <c r="F22" s="139">
        <f>'Vidzeme valsts'!F22+'Vidzeme pārējie'!F22</f>
        <v>0</v>
      </c>
      <c r="G22" s="150">
        <f t="shared" si="7"/>
        <v>134.80000000000001</v>
      </c>
      <c r="H22" s="139">
        <f>'Vidzeme valsts'!H22+'Vidzeme pārējie'!H22</f>
        <v>34.799999999999997</v>
      </c>
      <c r="I22" s="139">
        <f>'Vidzeme valsts'!I22+'Vidzeme pārējie'!I22</f>
        <v>1.04</v>
      </c>
      <c r="J22" s="139">
        <f>'Vidzeme valsts'!J22+'Vidzeme pārējie'!J22</f>
        <v>6.99</v>
      </c>
      <c r="K22" s="150">
        <f t="shared" si="8"/>
        <v>42.83</v>
      </c>
      <c r="L22" s="150">
        <f t="shared" si="9"/>
        <v>177.63</v>
      </c>
      <c r="M22" s="139">
        <f>'Vidzeme valsts'!M22+'Vidzeme pārējie'!M22</f>
        <v>7.2200000000000006</v>
      </c>
      <c r="N22" s="198">
        <f t="shared" si="10"/>
        <v>184.85</v>
      </c>
    </row>
    <row r="23" spans="1:14" ht="14.25" customHeight="1" x14ac:dyDescent="0.25">
      <c r="A23" s="181"/>
      <c r="B23" s="74" t="s">
        <v>17</v>
      </c>
      <c r="C23" s="139">
        <f>'Vidzeme valsts'!C23+'Vidzeme pārējie'!C23</f>
        <v>5292.05</v>
      </c>
      <c r="D23" s="139">
        <f>'Vidzeme valsts'!D23+'Vidzeme pārējie'!D23</f>
        <v>1820.08</v>
      </c>
      <c r="E23" s="139">
        <f>'Vidzeme valsts'!E23+'Vidzeme pārējie'!E23</f>
        <v>1</v>
      </c>
      <c r="F23" s="139">
        <f>'Vidzeme valsts'!F23+'Vidzeme pārējie'!F23</f>
        <v>0</v>
      </c>
      <c r="G23" s="150">
        <f t="shared" si="7"/>
        <v>7113.13</v>
      </c>
      <c r="H23" s="139">
        <f>'Vidzeme valsts'!H23+'Vidzeme pārējie'!H23</f>
        <v>1917.9</v>
      </c>
      <c r="I23" s="139">
        <f>'Vidzeme valsts'!I23+'Vidzeme pārējie'!I23</f>
        <v>13</v>
      </c>
      <c r="J23" s="139">
        <f>'Vidzeme valsts'!J23+'Vidzeme pārējie'!J23</f>
        <v>178.91</v>
      </c>
      <c r="K23" s="150">
        <f t="shared" si="8"/>
        <v>2109.81</v>
      </c>
      <c r="L23" s="150">
        <f t="shared" si="9"/>
        <v>9222.94</v>
      </c>
      <c r="M23" s="139">
        <f>'Vidzeme valsts'!M23+'Vidzeme pārējie'!M23</f>
        <v>105</v>
      </c>
      <c r="N23" s="198">
        <f t="shared" si="10"/>
        <v>9327.94</v>
      </c>
    </row>
    <row r="24" spans="1:14" ht="14.25" customHeight="1" x14ac:dyDescent="0.25">
      <c r="A24" s="234" t="s">
        <v>28</v>
      </c>
      <c r="B24" s="74" t="s">
        <v>16</v>
      </c>
      <c r="C24" s="139">
        <f>'Vidzeme valsts'!C24+'Vidzeme pārējie'!C24</f>
        <v>135.9</v>
      </c>
      <c r="D24" s="139">
        <f>'Vidzeme valsts'!D24+'Vidzeme pārējie'!D24</f>
        <v>58.769999999999996</v>
      </c>
      <c r="E24" s="139">
        <f>'Vidzeme valsts'!E24+'Vidzeme pārējie'!E24</f>
        <v>0</v>
      </c>
      <c r="F24" s="139">
        <f>'Vidzeme valsts'!F24+'Vidzeme pārējie'!F24</f>
        <v>0.11</v>
      </c>
      <c r="G24" s="150">
        <f t="shared" si="7"/>
        <v>194.78000000000003</v>
      </c>
      <c r="H24" s="139">
        <f>'Vidzeme valsts'!H24+'Vidzeme pārējie'!H24</f>
        <v>63.35</v>
      </c>
      <c r="I24" s="139">
        <f>'Vidzeme valsts'!I24+'Vidzeme pārējie'!I24</f>
        <v>31.19</v>
      </c>
      <c r="J24" s="139">
        <f>'Vidzeme valsts'!J24+'Vidzeme pārējie'!J24</f>
        <v>22.169999999999998</v>
      </c>
      <c r="K24" s="150">
        <f t="shared" si="8"/>
        <v>116.71000000000001</v>
      </c>
      <c r="L24" s="150">
        <f t="shared" si="9"/>
        <v>311.49</v>
      </c>
      <c r="M24" s="139">
        <f>'Vidzeme valsts'!M24+'Vidzeme pārējie'!M24</f>
        <v>55.57</v>
      </c>
      <c r="N24" s="198">
        <f t="shared" si="10"/>
        <v>367.06</v>
      </c>
    </row>
    <row r="25" spans="1:14" ht="14.25" customHeight="1" x14ac:dyDescent="0.25">
      <c r="A25" s="234"/>
      <c r="B25" s="74" t="s">
        <v>17</v>
      </c>
      <c r="C25" s="202">
        <f>'Vidzeme valsts'!C25+'Vidzeme pārējie'!C25</f>
        <v>3872.99</v>
      </c>
      <c r="D25" s="202">
        <f>'Vidzeme valsts'!D25+'Vidzeme pārējie'!D25</f>
        <v>2644.31</v>
      </c>
      <c r="E25" s="202">
        <f>'Vidzeme valsts'!E25+'Vidzeme pārējie'!E25</f>
        <v>0</v>
      </c>
      <c r="F25" s="202">
        <f>'Vidzeme valsts'!F25+'Vidzeme pārējie'!F25</f>
        <v>17.5</v>
      </c>
      <c r="G25" s="149">
        <f t="shared" si="7"/>
        <v>6534.7999999999993</v>
      </c>
      <c r="H25" s="202">
        <f>'Vidzeme valsts'!H25+'Vidzeme pārējie'!H25</f>
        <v>3536.79</v>
      </c>
      <c r="I25" s="202">
        <f>'Vidzeme valsts'!I25+'Vidzeme pārējie'!I25</f>
        <v>397.95</v>
      </c>
      <c r="J25" s="202">
        <f>'Vidzeme valsts'!J25+'Vidzeme pārējie'!J25</f>
        <v>236.47</v>
      </c>
      <c r="K25" s="149">
        <f t="shared" si="8"/>
        <v>4171.21</v>
      </c>
      <c r="L25" s="149">
        <f t="shared" si="9"/>
        <v>10706.009999999998</v>
      </c>
      <c r="M25" s="202">
        <f>'Vidzeme valsts'!M25+'Vidzeme pārējie'!M25</f>
        <v>756.63</v>
      </c>
      <c r="N25" s="198">
        <f t="shared" si="10"/>
        <v>11462.639999999998</v>
      </c>
    </row>
    <row r="26" spans="1:14" ht="14.25" customHeight="1" x14ac:dyDescent="0.25">
      <c r="A26" s="234" t="s">
        <v>29</v>
      </c>
      <c r="B26" s="74" t="s">
        <v>16</v>
      </c>
      <c r="C26" s="139">
        <f>'Vidzeme valsts'!C26+'Vidzeme pārējie'!C26</f>
        <v>0</v>
      </c>
      <c r="D26" s="139">
        <f>'Vidzeme valsts'!D26+'Vidzeme pārējie'!D26</f>
        <v>0</v>
      </c>
      <c r="E26" s="139">
        <f>'Vidzeme valsts'!E26+'Vidzeme pārējie'!E26</f>
        <v>0</v>
      </c>
      <c r="F26" s="139">
        <f>'Vidzeme valsts'!F26+'Vidzeme pārējie'!F26</f>
        <v>0</v>
      </c>
      <c r="G26" s="150">
        <f t="shared" si="7"/>
        <v>0</v>
      </c>
      <c r="H26" s="139">
        <f>'Vidzeme valsts'!H26+'Vidzeme pārējie'!H26</f>
        <v>0</v>
      </c>
      <c r="I26" s="139">
        <f>'Vidzeme valsts'!I26+'Vidzeme pārējie'!I26</f>
        <v>0</v>
      </c>
      <c r="J26" s="139">
        <f>'Vidzeme valsts'!J26+'Vidzeme pārējie'!J26</f>
        <v>0</v>
      </c>
      <c r="K26" s="150">
        <f t="shared" si="8"/>
        <v>0</v>
      </c>
      <c r="L26" s="150">
        <f t="shared" si="9"/>
        <v>0</v>
      </c>
      <c r="M26" s="139">
        <f>'Vidzeme valsts'!M26+'Vidzeme pārējie'!M26</f>
        <v>0</v>
      </c>
      <c r="N26" s="198">
        <f t="shared" si="10"/>
        <v>0</v>
      </c>
    </row>
    <row r="27" spans="1:14" ht="14.25" customHeight="1" x14ac:dyDescent="0.25">
      <c r="A27" s="234"/>
      <c r="B27" s="74" t="s">
        <v>17</v>
      </c>
      <c r="C27" s="139">
        <f>'Vidzeme valsts'!C27+'Vidzeme pārējie'!C27</f>
        <v>0</v>
      </c>
      <c r="D27" s="139">
        <f>'Vidzeme valsts'!D27+'Vidzeme pārējie'!D27</f>
        <v>0</v>
      </c>
      <c r="E27" s="139">
        <f>'Vidzeme valsts'!E27+'Vidzeme pārējie'!E27</f>
        <v>0</v>
      </c>
      <c r="F27" s="139">
        <f>'Vidzeme valsts'!F27+'Vidzeme pārējie'!F27</f>
        <v>0</v>
      </c>
      <c r="G27" s="150">
        <f t="shared" si="7"/>
        <v>0</v>
      </c>
      <c r="H27" s="139">
        <f>'Vidzeme valsts'!H27+'Vidzeme pārējie'!H27</f>
        <v>0</v>
      </c>
      <c r="I27" s="139">
        <f>'Vidzeme valsts'!I27+'Vidzeme pārējie'!I27</f>
        <v>0</v>
      </c>
      <c r="J27" s="139">
        <f>'Vidzeme valsts'!J27+'Vidzeme pārējie'!J27</f>
        <v>0</v>
      </c>
      <c r="K27" s="150">
        <f t="shared" si="8"/>
        <v>0</v>
      </c>
      <c r="L27" s="150">
        <f t="shared" si="9"/>
        <v>0</v>
      </c>
      <c r="M27" s="139">
        <f>'Vidzeme valsts'!M27+'Vidzeme pārējie'!M27</f>
        <v>0</v>
      </c>
      <c r="N27" s="198">
        <f t="shared" si="10"/>
        <v>0</v>
      </c>
    </row>
    <row r="28" spans="1:14" ht="14.25" customHeight="1" x14ac:dyDescent="0.25">
      <c r="A28" s="234" t="s">
        <v>30</v>
      </c>
      <c r="B28" s="74" t="s">
        <v>16</v>
      </c>
      <c r="C28" s="139">
        <f>'Vidzeme valsts'!C28+'Vidzeme pārējie'!C28</f>
        <v>0</v>
      </c>
      <c r="D28" s="139">
        <f>'Vidzeme valsts'!D28+'Vidzeme pārējie'!D28</f>
        <v>0</v>
      </c>
      <c r="E28" s="139">
        <f>'Vidzeme valsts'!E28+'Vidzeme pārējie'!E28</f>
        <v>0</v>
      </c>
      <c r="F28" s="139">
        <f>'Vidzeme valsts'!F28+'Vidzeme pārējie'!F28</f>
        <v>0</v>
      </c>
      <c r="G28" s="150">
        <f t="shared" si="7"/>
        <v>0</v>
      </c>
      <c r="H28" s="139">
        <f>'Vidzeme valsts'!H28+'Vidzeme pārējie'!H28</f>
        <v>0</v>
      </c>
      <c r="I28" s="139">
        <f>'Vidzeme valsts'!I28+'Vidzeme pārējie'!I28</f>
        <v>0</v>
      </c>
      <c r="J28" s="139">
        <f>'Vidzeme valsts'!J28+'Vidzeme pārējie'!J28</f>
        <v>0</v>
      </c>
      <c r="K28" s="150">
        <f t="shared" si="8"/>
        <v>0</v>
      </c>
      <c r="L28" s="150">
        <f t="shared" si="9"/>
        <v>0</v>
      </c>
      <c r="M28" s="139">
        <f>'Vidzeme valsts'!M28+'Vidzeme pārējie'!M28</f>
        <v>0</v>
      </c>
      <c r="N28" s="198">
        <f t="shared" si="10"/>
        <v>0</v>
      </c>
    </row>
    <row r="29" spans="1:14" ht="14.25" customHeight="1" x14ac:dyDescent="0.25">
      <c r="A29" s="234"/>
      <c r="B29" s="74" t="s">
        <v>17</v>
      </c>
      <c r="C29" s="139">
        <f>'Vidzeme valsts'!C29+'Vidzeme pārējie'!C29</f>
        <v>0</v>
      </c>
      <c r="D29" s="139">
        <f>'Vidzeme valsts'!D29+'Vidzeme pārējie'!D29</f>
        <v>0</v>
      </c>
      <c r="E29" s="139">
        <f>'Vidzeme valsts'!E29+'Vidzeme pārējie'!E29</f>
        <v>0</v>
      </c>
      <c r="F29" s="139">
        <f>'Vidzeme valsts'!F29+'Vidzeme pārējie'!F29</f>
        <v>0</v>
      </c>
      <c r="G29" s="150">
        <f t="shared" si="7"/>
        <v>0</v>
      </c>
      <c r="H29" s="139">
        <f>'Vidzeme valsts'!H29+'Vidzeme pārējie'!H29</f>
        <v>0</v>
      </c>
      <c r="I29" s="139">
        <f>'Vidzeme valsts'!I29+'Vidzeme pārējie'!I29</f>
        <v>0</v>
      </c>
      <c r="J29" s="139">
        <f>'Vidzeme valsts'!J29+'Vidzeme pārējie'!J29</f>
        <v>0</v>
      </c>
      <c r="K29" s="150">
        <f t="shared" si="8"/>
        <v>0</v>
      </c>
      <c r="L29" s="150">
        <f t="shared" si="9"/>
        <v>0</v>
      </c>
      <c r="M29" s="139">
        <f>'Vidzeme valsts'!M29+'Vidzeme pārējie'!M29</f>
        <v>0</v>
      </c>
      <c r="N29" s="198">
        <f t="shared" si="10"/>
        <v>0</v>
      </c>
    </row>
    <row r="30" spans="1:14" ht="14.25" customHeight="1" x14ac:dyDescent="0.25">
      <c r="A30" s="234" t="s">
        <v>31</v>
      </c>
      <c r="B30" s="74" t="s">
        <v>16</v>
      </c>
      <c r="C30" s="139">
        <f>'Vidzeme valsts'!C30+'Vidzeme pārējie'!C30</f>
        <v>136.47</v>
      </c>
      <c r="D30" s="139">
        <f>'Vidzeme valsts'!D30+'Vidzeme pārējie'!D30</f>
        <v>51.68</v>
      </c>
      <c r="E30" s="139">
        <f>'Vidzeme valsts'!E30+'Vidzeme pārējie'!E30</f>
        <v>0.48</v>
      </c>
      <c r="F30" s="139">
        <f>'Vidzeme valsts'!F30+'Vidzeme pārējie'!F30</f>
        <v>0</v>
      </c>
      <c r="G30" s="150">
        <f t="shared" si="7"/>
        <v>188.63</v>
      </c>
      <c r="H30" s="139">
        <f>'Vidzeme valsts'!H30+'Vidzeme pārējie'!H30</f>
        <v>62.349999999999994</v>
      </c>
      <c r="I30" s="139">
        <f>'Vidzeme valsts'!I30+'Vidzeme pārējie'!I30</f>
        <v>0.86</v>
      </c>
      <c r="J30" s="139">
        <f>'Vidzeme valsts'!J30+'Vidzeme pārējie'!J30</f>
        <v>7.3999999999999995</v>
      </c>
      <c r="K30" s="150">
        <f t="shared" si="8"/>
        <v>70.61</v>
      </c>
      <c r="L30" s="150">
        <f t="shared" si="9"/>
        <v>259.24</v>
      </c>
      <c r="M30" s="139">
        <f>'Vidzeme valsts'!M30+'Vidzeme pārējie'!M30</f>
        <v>24.48</v>
      </c>
      <c r="N30" s="198">
        <f t="shared" si="10"/>
        <v>283.72000000000003</v>
      </c>
    </row>
    <row r="31" spans="1:14" ht="14.25" customHeight="1" x14ac:dyDescent="0.25">
      <c r="A31" s="234"/>
      <c r="B31" s="74" t="s">
        <v>17</v>
      </c>
      <c r="C31" s="139">
        <f>'Vidzeme valsts'!C31+'Vidzeme pārējie'!C31</f>
        <v>25652</v>
      </c>
      <c r="D31" s="139">
        <f>'Vidzeme valsts'!D31+'Vidzeme pārējie'!D31</f>
        <v>8193</v>
      </c>
      <c r="E31" s="139">
        <f>'Vidzeme valsts'!E31+'Vidzeme pārējie'!E31</f>
        <v>60</v>
      </c>
      <c r="F31" s="139">
        <f>'Vidzeme valsts'!F31+'Vidzeme pārējie'!F31</f>
        <v>0</v>
      </c>
      <c r="G31" s="150">
        <f t="shared" si="7"/>
        <v>33905</v>
      </c>
      <c r="H31" s="139">
        <f>'Vidzeme valsts'!H31+'Vidzeme pārējie'!H31</f>
        <v>8866</v>
      </c>
      <c r="I31" s="139">
        <f>'Vidzeme valsts'!I31+'Vidzeme pārējie'!I31</f>
        <v>149</v>
      </c>
      <c r="J31" s="139">
        <f>'Vidzeme valsts'!J31+'Vidzeme pārējie'!J31</f>
        <v>922</v>
      </c>
      <c r="K31" s="150">
        <f t="shared" si="8"/>
        <v>9937</v>
      </c>
      <c r="L31" s="150">
        <f t="shared" si="9"/>
        <v>43842</v>
      </c>
      <c r="M31" s="139">
        <f>'Vidzeme valsts'!M31+'Vidzeme pārējie'!M31</f>
        <v>2379</v>
      </c>
      <c r="N31" s="198">
        <f t="shared" si="10"/>
        <v>46221</v>
      </c>
    </row>
    <row r="32" spans="1:14" ht="14.25" customHeight="1" x14ac:dyDescent="0.25">
      <c r="A32" s="234" t="s">
        <v>32</v>
      </c>
      <c r="B32" s="74" t="s">
        <v>16</v>
      </c>
      <c r="C32" s="139">
        <f>'Vidzeme valsts'!C32+'Vidzeme pārējie'!C32</f>
        <v>0</v>
      </c>
      <c r="D32" s="139">
        <f>'Vidzeme valsts'!D32+'Vidzeme pārējie'!D32</f>
        <v>0</v>
      </c>
      <c r="E32" s="139">
        <f>'Vidzeme valsts'!E32+'Vidzeme pārējie'!E32</f>
        <v>0</v>
      </c>
      <c r="F32" s="139">
        <f>'Vidzeme valsts'!F32+'Vidzeme pārējie'!F32</f>
        <v>0</v>
      </c>
      <c r="G32" s="150">
        <f t="shared" si="7"/>
        <v>0</v>
      </c>
      <c r="H32" s="139">
        <f>'Vidzeme valsts'!H32+'Vidzeme pārējie'!H32</f>
        <v>0</v>
      </c>
      <c r="I32" s="139">
        <f>'Vidzeme valsts'!I32+'Vidzeme pārējie'!I32</f>
        <v>0</v>
      </c>
      <c r="J32" s="139">
        <f>'Vidzeme valsts'!J32+'Vidzeme pārējie'!J32</f>
        <v>0</v>
      </c>
      <c r="K32" s="150">
        <f t="shared" si="8"/>
        <v>0</v>
      </c>
      <c r="L32" s="150">
        <f t="shared" si="9"/>
        <v>0</v>
      </c>
      <c r="M32" s="139">
        <f>'Vidzeme valsts'!M32+'Vidzeme pārējie'!M32</f>
        <v>0</v>
      </c>
      <c r="N32" s="198">
        <f t="shared" si="10"/>
        <v>0</v>
      </c>
    </row>
    <row r="33" spans="1:15" ht="14.25" customHeight="1" x14ac:dyDescent="0.25">
      <c r="A33" s="234"/>
      <c r="B33" s="74" t="s">
        <v>17</v>
      </c>
      <c r="C33" s="139">
        <f>'Vidzeme valsts'!C33+'Vidzeme pārējie'!C33</f>
        <v>0</v>
      </c>
      <c r="D33" s="139">
        <f>'Vidzeme valsts'!D33+'Vidzeme pārējie'!D33</f>
        <v>0</v>
      </c>
      <c r="E33" s="139">
        <f>'Vidzeme valsts'!E33+'Vidzeme pārējie'!E33</f>
        <v>0</v>
      </c>
      <c r="F33" s="139">
        <f>'Vidzeme valsts'!F33+'Vidzeme pārējie'!F33</f>
        <v>0</v>
      </c>
      <c r="G33" s="150">
        <f t="shared" si="7"/>
        <v>0</v>
      </c>
      <c r="H33" s="139">
        <f>'Vidzeme valsts'!H33+'Vidzeme pārējie'!H33</f>
        <v>0</v>
      </c>
      <c r="I33" s="139">
        <f>'Vidzeme valsts'!I33+'Vidzeme pārējie'!I33</f>
        <v>0</v>
      </c>
      <c r="J33" s="139">
        <f>'Vidzeme valsts'!J33+'Vidzeme pārējie'!J33</f>
        <v>0</v>
      </c>
      <c r="K33" s="150">
        <f t="shared" si="8"/>
        <v>0</v>
      </c>
      <c r="L33" s="150">
        <f t="shared" si="9"/>
        <v>0</v>
      </c>
      <c r="M33" s="139">
        <f>'Vidzeme valsts'!M33+'Vidzeme pārējie'!M33</f>
        <v>0</v>
      </c>
      <c r="N33" s="198">
        <f t="shared" si="10"/>
        <v>0</v>
      </c>
    </row>
    <row r="34" spans="1:15" ht="14.25" customHeight="1" x14ac:dyDescent="0.25">
      <c r="A34" s="234" t="s">
        <v>33</v>
      </c>
      <c r="B34" s="74" t="s">
        <v>16</v>
      </c>
      <c r="C34" s="139">
        <f>'Vidzeme valsts'!C34+'Vidzeme pārējie'!C34</f>
        <v>11.58</v>
      </c>
      <c r="D34" s="139">
        <f>'Vidzeme valsts'!D34+'Vidzeme pārējie'!D34</f>
        <v>2.2799999999999998</v>
      </c>
      <c r="E34" s="139">
        <f>'Vidzeme valsts'!E34+'Vidzeme pārējie'!E34</f>
        <v>0</v>
      </c>
      <c r="F34" s="139">
        <f>'Vidzeme valsts'!F34+'Vidzeme pārējie'!F34</f>
        <v>0</v>
      </c>
      <c r="G34" s="150">
        <f t="shared" si="7"/>
        <v>13.86</v>
      </c>
      <c r="H34" s="139">
        <f>'Vidzeme valsts'!H34+'Vidzeme pārējie'!H34</f>
        <v>2.71</v>
      </c>
      <c r="I34" s="139">
        <f>'Vidzeme valsts'!I34+'Vidzeme pārējie'!I34</f>
        <v>0</v>
      </c>
      <c r="J34" s="139">
        <f>'Vidzeme valsts'!J34+'Vidzeme pārējie'!J34</f>
        <v>0</v>
      </c>
      <c r="K34" s="150">
        <f t="shared" si="8"/>
        <v>2.71</v>
      </c>
      <c r="L34" s="150">
        <f t="shared" si="9"/>
        <v>16.57</v>
      </c>
      <c r="M34" s="139">
        <f>'Vidzeme valsts'!M34+'Vidzeme pārējie'!M34</f>
        <v>1.87</v>
      </c>
      <c r="N34" s="198">
        <f t="shared" si="10"/>
        <v>18.440000000000001</v>
      </c>
    </row>
    <row r="35" spans="1:15" ht="14.25" customHeight="1" x14ac:dyDescent="0.25">
      <c r="A35" s="234"/>
      <c r="B35" s="74" t="s">
        <v>17</v>
      </c>
      <c r="C35" s="202">
        <f>'Vidzeme valsts'!C35+'Vidzeme pārējie'!C35</f>
        <v>826.6</v>
      </c>
      <c r="D35" s="202">
        <f>'Vidzeme valsts'!D35+'Vidzeme pārējie'!D35</f>
        <v>76.88</v>
      </c>
      <c r="E35" s="202">
        <f>'Vidzeme valsts'!E35+'Vidzeme pārējie'!E35</f>
        <v>0</v>
      </c>
      <c r="F35" s="202">
        <f>'Vidzeme valsts'!F35+'Vidzeme pārējie'!F35</f>
        <v>0</v>
      </c>
      <c r="G35" s="149">
        <f t="shared" si="7"/>
        <v>903.48</v>
      </c>
      <c r="H35" s="202">
        <f>'Vidzeme valsts'!H35+'Vidzeme pārējie'!H35</f>
        <v>591.1</v>
      </c>
      <c r="I35" s="202">
        <f>'Vidzeme valsts'!I35+'Vidzeme pārējie'!I35</f>
        <v>0</v>
      </c>
      <c r="J35" s="202">
        <f>'Vidzeme valsts'!J35+'Vidzeme pārējie'!J35</f>
        <v>0</v>
      </c>
      <c r="K35" s="149">
        <f t="shared" si="8"/>
        <v>591.1</v>
      </c>
      <c r="L35" s="149">
        <f t="shared" si="9"/>
        <v>1494.58</v>
      </c>
      <c r="M35" s="202">
        <f>'Vidzeme valsts'!M35+'Vidzeme pārējie'!M35</f>
        <v>314.89999999999998</v>
      </c>
      <c r="N35" s="198">
        <f t="shared" si="10"/>
        <v>1809.48</v>
      </c>
    </row>
    <row r="36" spans="1:15" ht="14.25" customHeight="1" x14ac:dyDescent="0.25">
      <c r="A36" s="234" t="s">
        <v>34</v>
      </c>
      <c r="B36" s="74" t="s">
        <v>16</v>
      </c>
      <c r="C36" s="139">
        <f>'Vidzeme valsts'!C36+'Vidzeme pārējie'!C36</f>
        <v>69.91</v>
      </c>
      <c r="D36" s="139">
        <f>'Vidzeme valsts'!D36+'Vidzeme pārējie'!D36</f>
        <v>4.07</v>
      </c>
      <c r="E36" s="139">
        <f>'Vidzeme valsts'!E36+'Vidzeme pārējie'!E36</f>
        <v>0</v>
      </c>
      <c r="F36" s="139">
        <f>'Vidzeme valsts'!F36+'Vidzeme pārējie'!F36</f>
        <v>0</v>
      </c>
      <c r="G36" s="150">
        <f t="shared" si="7"/>
        <v>73.97999999999999</v>
      </c>
      <c r="H36" s="139">
        <f>'Vidzeme valsts'!H36+'Vidzeme pārējie'!H36</f>
        <v>3.77</v>
      </c>
      <c r="I36" s="139">
        <f>'Vidzeme valsts'!I36+'Vidzeme pārējie'!I36</f>
        <v>0</v>
      </c>
      <c r="J36" s="139">
        <f>'Vidzeme valsts'!J36+'Vidzeme pārējie'!J36</f>
        <v>0</v>
      </c>
      <c r="K36" s="150">
        <f t="shared" si="8"/>
        <v>3.77</v>
      </c>
      <c r="L36" s="150">
        <f t="shared" si="9"/>
        <v>77.749999999999986</v>
      </c>
      <c r="M36" s="139">
        <f>'Vidzeme valsts'!M36+'Vidzeme pārējie'!M36</f>
        <v>0</v>
      </c>
      <c r="N36" s="198">
        <f t="shared" si="10"/>
        <v>77.749999999999986</v>
      </c>
    </row>
    <row r="37" spans="1:15" ht="14.25" customHeight="1" x14ac:dyDescent="0.25">
      <c r="A37" s="234"/>
      <c r="B37" s="74" t="s">
        <v>17</v>
      </c>
      <c r="C37" s="202">
        <f>'Vidzeme valsts'!C37+'Vidzeme pārējie'!C37</f>
        <v>1586.55</v>
      </c>
      <c r="D37" s="202">
        <f>'Vidzeme valsts'!D37+'Vidzeme pārējie'!D37</f>
        <v>197.04</v>
      </c>
      <c r="E37" s="202">
        <f>'Vidzeme valsts'!E37+'Vidzeme pārējie'!E37</f>
        <v>0</v>
      </c>
      <c r="F37" s="202">
        <f>'Vidzeme valsts'!F37+'Vidzeme pārējie'!F37</f>
        <v>0</v>
      </c>
      <c r="G37" s="149">
        <f t="shared" si="7"/>
        <v>1783.59</v>
      </c>
      <c r="H37" s="202">
        <f>'Vidzeme valsts'!H37+'Vidzeme pārējie'!H37</f>
        <v>52.82</v>
      </c>
      <c r="I37" s="202">
        <f>'Vidzeme valsts'!I37+'Vidzeme pārējie'!I37</f>
        <v>0</v>
      </c>
      <c r="J37" s="202">
        <f>'Vidzeme valsts'!J37+'Vidzeme pārējie'!J37</f>
        <v>0</v>
      </c>
      <c r="K37" s="149">
        <f t="shared" si="8"/>
        <v>52.82</v>
      </c>
      <c r="L37" s="149">
        <f t="shared" si="9"/>
        <v>1836.4099999999999</v>
      </c>
      <c r="M37" s="202">
        <f>'Vidzeme valsts'!M37+'Vidzeme pārējie'!M37</f>
        <v>0</v>
      </c>
      <c r="N37" s="198">
        <f t="shared" si="10"/>
        <v>1836.4099999999999</v>
      </c>
      <c r="O37" s="35"/>
    </row>
    <row r="38" spans="1:15" ht="14.25" customHeight="1" x14ac:dyDescent="0.25">
      <c r="A38" s="181" t="s">
        <v>35</v>
      </c>
      <c r="B38" s="74" t="s">
        <v>16</v>
      </c>
      <c r="C38" s="150">
        <f t="shared" ref="C38:L39" si="11">C4+C12+C14+C16+C18+C20+C22+C24+C26+C28+C30+C32+C34+C36</f>
        <v>7287.6900000000005</v>
      </c>
      <c r="D38" s="150">
        <f t="shared" si="11"/>
        <v>7987.08</v>
      </c>
      <c r="E38" s="150">
        <f t="shared" si="11"/>
        <v>26.430000000000003</v>
      </c>
      <c r="F38" s="150">
        <f t="shared" si="11"/>
        <v>28.67</v>
      </c>
      <c r="G38" s="150">
        <f t="shared" si="11"/>
        <v>15329.869999999999</v>
      </c>
      <c r="H38" s="150">
        <f t="shared" si="11"/>
        <v>7732.8700000000017</v>
      </c>
      <c r="I38" s="150">
        <f t="shared" si="11"/>
        <v>354.62</v>
      </c>
      <c r="J38" s="150">
        <f t="shared" si="11"/>
        <v>1334.5700000000002</v>
      </c>
      <c r="K38" s="150">
        <f>K4+K12+K14+K16+K18+K20+K22+K24+K26+K28+K30+K32+K34+K36</f>
        <v>9422.06</v>
      </c>
      <c r="L38" s="150">
        <f t="shared" si="11"/>
        <v>24751.930000000004</v>
      </c>
      <c r="M38" s="150">
        <f>M4+M12+M14+M16+M18+M20+M22+M24+M26+M28+M30+M32+M34+M36</f>
        <v>3072.9599999999996</v>
      </c>
      <c r="N38" s="198">
        <f>N4+N12+N14+N16+N18+N20+N22+N24+N26+N28+N30+N32+N34+N36</f>
        <v>27824.89</v>
      </c>
      <c r="O38" s="34"/>
    </row>
    <row r="39" spans="1:15" ht="14.25" customHeight="1" x14ac:dyDescent="0.25">
      <c r="A39" s="182"/>
      <c r="B39" s="74" t="s">
        <v>17</v>
      </c>
      <c r="C39" s="149">
        <f>C5+C13+C15+C17+C19+C21+C23+C25+C27+C29+C31+C33+C35+C37</f>
        <v>994964.88</v>
      </c>
      <c r="D39" s="149">
        <f>D5+D13+D15+D17+D19+D21+D23+D25+D27+D29+D31+D33+D35+D37</f>
        <v>788116.34000000008</v>
      </c>
      <c r="E39" s="149">
        <f t="shared" si="11"/>
        <v>1860</v>
      </c>
      <c r="F39" s="149">
        <f t="shared" si="11"/>
        <v>1749.5</v>
      </c>
      <c r="G39" s="149">
        <f t="shared" si="11"/>
        <v>1786690.72</v>
      </c>
      <c r="H39" s="149">
        <f>H5+H13+H15+H17+H19+H21+H23+H25+H27+H29+H31+H33+H35+H37</f>
        <v>997039.21</v>
      </c>
      <c r="I39" s="149">
        <f t="shared" si="11"/>
        <v>53174.95</v>
      </c>
      <c r="J39" s="149">
        <f t="shared" si="11"/>
        <v>243404.38</v>
      </c>
      <c r="K39" s="149">
        <f t="shared" si="11"/>
        <v>1293618.5400000003</v>
      </c>
      <c r="L39" s="149">
        <f t="shared" si="11"/>
        <v>3080309.26</v>
      </c>
      <c r="M39" s="149">
        <f>M5+M13+M15+M17+M19+M21+M23+M25+M27+M29+M31+M33+M35+M37</f>
        <v>424901.53</v>
      </c>
      <c r="N39" s="198">
        <f>N5+N13+N15+N17+N19+N21+N23+N25+N27+N29+N31+N33+N35+N37</f>
        <v>3505210.79</v>
      </c>
      <c r="O39" s="34"/>
    </row>
    <row r="40" spans="1:15" x14ac:dyDescent="0.25">
      <c r="O40" s="35"/>
    </row>
  </sheetData>
  <mergeCells count="16"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R41"/>
  <sheetViews>
    <sheetView zoomScale="85" zoomScaleNormal="85" workbookViewId="0">
      <selection activeCell="N39" sqref="N39"/>
    </sheetView>
  </sheetViews>
  <sheetFormatPr defaultRowHeight="15" x14ac:dyDescent="0.25"/>
  <cols>
    <col min="1" max="1" width="33.5703125" style="46" customWidth="1"/>
    <col min="2" max="2" width="4" style="46" customWidth="1"/>
    <col min="3" max="3" width="9.28515625" style="46" customWidth="1"/>
    <col min="4" max="4" width="9.140625" style="46"/>
    <col min="5" max="5" width="5.28515625" style="46" customWidth="1"/>
    <col min="6" max="6" width="9.7109375" style="46" customWidth="1"/>
    <col min="7" max="7" width="13.28515625" style="46" customWidth="1"/>
    <col min="8" max="8" width="9.140625" style="46"/>
    <col min="9" max="9" width="8.7109375" style="46" customWidth="1"/>
    <col min="10" max="10" width="7.7109375" style="46" customWidth="1"/>
    <col min="11" max="11" width="11.140625" style="46" customWidth="1"/>
    <col min="12" max="12" width="7.85546875" style="46" customWidth="1"/>
    <col min="13" max="13" width="15.7109375" style="46" customWidth="1"/>
    <col min="14" max="14" width="12.140625" style="85" customWidth="1"/>
    <col min="15" max="16384" width="9.140625" style="46"/>
  </cols>
  <sheetData>
    <row r="1" spans="1:16" ht="12.75" customHeight="1" x14ac:dyDescent="0.25">
      <c r="A1" s="46" t="s">
        <v>65</v>
      </c>
    </row>
    <row r="2" spans="1:16" ht="12" customHeight="1" x14ac:dyDescent="0.25">
      <c r="A2" s="54" t="s">
        <v>0</v>
      </c>
      <c r="B2" s="209"/>
      <c r="C2" s="243" t="s">
        <v>1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10" t="s">
        <v>2</v>
      </c>
    </row>
    <row r="3" spans="1:16" ht="24.7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  <c r="O3" s="25"/>
      <c r="P3" s="25"/>
    </row>
    <row r="4" spans="1:16" ht="13.5" customHeight="1" x14ac:dyDescent="0.25">
      <c r="A4" s="184" t="s">
        <v>15</v>
      </c>
      <c r="B4" s="175" t="s">
        <v>16</v>
      </c>
      <c r="C4" s="141">
        <f>C6+C8+C10</f>
        <v>1213.6100000000001</v>
      </c>
      <c r="D4" s="141">
        <f t="shared" ref="D4:F5" si="0">D6+D8+D10</f>
        <v>483.97</v>
      </c>
      <c r="E4" s="141">
        <f t="shared" si="0"/>
        <v>0</v>
      </c>
      <c r="F4" s="141">
        <f t="shared" si="0"/>
        <v>4.01</v>
      </c>
      <c r="G4" s="141">
        <f>SUM(C4:F4)</f>
        <v>1701.5900000000001</v>
      </c>
      <c r="H4" s="141">
        <f>H6+H8+H10</f>
        <v>1337.43</v>
      </c>
      <c r="I4" s="141">
        <f t="shared" ref="I4:J5" si="1">I6+I8+I10</f>
        <v>148.29</v>
      </c>
      <c r="J4" s="141">
        <f t="shared" si="1"/>
        <v>264.68</v>
      </c>
      <c r="K4" s="141">
        <f>SUM(H4:J4)</f>
        <v>1750.4</v>
      </c>
      <c r="L4" s="141">
        <f>G4+K4</f>
        <v>3451.9900000000002</v>
      </c>
      <c r="M4" s="141">
        <f>M6+M8+M10</f>
        <v>109.78999999999999</v>
      </c>
      <c r="N4" s="142">
        <f>M4+L4</f>
        <v>3561.78</v>
      </c>
      <c r="O4" s="25"/>
      <c r="P4" s="25"/>
    </row>
    <row r="5" spans="1:16" ht="14.25" customHeight="1" x14ac:dyDescent="0.25">
      <c r="A5" s="185"/>
      <c r="B5" s="175" t="s">
        <v>38</v>
      </c>
      <c r="C5" s="143">
        <f>C7+C9+C11</f>
        <v>400746</v>
      </c>
      <c r="D5" s="143">
        <f>D7+D9+D11</f>
        <v>155443</v>
      </c>
      <c r="E5" s="143">
        <f t="shared" si="0"/>
        <v>0</v>
      </c>
      <c r="F5" s="143">
        <f t="shared" si="0"/>
        <v>526</v>
      </c>
      <c r="G5" s="143">
        <f>SUM(C5:F5)</f>
        <v>556715</v>
      </c>
      <c r="H5" s="143">
        <f>H7+H9+H11</f>
        <v>384634</v>
      </c>
      <c r="I5" s="143">
        <f t="shared" si="1"/>
        <v>45454</v>
      </c>
      <c r="J5" s="143">
        <f t="shared" si="1"/>
        <v>95666</v>
      </c>
      <c r="K5" s="143">
        <f>SUM(H5:J5)</f>
        <v>525754</v>
      </c>
      <c r="L5" s="143">
        <f>G5+K5</f>
        <v>1082469</v>
      </c>
      <c r="M5" s="143">
        <f>M7+M9+M11</f>
        <v>21931</v>
      </c>
      <c r="N5" s="142">
        <f>M5+L5</f>
        <v>1104400</v>
      </c>
      <c r="O5" s="25"/>
      <c r="P5" s="25"/>
    </row>
    <row r="6" spans="1:16" x14ac:dyDescent="0.25">
      <c r="A6" s="241" t="s">
        <v>39</v>
      </c>
      <c r="B6" s="175" t="s">
        <v>16</v>
      </c>
      <c r="C6" s="5">
        <v>1164.8800000000001</v>
      </c>
      <c r="D6" s="5">
        <v>477.79</v>
      </c>
      <c r="E6" s="135">
        <v>0</v>
      </c>
      <c r="F6" s="135">
        <v>4.01</v>
      </c>
      <c r="G6" s="144">
        <f>SUM(C6:F6)</f>
        <v>1646.68</v>
      </c>
      <c r="H6" s="5">
        <v>1318.79</v>
      </c>
      <c r="I6" s="212">
        <v>146.97999999999999</v>
      </c>
      <c r="J6" s="5">
        <v>262.62</v>
      </c>
      <c r="K6" s="144">
        <f>SUM(H6:J6)</f>
        <v>1728.3899999999999</v>
      </c>
      <c r="L6" s="144">
        <f>G6+K6</f>
        <v>3375.0699999999997</v>
      </c>
      <c r="M6" s="5">
        <v>109.16</v>
      </c>
      <c r="N6" s="145">
        <f>SUM(L6:M6)</f>
        <v>3484.2299999999996</v>
      </c>
      <c r="O6" s="25"/>
      <c r="P6" s="25"/>
    </row>
    <row r="7" spans="1:16" ht="15.75" x14ac:dyDescent="0.25">
      <c r="A7" s="241"/>
      <c r="B7" s="175" t="s">
        <v>38</v>
      </c>
      <c r="C7" s="5">
        <v>396548</v>
      </c>
      <c r="D7" s="5">
        <v>155239</v>
      </c>
      <c r="E7" s="135">
        <v>0</v>
      </c>
      <c r="F7" s="135">
        <v>526</v>
      </c>
      <c r="G7" s="146">
        <f t="shared" ref="G7:G39" si="2">SUM(C7:F7)</f>
        <v>552313</v>
      </c>
      <c r="H7" s="5">
        <v>383260</v>
      </c>
      <c r="I7" s="5">
        <v>45359</v>
      </c>
      <c r="J7" s="5">
        <v>95478</v>
      </c>
      <c r="K7" s="146">
        <f t="shared" ref="K7:K39" si="3">SUM(H7:J7)</f>
        <v>524097</v>
      </c>
      <c r="L7" s="146">
        <f t="shared" ref="L7:L39" si="4">G7+K7</f>
        <v>1076410</v>
      </c>
      <c r="M7" s="5">
        <v>21921</v>
      </c>
      <c r="N7" s="145">
        <f t="shared" ref="N7:N39" si="5">SUM(L7:M7)</f>
        <v>1098331</v>
      </c>
      <c r="O7" s="25"/>
      <c r="P7" s="25"/>
    </row>
    <row r="8" spans="1:16" x14ac:dyDescent="0.25">
      <c r="A8" s="241" t="s">
        <v>40</v>
      </c>
      <c r="B8" s="175" t="s">
        <v>16</v>
      </c>
      <c r="C8" s="5">
        <v>48.73</v>
      </c>
      <c r="D8" s="5">
        <v>6.18</v>
      </c>
      <c r="E8" s="135">
        <v>0</v>
      </c>
      <c r="F8" s="135">
        <v>0</v>
      </c>
      <c r="G8" s="144">
        <f t="shared" si="2"/>
        <v>54.91</v>
      </c>
      <c r="H8" s="5">
        <v>18.64</v>
      </c>
      <c r="I8" s="5">
        <v>1.31</v>
      </c>
      <c r="J8" s="5">
        <v>2.06</v>
      </c>
      <c r="K8" s="144">
        <f t="shared" si="3"/>
        <v>22.009999999999998</v>
      </c>
      <c r="L8" s="144">
        <f t="shared" si="4"/>
        <v>76.919999999999987</v>
      </c>
      <c r="M8" s="5">
        <v>0.63</v>
      </c>
      <c r="N8" s="145">
        <f t="shared" si="5"/>
        <v>77.549999999999983</v>
      </c>
      <c r="O8" s="25"/>
      <c r="P8" s="25"/>
    </row>
    <row r="9" spans="1:16" ht="27" customHeight="1" x14ac:dyDescent="0.25">
      <c r="A9" s="241"/>
      <c r="B9" s="175" t="s">
        <v>38</v>
      </c>
      <c r="C9" s="5">
        <v>4198</v>
      </c>
      <c r="D9" s="5">
        <v>204</v>
      </c>
      <c r="E9" s="135">
        <v>0</v>
      </c>
      <c r="F9" s="135">
        <v>0</v>
      </c>
      <c r="G9" s="144">
        <f t="shared" si="2"/>
        <v>4402</v>
      </c>
      <c r="H9" s="5">
        <v>1374</v>
      </c>
      <c r="I9" s="5">
        <v>95</v>
      </c>
      <c r="J9" s="5">
        <v>188</v>
      </c>
      <c r="K9" s="144">
        <f t="shared" si="3"/>
        <v>1657</v>
      </c>
      <c r="L9" s="144">
        <f t="shared" si="4"/>
        <v>6059</v>
      </c>
      <c r="M9" s="5">
        <v>10</v>
      </c>
      <c r="N9" s="145">
        <f t="shared" si="5"/>
        <v>6069</v>
      </c>
      <c r="O9" s="25"/>
      <c r="P9" s="25"/>
    </row>
    <row r="10" spans="1:16" ht="14.25" customHeight="1" x14ac:dyDescent="0.25">
      <c r="A10" s="241" t="s">
        <v>41</v>
      </c>
      <c r="B10" s="175" t="s">
        <v>16</v>
      </c>
      <c r="C10" s="5">
        <v>0</v>
      </c>
      <c r="D10" s="5">
        <v>0</v>
      </c>
      <c r="E10" s="135">
        <v>0</v>
      </c>
      <c r="F10" s="135">
        <v>0</v>
      </c>
      <c r="G10" s="144">
        <f t="shared" si="2"/>
        <v>0</v>
      </c>
      <c r="H10" s="5">
        <v>0</v>
      </c>
      <c r="I10" s="135">
        <v>0</v>
      </c>
      <c r="J10" s="135">
        <v>0</v>
      </c>
      <c r="K10" s="144">
        <f t="shared" si="3"/>
        <v>0</v>
      </c>
      <c r="L10" s="144">
        <f t="shared" si="4"/>
        <v>0</v>
      </c>
      <c r="M10" s="135">
        <v>0</v>
      </c>
      <c r="N10" s="145">
        <f t="shared" si="5"/>
        <v>0</v>
      </c>
      <c r="O10" s="25"/>
      <c r="P10" s="25"/>
    </row>
    <row r="11" spans="1:16" ht="14.25" customHeight="1" x14ac:dyDescent="0.25">
      <c r="A11" s="241"/>
      <c r="B11" s="175" t="s">
        <v>38</v>
      </c>
      <c r="C11" s="5">
        <v>0</v>
      </c>
      <c r="D11" s="5">
        <v>0</v>
      </c>
      <c r="E11" s="135">
        <v>0</v>
      </c>
      <c r="F11" s="135">
        <v>0</v>
      </c>
      <c r="G11" s="144">
        <f t="shared" si="2"/>
        <v>0</v>
      </c>
      <c r="H11" s="5">
        <v>0</v>
      </c>
      <c r="I11" s="135">
        <v>0</v>
      </c>
      <c r="J11" s="135">
        <v>0</v>
      </c>
      <c r="K11" s="144">
        <f t="shared" si="3"/>
        <v>0</v>
      </c>
      <c r="L11" s="144">
        <f t="shared" si="4"/>
        <v>0</v>
      </c>
      <c r="M11" s="135">
        <v>0</v>
      </c>
      <c r="N11" s="145">
        <f t="shared" si="5"/>
        <v>0</v>
      </c>
      <c r="O11" s="25"/>
      <c r="P11" s="25"/>
    </row>
    <row r="12" spans="1:16" ht="14.25" customHeight="1" x14ac:dyDescent="0.25">
      <c r="A12" s="184" t="s">
        <v>21</v>
      </c>
      <c r="B12" s="175" t="s">
        <v>16</v>
      </c>
      <c r="C12" s="5">
        <v>1031.44</v>
      </c>
      <c r="D12" s="5">
        <v>2329.09</v>
      </c>
      <c r="E12" s="135">
        <v>0</v>
      </c>
      <c r="F12" s="135">
        <v>0</v>
      </c>
      <c r="G12" s="141">
        <f t="shared" si="2"/>
        <v>3360.53</v>
      </c>
      <c r="H12" s="5">
        <v>704.19</v>
      </c>
      <c r="I12" s="5">
        <v>31.2</v>
      </c>
      <c r="J12" s="5">
        <v>188.03</v>
      </c>
      <c r="K12" s="141">
        <f t="shared" si="3"/>
        <v>923.42000000000007</v>
      </c>
      <c r="L12" s="141">
        <f t="shared" si="4"/>
        <v>4283.9500000000007</v>
      </c>
      <c r="M12" s="5">
        <v>35.86</v>
      </c>
      <c r="N12" s="142">
        <f>SUM(L12:M12)</f>
        <v>4319.8100000000004</v>
      </c>
      <c r="O12" s="25"/>
      <c r="P12" s="25"/>
    </row>
    <row r="13" spans="1:16" ht="14.25" customHeight="1" x14ac:dyDescent="0.25">
      <c r="A13" s="47" t="s">
        <v>37</v>
      </c>
      <c r="B13" s="175" t="s">
        <v>38</v>
      </c>
      <c r="C13" s="5">
        <v>53134</v>
      </c>
      <c r="D13" s="5">
        <v>145325</v>
      </c>
      <c r="E13" s="135">
        <v>0</v>
      </c>
      <c r="F13" s="135">
        <v>0</v>
      </c>
      <c r="G13" s="141">
        <f t="shared" si="2"/>
        <v>198459</v>
      </c>
      <c r="H13" s="5">
        <v>37132</v>
      </c>
      <c r="I13" s="5">
        <v>1723</v>
      </c>
      <c r="J13" s="5">
        <v>10118</v>
      </c>
      <c r="K13" s="141">
        <f t="shared" si="3"/>
        <v>48973</v>
      </c>
      <c r="L13" s="141">
        <f t="shared" si="4"/>
        <v>247432</v>
      </c>
      <c r="M13" s="5">
        <v>457</v>
      </c>
      <c r="N13" s="142">
        <f t="shared" si="5"/>
        <v>247889</v>
      </c>
      <c r="O13" s="25"/>
      <c r="P13" s="25"/>
    </row>
    <row r="14" spans="1:16" ht="14.25" customHeight="1" x14ac:dyDescent="0.25">
      <c r="A14" s="238" t="s">
        <v>23</v>
      </c>
      <c r="B14" s="175" t="s">
        <v>16</v>
      </c>
      <c r="C14" s="5">
        <v>8.9600000000000009</v>
      </c>
      <c r="D14" s="5">
        <v>65.5</v>
      </c>
      <c r="E14" s="135">
        <v>0</v>
      </c>
      <c r="F14" s="135">
        <v>23.72</v>
      </c>
      <c r="G14" s="141">
        <f t="shared" si="2"/>
        <v>98.18</v>
      </c>
      <c r="H14" s="5">
        <v>28.3</v>
      </c>
      <c r="I14" s="5">
        <v>2.2400000000000002</v>
      </c>
      <c r="J14" s="5">
        <v>8.43</v>
      </c>
      <c r="K14" s="141">
        <f t="shared" si="3"/>
        <v>38.97</v>
      </c>
      <c r="L14" s="141">
        <f t="shared" si="4"/>
        <v>137.15</v>
      </c>
      <c r="M14" s="5">
        <v>5.86</v>
      </c>
      <c r="N14" s="142">
        <f t="shared" si="5"/>
        <v>143.01000000000002</v>
      </c>
      <c r="O14" s="25"/>
      <c r="P14" s="25"/>
    </row>
    <row r="15" spans="1:16" ht="14.25" customHeight="1" x14ac:dyDescent="0.25">
      <c r="A15" s="238"/>
      <c r="B15" s="175" t="s">
        <v>38</v>
      </c>
      <c r="C15" s="5">
        <v>2238</v>
      </c>
      <c r="D15" s="5">
        <v>12207</v>
      </c>
      <c r="E15" s="135">
        <v>0</v>
      </c>
      <c r="F15" s="135">
        <v>2149</v>
      </c>
      <c r="G15" s="141">
        <f t="shared" si="2"/>
        <v>16594</v>
      </c>
      <c r="H15" s="5">
        <v>4673</v>
      </c>
      <c r="I15" s="5">
        <v>548</v>
      </c>
      <c r="J15" s="5">
        <v>2446</v>
      </c>
      <c r="K15" s="141">
        <f t="shared" si="3"/>
        <v>7667</v>
      </c>
      <c r="L15" s="141">
        <f t="shared" si="4"/>
        <v>24261</v>
      </c>
      <c r="M15" s="5">
        <v>383</v>
      </c>
      <c r="N15" s="142">
        <f t="shared" si="5"/>
        <v>24644</v>
      </c>
      <c r="O15" s="25"/>
      <c r="P15" s="25"/>
    </row>
    <row r="16" spans="1:16" ht="14.25" customHeight="1" x14ac:dyDescent="0.25">
      <c r="A16" s="238" t="s">
        <v>24</v>
      </c>
      <c r="B16" s="175" t="s">
        <v>16</v>
      </c>
      <c r="C16" s="5">
        <v>1062.93</v>
      </c>
      <c r="D16" s="5">
        <v>1891.31</v>
      </c>
      <c r="E16" s="135">
        <v>2.52</v>
      </c>
      <c r="F16" s="135">
        <v>21.47</v>
      </c>
      <c r="G16" s="141">
        <f t="shared" si="2"/>
        <v>2978.2299999999996</v>
      </c>
      <c r="H16" s="5">
        <v>604.44000000000005</v>
      </c>
      <c r="I16" s="5">
        <v>37.68</v>
      </c>
      <c r="J16" s="5">
        <v>64.650000000000006</v>
      </c>
      <c r="K16" s="141">
        <f t="shared" si="3"/>
        <v>706.77</v>
      </c>
      <c r="L16" s="141">
        <f t="shared" si="4"/>
        <v>3684.9999999999995</v>
      </c>
      <c r="M16" s="5">
        <v>3.59</v>
      </c>
      <c r="N16" s="142">
        <f t="shared" si="5"/>
        <v>3688.5899999999997</v>
      </c>
      <c r="O16" s="25"/>
      <c r="P16" s="25"/>
    </row>
    <row r="17" spans="1:16" ht="14.25" customHeight="1" x14ac:dyDescent="0.25">
      <c r="A17" s="238"/>
      <c r="B17" s="175" t="s">
        <v>38</v>
      </c>
      <c r="C17" s="212">
        <v>10987.83</v>
      </c>
      <c r="D17" s="5">
        <v>16614.490000000002</v>
      </c>
      <c r="E17" s="135">
        <v>14</v>
      </c>
      <c r="F17" s="135">
        <v>257</v>
      </c>
      <c r="G17" s="141">
        <f t="shared" si="2"/>
        <v>27873.32</v>
      </c>
      <c r="H17" s="5">
        <v>7588.07</v>
      </c>
      <c r="I17" s="5">
        <v>434</v>
      </c>
      <c r="J17" s="5">
        <v>1118</v>
      </c>
      <c r="K17" s="141">
        <f t="shared" si="3"/>
        <v>9140.07</v>
      </c>
      <c r="L17" s="141">
        <f t="shared" si="4"/>
        <v>37013.39</v>
      </c>
      <c r="M17" s="5">
        <v>44.63</v>
      </c>
      <c r="N17" s="142">
        <f t="shared" si="5"/>
        <v>37058.019999999997</v>
      </c>
      <c r="O17" s="25"/>
      <c r="P17" s="25"/>
    </row>
    <row r="18" spans="1:16" ht="14.25" customHeight="1" x14ac:dyDescent="0.25">
      <c r="A18" s="239" t="s">
        <v>42</v>
      </c>
      <c r="B18" s="175" t="s">
        <v>16</v>
      </c>
      <c r="C18" s="5">
        <v>1.57</v>
      </c>
      <c r="D18" s="5">
        <v>44.61</v>
      </c>
      <c r="E18" s="135">
        <v>0</v>
      </c>
      <c r="F18" s="135">
        <v>0</v>
      </c>
      <c r="G18" s="141">
        <f t="shared" si="2"/>
        <v>46.18</v>
      </c>
      <c r="H18" s="5">
        <v>2.3199999999999998</v>
      </c>
      <c r="I18" s="135">
        <v>0</v>
      </c>
      <c r="J18" s="135">
        <v>0</v>
      </c>
      <c r="K18" s="141">
        <f t="shared" si="3"/>
        <v>2.3199999999999998</v>
      </c>
      <c r="L18" s="141">
        <f t="shared" si="4"/>
        <v>48.5</v>
      </c>
      <c r="M18" s="135">
        <v>0</v>
      </c>
      <c r="N18" s="142">
        <f t="shared" si="5"/>
        <v>48.5</v>
      </c>
      <c r="O18" s="25"/>
      <c r="P18" s="25"/>
    </row>
    <row r="19" spans="1:16" ht="14.25" customHeight="1" x14ac:dyDescent="0.25">
      <c r="A19" s="239"/>
      <c r="B19" s="175" t="s">
        <v>38</v>
      </c>
      <c r="C19" s="5">
        <v>488</v>
      </c>
      <c r="D19" s="5">
        <v>13577</v>
      </c>
      <c r="E19" s="135">
        <v>0</v>
      </c>
      <c r="F19" s="135">
        <v>0</v>
      </c>
      <c r="G19" s="141">
        <f t="shared" si="2"/>
        <v>14065</v>
      </c>
      <c r="H19" s="5">
        <v>573</v>
      </c>
      <c r="I19" s="135">
        <v>0</v>
      </c>
      <c r="J19" s="135">
        <v>0</v>
      </c>
      <c r="K19" s="141">
        <f t="shared" si="3"/>
        <v>573</v>
      </c>
      <c r="L19" s="141">
        <f t="shared" si="4"/>
        <v>14638</v>
      </c>
      <c r="M19" s="135">
        <v>0</v>
      </c>
      <c r="N19" s="142">
        <f t="shared" si="5"/>
        <v>14638</v>
      </c>
      <c r="O19" s="25"/>
      <c r="P19" s="25"/>
    </row>
    <row r="20" spans="1:16" ht="14.25" customHeight="1" x14ac:dyDescent="0.25">
      <c r="A20" s="239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41">
        <f t="shared" si="2"/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2">
        <f t="shared" si="5"/>
        <v>0</v>
      </c>
      <c r="O20" s="25"/>
      <c r="P20" s="25"/>
    </row>
    <row r="21" spans="1:16" ht="14.25" customHeight="1" x14ac:dyDescent="0.25">
      <c r="A21" s="239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2">
        <f t="shared" si="5"/>
        <v>0</v>
      </c>
      <c r="O21" s="25"/>
      <c r="P21" s="25"/>
    </row>
    <row r="22" spans="1:16" ht="14.25" customHeight="1" x14ac:dyDescent="0.25">
      <c r="A22" s="184" t="s">
        <v>27</v>
      </c>
      <c r="B22" s="175" t="s">
        <v>16</v>
      </c>
      <c r="C22" s="5">
        <v>33.11</v>
      </c>
      <c r="D22" s="5">
        <v>16.78</v>
      </c>
      <c r="E22" s="135">
        <v>0</v>
      </c>
      <c r="F22" s="135">
        <v>0.5</v>
      </c>
      <c r="G22" s="141">
        <f t="shared" si="2"/>
        <v>50.39</v>
      </c>
      <c r="H22" s="5">
        <v>10.41</v>
      </c>
      <c r="I22" s="135">
        <v>1.69</v>
      </c>
      <c r="J22" s="135">
        <v>5.34</v>
      </c>
      <c r="K22" s="141">
        <f t="shared" si="3"/>
        <v>17.439999999999998</v>
      </c>
      <c r="L22" s="141">
        <f t="shared" si="4"/>
        <v>67.83</v>
      </c>
      <c r="M22" s="135">
        <v>1.95</v>
      </c>
      <c r="N22" s="142">
        <f t="shared" si="5"/>
        <v>69.78</v>
      </c>
      <c r="O22" s="25"/>
      <c r="P22" s="25"/>
    </row>
    <row r="23" spans="1:16" ht="14.25" customHeight="1" x14ac:dyDescent="0.25">
      <c r="A23" s="185"/>
      <c r="B23" s="175" t="s">
        <v>38</v>
      </c>
      <c r="C23" s="5">
        <v>7759.26</v>
      </c>
      <c r="D23" s="5">
        <v>2224.4499999999998</v>
      </c>
      <c r="E23" s="135">
        <v>0</v>
      </c>
      <c r="F23" s="135">
        <v>24.78</v>
      </c>
      <c r="G23" s="141">
        <f t="shared" si="2"/>
        <v>10008.49</v>
      </c>
      <c r="H23" s="5">
        <v>1326.16</v>
      </c>
      <c r="I23" s="135">
        <v>153.29</v>
      </c>
      <c r="J23" s="135">
        <v>289.20999999999998</v>
      </c>
      <c r="K23" s="141">
        <f t="shared" si="3"/>
        <v>1768.66</v>
      </c>
      <c r="L23" s="141">
        <f t="shared" si="4"/>
        <v>11777.15</v>
      </c>
      <c r="M23" s="135">
        <v>91.21</v>
      </c>
      <c r="N23" s="142">
        <f t="shared" si="5"/>
        <v>11868.359999999999</v>
      </c>
      <c r="O23" s="25"/>
      <c r="P23" s="25"/>
    </row>
    <row r="24" spans="1:16" ht="14.25" customHeight="1" x14ac:dyDescent="0.25">
      <c r="A24" s="238" t="s">
        <v>28</v>
      </c>
      <c r="B24" s="175" t="s">
        <v>16</v>
      </c>
      <c r="C24" s="5">
        <v>242.5</v>
      </c>
      <c r="D24" s="5">
        <v>74.540000000000006</v>
      </c>
      <c r="E24" s="135">
        <v>0.06</v>
      </c>
      <c r="F24" s="135">
        <v>9.17</v>
      </c>
      <c r="G24" s="141">
        <f t="shared" si="2"/>
        <v>326.27000000000004</v>
      </c>
      <c r="H24" s="5">
        <v>138.68</v>
      </c>
      <c r="I24" s="135">
        <v>20.47</v>
      </c>
      <c r="J24" s="135">
        <v>16.899999999999999</v>
      </c>
      <c r="K24" s="141">
        <f t="shared" si="3"/>
        <v>176.05</v>
      </c>
      <c r="L24" s="141">
        <f t="shared" si="4"/>
        <v>502.32000000000005</v>
      </c>
      <c r="M24" s="135">
        <v>46.85</v>
      </c>
      <c r="N24" s="142">
        <f t="shared" si="5"/>
        <v>549.17000000000007</v>
      </c>
      <c r="O24" s="25"/>
      <c r="P24" s="25"/>
    </row>
    <row r="25" spans="1:16" ht="14.25" customHeight="1" x14ac:dyDescent="0.25">
      <c r="A25" s="238"/>
      <c r="B25" s="175" t="s">
        <v>38</v>
      </c>
      <c r="C25" s="5">
        <v>7200.61</v>
      </c>
      <c r="D25" s="5">
        <v>4491.2700000000004</v>
      </c>
      <c r="E25" s="135">
        <v>5.8</v>
      </c>
      <c r="F25" s="135">
        <v>124.04</v>
      </c>
      <c r="G25" s="141">
        <f t="shared" si="2"/>
        <v>11821.720000000001</v>
      </c>
      <c r="H25" s="5">
        <v>8944.32</v>
      </c>
      <c r="I25" s="135">
        <v>1023.95</v>
      </c>
      <c r="J25" s="135">
        <v>925.81</v>
      </c>
      <c r="K25" s="141">
        <f t="shared" si="3"/>
        <v>10894.08</v>
      </c>
      <c r="L25" s="141">
        <f t="shared" si="4"/>
        <v>22715.800000000003</v>
      </c>
      <c r="M25" s="135">
        <v>1533.09</v>
      </c>
      <c r="N25" s="142">
        <f t="shared" si="5"/>
        <v>24248.890000000003</v>
      </c>
      <c r="O25" s="25"/>
      <c r="P25" s="25"/>
    </row>
    <row r="26" spans="1:16" ht="14.25" customHeight="1" x14ac:dyDescent="0.25">
      <c r="A26" s="238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41">
        <f t="shared" si="2"/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2">
        <f t="shared" si="5"/>
        <v>0</v>
      </c>
      <c r="O26" s="25"/>
      <c r="P26" s="25"/>
    </row>
    <row r="27" spans="1:16" ht="14.25" customHeight="1" x14ac:dyDescent="0.25">
      <c r="A27" s="238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2">
        <f t="shared" si="5"/>
        <v>0</v>
      </c>
      <c r="O27" s="25"/>
      <c r="P27" s="25"/>
    </row>
    <row r="28" spans="1:16" ht="14.25" customHeight="1" x14ac:dyDescent="0.25">
      <c r="A28" s="238" t="s">
        <v>30</v>
      </c>
      <c r="B28" s="175" t="s">
        <v>16</v>
      </c>
      <c r="C28" s="135">
        <v>0</v>
      </c>
      <c r="D28" s="5">
        <v>0</v>
      </c>
      <c r="E28" s="135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2">
        <f t="shared" si="5"/>
        <v>0</v>
      </c>
      <c r="O28" s="25"/>
      <c r="P28" s="25"/>
    </row>
    <row r="29" spans="1:16" ht="14.25" customHeight="1" x14ac:dyDescent="0.25">
      <c r="A29" s="238"/>
      <c r="B29" s="175" t="s">
        <v>38</v>
      </c>
      <c r="C29" s="135">
        <v>0</v>
      </c>
      <c r="D29" s="5">
        <v>0</v>
      </c>
      <c r="E29" s="135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2">
        <f t="shared" si="5"/>
        <v>0</v>
      </c>
      <c r="O29" s="25"/>
      <c r="P29" s="25"/>
    </row>
    <row r="30" spans="1:16" ht="14.25" customHeight="1" x14ac:dyDescent="0.25">
      <c r="A30" s="238" t="s">
        <v>31</v>
      </c>
      <c r="B30" s="175" t="s">
        <v>16</v>
      </c>
      <c r="C30" s="135">
        <v>38.07</v>
      </c>
      <c r="D30" s="5">
        <v>28.36</v>
      </c>
      <c r="E30" s="135">
        <v>0</v>
      </c>
      <c r="F30" s="135">
        <v>1.05</v>
      </c>
      <c r="G30" s="141">
        <f t="shared" si="2"/>
        <v>67.48</v>
      </c>
      <c r="H30" s="135">
        <v>28.51</v>
      </c>
      <c r="I30" s="135">
        <v>3.36</v>
      </c>
      <c r="J30" s="135">
        <v>9.59</v>
      </c>
      <c r="K30" s="141">
        <f t="shared" si="3"/>
        <v>41.46</v>
      </c>
      <c r="L30" s="141">
        <f t="shared" si="4"/>
        <v>108.94</v>
      </c>
      <c r="M30" s="135">
        <v>7.77</v>
      </c>
      <c r="N30" s="142">
        <f t="shared" si="5"/>
        <v>116.71</v>
      </c>
      <c r="O30" s="25"/>
      <c r="P30" s="25"/>
    </row>
    <row r="31" spans="1:16" ht="14.25" customHeight="1" x14ac:dyDescent="0.25">
      <c r="A31" s="238"/>
      <c r="B31" s="175" t="s">
        <v>38</v>
      </c>
      <c r="C31" s="135">
        <v>8168</v>
      </c>
      <c r="D31" s="5">
        <v>5833</v>
      </c>
      <c r="E31" s="135">
        <v>0</v>
      </c>
      <c r="F31" s="135">
        <v>158</v>
      </c>
      <c r="G31" s="143">
        <f t="shared" si="2"/>
        <v>14159</v>
      </c>
      <c r="H31" s="135">
        <v>4939</v>
      </c>
      <c r="I31" s="135">
        <v>683</v>
      </c>
      <c r="J31" s="135">
        <v>2072</v>
      </c>
      <c r="K31" s="143">
        <f t="shared" si="3"/>
        <v>7694</v>
      </c>
      <c r="L31" s="143">
        <f t="shared" si="4"/>
        <v>21853</v>
      </c>
      <c r="M31" s="135">
        <v>1362</v>
      </c>
      <c r="N31" s="142">
        <f t="shared" si="5"/>
        <v>23215</v>
      </c>
      <c r="O31" s="25"/>
      <c r="P31" s="25"/>
    </row>
    <row r="32" spans="1:16" ht="14.25" customHeight="1" x14ac:dyDescent="0.25">
      <c r="A32" s="238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2">
        <f t="shared" si="5"/>
        <v>0</v>
      </c>
      <c r="O32" s="25"/>
      <c r="P32" s="25"/>
    </row>
    <row r="33" spans="1:18" ht="14.25" customHeight="1" x14ac:dyDescent="0.25">
      <c r="A33" s="238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2">
        <f t="shared" si="5"/>
        <v>0</v>
      </c>
      <c r="O33" s="25"/>
      <c r="P33" s="25"/>
    </row>
    <row r="34" spans="1:18" ht="14.25" customHeight="1" x14ac:dyDescent="0.25">
      <c r="A34" s="238" t="s">
        <v>33</v>
      </c>
      <c r="B34" s="175" t="s">
        <v>16</v>
      </c>
      <c r="C34" s="135">
        <v>0</v>
      </c>
      <c r="D34" s="135">
        <v>0</v>
      </c>
      <c r="E34" s="135">
        <v>0</v>
      </c>
      <c r="F34" s="135">
        <v>0</v>
      </c>
      <c r="G34" s="141">
        <f t="shared" si="2"/>
        <v>0</v>
      </c>
      <c r="H34" s="13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</v>
      </c>
      <c r="M34" s="135">
        <v>0</v>
      </c>
      <c r="N34" s="142">
        <f t="shared" si="5"/>
        <v>0</v>
      </c>
      <c r="O34" s="25"/>
      <c r="P34" s="25"/>
    </row>
    <row r="35" spans="1:18" ht="14.25" customHeight="1" x14ac:dyDescent="0.25">
      <c r="A35" s="238"/>
      <c r="B35" s="175" t="s">
        <v>38</v>
      </c>
      <c r="C35" s="135">
        <v>0</v>
      </c>
      <c r="D35" s="135">
        <v>0</v>
      </c>
      <c r="E35" s="135">
        <v>0</v>
      </c>
      <c r="F35" s="135">
        <v>0</v>
      </c>
      <c r="G35" s="141">
        <f t="shared" si="2"/>
        <v>0</v>
      </c>
      <c r="H35" s="135">
        <v>0</v>
      </c>
      <c r="I35" s="135">
        <v>0</v>
      </c>
      <c r="J35" s="135">
        <v>0</v>
      </c>
      <c r="K35" s="141">
        <f t="shared" si="3"/>
        <v>0</v>
      </c>
      <c r="L35" s="141">
        <f t="shared" si="4"/>
        <v>0</v>
      </c>
      <c r="M35" s="135">
        <v>0</v>
      </c>
      <c r="N35" s="142">
        <f t="shared" si="5"/>
        <v>0</v>
      </c>
      <c r="O35" s="25"/>
      <c r="P35" s="25"/>
    </row>
    <row r="36" spans="1:18" ht="14.25" customHeight="1" x14ac:dyDescent="0.25">
      <c r="A36" s="238" t="s">
        <v>34</v>
      </c>
      <c r="B36" s="175" t="s">
        <v>16</v>
      </c>
      <c r="C36" s="135">
        <v>0</v>
      </c>
      <c r="D36" s="135">
        <v>0</v>
      </c>
      <c r="E36" s="135">
        <v>0</v>
      </c>
      <c r="F36" s="135">
        <v>0</v>
      </c>
      <c r="G36" s="141">
        <f t="shared" si="2"/>
        <v>0</v>
      </c>
      <c r="H36" s="13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135">
        <v>0</v>
      </c>
      <c r="N36" s="142">
        <f t="shared" si="5"/>
        <v>0</v>
      </c>
      <c r="O36" s="25"/>
      <c r="P36" s="25"/>
      <c r="R36" s="55"/>
    </row>
    <row r="37" spans="1:18" ht="14.25" customHeight="1" x14ac:dyDescent="0.25">
      <c r="A37" s="238"/>
      <c r="B37" s="175" t="s">
        <v>38</v>
      </c>
      <c r="C37" s="135">
        <v>0</v>
      </c>
      <c r="D37" s="135">
        <v>0</v>
      </c>
      <c r="E37" s="135">
        <v>0</v>
      </c>
      <c r="F37" s="135">
        <v>0</v>
      </c>
      <c r="G37" s="141">
        <f t="shared" si="2"/>
        <v>0</v>
      </c>
      <c r="H37" s="135">
        <v>0</v>
      </c>
      <c r="I37" s="135">
        <v>0</v>
      </c>
      <c r="J37" s="135">
        <v>0</v>
      </c>
      <c r="K37" s="141">
        <f>SUM(H37:J37)</f>
        <v>0</v>
      </c>
      <c r="L37" s="141">
        <f t="shared" si="4"/>
        <v>0</v>
      </c>
      <c r="M37" s="135">
        <v>0</v>
      </c>
      <c r="N37" s="142">
        <f t="shared" si="5"/>
        <v>0</v>
      </c>
      <c r="O37" s="25"/>
      <c r="P37" s="25"/>
    </row>
    <row r="38" spans="1:18" ht="14.25" customHeight="1" x14ac:dyDescent="0.25">
      <c r="A38" s="185" t="s">
        <v>35</v>
      </c>
      <c r="B38" s="175" t="s">
        <v>16</v>
      </c>
      <c r="C38" s="141">
        <f>C4+C12+C14+C16+C18+C20+C22+C24+C26+C28+C30+C32+C34+C36</f>
        <v>3632.190000000001</v>
      </c>
      <c r="D38" s="141">
        <f>D4+D12+D14+D16+D18+D20+D22+D24+D26+D28+D30+D32+D34+D36</f>
        <v>4934.16</v>
      </c>
      <c r="E38" s="141">
        <f t="shared" ref="E38:F38" si="6">E4+E12+E14+E16+E18+E20+E22+E24+E26+E28+E30+E32+E34+E36</f>
        <v>2.58</v>
      </c>
      <c r="F38" s="141">
        <f t="shared" si="6"/>
        <v>59.919999999999995</v>
      </c>
      <c r="G38" s="141">
        <f t="shared" si="2"/>
        <v>8628.85</v>
      </c>
      <c r="H38" s="141">
        <f>H4+H12+H14+H16+H18+H20+H22+H24+H26+H28+H30+H32+H34+H36</f>
        <v>2854.28</v>
      </c>
      <c r="I38" s="141">
        <f t="shared" ref="I38:J39" si="7">I4+I12+I14+I16+I18+I20+I22+I24+I26+I28+I30+I32+I34+I36</f>
        <v>244.93</v>
      </c>
      <c r="J38" s="141">
        <f t="shared" si="7"/>
        <v>557.62000000000012</v>
      </c>
      <c r="K38" s="141">
        <f t="shared" si="3"/>
        <v>3656.83</v>
      </c>
      <c r="L38" s="141">
        <f t="shared" si="4"/>
        <v>12285.68</v>
      </c>
      <c r="M38" s="141">
        <f>M4+M12+M14+M16+M18+M20+M22+M24+M26+M28+M30+M32+M34+M36</f>
        <v>211.67</v>
      </c>
      <c r="N38" s="142">
        <f t="shared" si="5"/>
        <v>12497.35</v>
      </c>
      <c r="O38" s="28"/>
      <c r="P38" s="25"/>
    </row>
    <row r="39" spans="1:18" ht="15.75" x14ac:dyDescent="0.25">
      <c r="A39" s="47"/>
      <c r="B39" s="175" t="s">
        <v>38</v>
      </c>
      <c r="C39" s="143">
        <f>C5+C15+C17+C19+C21+C23+C25+C27+C29+C31+C33+C35+C37+C13</f>
        <v>490721.7</v>
      </c>
      <c r="D39" s="143">
        <f>D5+D15+D17+D19+D21+D23+D25+D27+D29+D31+D33+D35+D37+D13</f>
        <v>355715.20999999996</v>
      </c>
      <c r="E39" s="143">
        <f>E5+E15+E17+E19+E21+E23+E25+E27+E29+E31+E33+E35+E37+E13</f>
        <v>19.8</v>
      </c>
      <c r="F39" s="143">
        <f>F5+F15+F17+F19+F21+F23+F25+F27+F29+F31+F33+F35+F37+F13</f>
        <v>3238.82</v>
      </c>
      <c r="G39" s="143">
        <f t="shared" si="2"/>
        <v>849695.52999999991</v>
      </c>
      <c r="H39" s="143">
        <f>H5+H13+H15+H17+H19+H21+H23+H25+H27+H29+H31+H33+H35+H37</f>
        <v>449809.55</v>
      </c>
      <c r="I39" s="143">
        <f t="shared" si="7"/>
        <v>50019.24</v>
      </c>
      <c r="J39" s="143">
        <f t="shared" si="7"/>
        <v>112635.02</v>
      </c>
      <c r="K39" s="143">
        <f t="shared" si="3"/>
        <v>612463.80999999994</v>
      </c>
      <c r="L39" s="143">
        <f t="shared" si="4"/>
        <v>1462159.3399999999</v>
      </c>
      <c r="M39" s="143">
        <f>M5+M13+M15+M17+M19+M21+M23+M25+M27+M29+M31+M33+M35+M37</f>
        <v>25801.93</v>
      </c>
      <c r="N39" s="142">
        <f t="shared" si="5"/>
        <v>1487961.2699999998</v>
      </c>
      <c r="O39" s="25"/>
      <c r="P39" s="25"/>
    </row>
    <row r="40" spans="1:18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70"/>
      <c r="O40" s="25"/>
    </row>
    <row r="41" spans="1:18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2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40"/>
  <sheetViews>
    <sheetView zoomScale="85" zoomScaleNormal="85" workbookViewId="0">
      <selection activeCell="N39" sqref="N39"/>
    </sheetView>
  </sheetViews>
  <sheetFormatPr defaultRowHeight="15" x14ac:dyDescent="0.25"/>
  <cols>
    <col min="1" max="1" width="26.85546875" style="25" customWidth="1"/>
    <col min="2" max="2" width="3" style="25" customWidth="1"/>
    <col min="3" max="3" width="11.7109375" style="25" customWidth="1"/>
    <col min="4" max="4" width="12.7109375" style="25" customWidth="1"/>
    <col min="5" max="5" width="6.7109375" style="25" customWidth="1"/>
    <col min="6" max="6" width="8.28515625" style="25" customWidth="1"/>
    <col min="7" max="7" width="15.42578125" style="25" customWidth="1"/>
    <col min="8" max="8" width="13" style="25" customWidth="1"/>
    <col min="9" max="9" width="10.28515625" style="25" customWidth="1"/>
    <col min="10" max="10" width="12.42578125" style="25" customWidth="1"/>
    <col min="11" max="11" width="11.28515625" style="25" customWidth="1"/>
    <col min="12" max="12" width="11.85546875" style="25" customWidth="1"/>
    <col min="13" max="13" width="13.85546875" style="25" customWidth="1"/>
    <col min="14" max="14" width="12.28515625" style="70" customWidth="1"/>
    <col min="15" max="16384" width="9.140625" style="25"/>
  </cols>
  <sheetData>
    <row r="1" spans="1:14" x14ac:dyDescent="0.25">
      <c r="A1" s="244" t="s">
        <v>66</v>
      </c>
      <c r="B1" s="244"/>
      <c r="C1" s="244"/>
    </row>
    <row r="2" spans="1:14" ht="12" customHeight="1" x14ac:dyDescent="0.25">
      <c r="A2" s="53" t="s">
        <v>0</v>
      </c>
      <c r="B2" s="64"/>
      <c r="C2" s="240" t="s">
        <v>1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186" t="s">
        <v>2</v>
      </c>
    </row>
    <row r="3" spans="1:14" ht="24.7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6.5" customHeight="1" x14ac:dyDescent="0.25">
      <c r="A4" s="184" t="s">
        <v>15</v>
      </c>
      <c r="B4" s="175" t="s">
        <v>16</v>
      </c>
      <c r="C4" s="141">
        <f>C6+C8+C10</f>
        <v>466.16</v>
      </c>
      <c r="D4" s="141">
        <f t="shared" ref="D4:N4" si="0">D6+D8+D10</f>
        <v>225.82999999999998</v>
      </c>
      <c r="E4" s="141">
        <f t="shared" si="0"/>
        <v>0</v>
      </c>
      <c r="F4" s="141">
        <f t="shared" si="0"/>
        <v>33.519999999999996</v>
      </c>
      <c r="G4" s="141">
        <f t="shared" si="0"/>
        <v>725.51</v>
      </c>
      <c r="H4" s="141">
        <f t="shared" si="0"/>
        <v>1404.37</v>
      </c>
      <c r="I4" s="141">
        <f t="shared" si="0"/>
        <v>135.67000000000002</v>
      </c>
      <c r="J4" s="141">
        <f t="shared" si="0"/>
        <v>257.12</v>
      </c>
      <c r="K4" s="141">
        <f t="shared" si="0"/>
        <v>1797.1600000000003</v>
      </c>
      <c r="L4" s="141">
        <f t="shared" si="0"/>
        <v>2522.67</v>
      </c>
      <c r="M4" s="141">
        <f t="shared" si="0"/>
        <v>1165.71</v>
      </c>
      <c r="N4" s="142">
        <f t="shared" si="0"/>
        <v>3688.38</v>
      </c>
    </row>
    <row r="5" spans="1:14" ht="14.25" customHeight="1" x14ac:dyDescent="0.25">
      <c r="A5" s="185"/>
      <c r="B5" s="175" t="s">
        <v>38</v>
      </c>
      <c r="C5" s="143">
        <f>C7+C9+C11</f>
        <v>112195</v>
      </c>
      <c r="D5" s="143">
        <f t="shared" ref="D5:N5" si="1">D7+D9+D11</f>
        <v>62267</v>
      </c>
      <c r="E5" s="143">
        <f t="shared" si="1"/>
        <v>0</v>
      </c>
      <c r="F5" s="143">
        <f t="shared" si="1"/>
        <v>5069</v>
      </c>
      <c r="G5" s="143">
        <f t="shared" si="1"/>
        <v>179531</v>
      </c>
      <c r="H5" s="143">
        <f t="shared" si="1"/>
        <v>295078</v>
      </c>
      <c r="I5" s="143">
        <f t="shared" si="1"/>
        <v>28534</v>
      </c>
      <c r="J5" s="143">
        <f t="shared" si="1"/>
        <v>56601</v>
      </c>
      <c r="K5" s="143">
        <f t="shared" si="1"/>
        <v>380213</v>
      </c>
      <c r="L5" s="143">
        <f t="shared" si="1"/>
        <v>559744</v>
      </c>
      <c r="M5" s="143">
        <f t="shared" si="1"/>
        <v>190238</v>
      </c>
      <c r="N5" s="142">
        <f t="shared" si="1"/>
        <v>749982</v>
      </c>
    </row>
    <row r="6" spans="1:14" ht="17.25" customHeight="1" x14ac:dyDescent="0.25">
      <c r="A6" s="241" t="s">
        <v>39</v>
      </c>
      <c r="B6" s="175" t="s">
        <v>16</v>
      </c>
      <c r="C6" s="5">
        <v>169.61</v>
      </c>
      <c r="D6" s="5">
        <v>131.74</v>
      </c>
      <c r="E6" s="5">
        <v>0</v>
      </c>
      <c r="F6" s="5">
        <v>32.15</v>
      </c>
      <c r="G6" s="144">
        <f>SUM(C6:F6)</f>
        <v>333.5</v>
      </c>
      <c r="H6" s="5">
        <v>857.51</v>
      </c>
      <c r="I6" s="5">
        <v>117.73</v>
      </c>
      <c r="J6" s="5">
        <v>228.2</v>
      </c>
      <c r="K6" s="144">
        <f>SUM(H6:J6)</f>
        <v>1203.44</v>
      </c>
      <c r="L6" s="144">
        <f>G6+K6</f>
        <v>1536.94</v>
      </c>
      <c r="M6" s="5">
        <v>1059.22</v>
      </c>
      <c r="N6" s="142">
        <f>L6+M6</f>
        <v>2596.16</v>
      </c>
    </row>
    <row r="7" spans="1:14" ht="16.5" customHeight="1" x14ac:dyDescent="0.25">
      <c r="A7" s="241"/>
      <c r="B7" s="175" t="s">
        <v>38</v>
      </c>
      <c r="C7" s="5">
        <v>46264</v>
      </c>
      <c r="D7" s="5">
        <v>38961</v>
      </c>
      <c r="E7" s="5">
        <v>0</v>
      </c>
      <c r="F7" s="5">
        <v>5055</v>
      </c>
      <c r="G7" s="144">
        <f t="shared" ref="G7:G39" si="2">SUM(C7:F7)</f>
        <v>90280</v>
      </c>
      <c r="H7" s="5">
        <v>197382</v>
      </c>
      <c r="I7" s="5">
        <v>27263</v>
      </c>
      <c r="J7" s="5">
        <v>55080</v>
      </c>
      <c r="K7" s="144">
        <f t="shared" ref="K7:K39" si="3">SUM(H7:J7)</f>
        <v>279725</v>
      </c>
      <c r="L7" s="144">
        <f t="shared" ref="L7:L39" si="4">G7+K7</f>
        <v>370005</v>
      </c>
      <c r="M7" s="5">
        <v>185942</v>
      </c>
      <c r="N7" s="142">
        <f t="shared" ref="N7:N39" si="5">L7+M7</f>
        <v>555947</v>
      </c>
    </row>
    <row r="8" spans="1:14" ht="15.75" customHeight="1" x14ac:dyDescent="0.25">
      <c r="A8" s="241" t="s">
        <v>40</v>
      </c>
      <c r="B8" s="175" t="s">
        <v>16</v>
      </c>
      <c r="C8" s="5">
        <v>43.4</v>
      </c>
      <c r="D8" s="5">
        <v>13.85</v>
      </c>
      <c r="E8" s="5">
        <v>0</v>
      </c>
      <c r="F8" s="5">
        <v>1.37</v>
      </c>
      <c r="G8" s="144">
        <f t="shared" si="2"/>
        <v>58.62</v>
      </c>
      <c r="H8" s="5">
        <v>126.5</v>
      </c>
      <c r="I8" s="5">
        <v>17.940000000000001</v>
      </c>
      <c r="J8" s="5">
        <v>28.92</v>
      </c>
      <c r="K8" s="144">
        <f t="shared" si="3"/>
        <v>173.36</v>
      </c>
      <c r="L8" s="144">
        <f t="shared" si="4"/>
        <v>231.98000000000002</v>
      </c>
      <c r="M8" s="5">
        <v>106.49</v>
      </c>
      <c r="N8" s="142">
        <f t="shared" si="5"/>
        <v>338.47</v>
      </c>
    </row>
    <row r="9" spans="1:14" ht="15.75" x14ac:dyDescent="0.25">
      <c r="A9" s="241"/>
      <c r="B9" s="175" t="s">
        <v>38</v>
      </c>
      <c r="C9" s="5">
        <v>2570</v>
      </c>
      <c r="D9" s="5">
        <v>789</v>
      </c>
      <c r="E9" s="5">
        <v>0</v>
      </c>
      <c r="F9" s="5">
        <v>14</v>
      </c>
      <c r="G9" s="144">
        <f t="shared" si="2"/>
        <v>3373</v>
      </c>
      <c r="H9" s="5">
        <v>6116</v>
      </c>
      <c r="I9" s="5">
        <v>1271</v>
      </c>
      <c r="J9" s="5">
        <v>1521</v>
      </c>
      <c r="K9" s="144">
        <f t="shared" si="3"/>
        <v>8908</v>
      </c>
      <c r="L9" s="144">
        <f t="shared" si="4"/>
        <v>12281</v>
      </c>
      <c r="M9" s="5">
        <v>4296</v>
      </c>
      <c r="N9" s="142">
        <f t="shared" si="5"/>
        <v>16577</v>
      </c>
    </row>
    <row r="10" spans="1:14" ht="14.25" customHeight="1" x14ac:dyDescent="0.25">
      <c r="A10" s="241" t="s">
        <v>41</v>
      </c>
      <c r="B10" s="175" t="s">
        <v>16</v>
      </c>
      <c r="C10" s="5">
        <v>253.15</v>
      </c>
      <c r="D10" s="5">
        <v>80.239999999999995</v>
      </c>
      <c r="E10" s="135">
        <v>0</v>
      </c>
      <c r="F10" s="135">
        <v>0</v>
      </c>
      <c r="G10" s="144">
        <f t="shared" si="2"/>
        <v>333.39</v>
      </c>
      <c r="H10" s="5">
        <v>420.36</v>
      </c>
      <c r="I10" s="135">
        <v>0</v>
      </c>
      <c r="J10" s="135">
        <v>0</v>
      </c>
      <c r="K10" s="144">
        <f t="shared" si="3"/>
        <v>420.36</v>
      </c>
      <c r="L10" s="144">
        <f t="shared" si="4"/>
        <v>753.75</v>
      </c>
      <c r="M10" s="135">
        <v>0</v>
      </c>
      <c r="N10" s="142">
        <f t="shared" si="5"/>
        <v>753.75</v>
      </c>
    </row>
    <row r="11" spans="1:14" ht="14.25" customHeight="1" x14ac:dyDescent="0.25">
      <c r="A11" s="241"/>
      <c r="B11" s="175" t="s">
        <v>38</v>
      </c>
      <c r="C11" s="5">
        <v>63361</v>
      </c>
      <c r="D11" s="5">
        <v>22517</v>
      </c>
      <c r="E11" s="135">
        <v>0</v>
      </c>
      <c r="F11" s="135">
        <v>0</v>
      </c>
      <c r="G11" s="144">
        <f t="shared" si="2"/>
        <v>85878</v>
      </c>
      <c r="H11" s="5">
        <v>91580</v>
      </c>
      <c r="I11" s="135">
        <v>0</v>
      </c>
      <c r="J11" s="135">
        <v>0</v>
      </c>
      <c r="K11" s="144">
        <f t="shared" si="3"/>
        <v>91580</v>
      </c>
      <c r="L11" s="144">
        <f t="shared" si="4"/>
        <v>177458</v>
      </c>
      <c r="M11" s="135">
        <v>0</v>
      </c>
      <c r="N11" s="142">
        <f t="shared" si="5"/>
        <v>177458</v>
      </c>
    </row>
    <row r="12" spans="1:14" ht="14.25" customHeight="1" x14ac:dyDescent="0.25">
      <c r="A12" s="184" t="s">
        <v>21</v>
      </c>
      <c r="B12" s="175" t="s">
        <v>16</v>
      </c>
      <c r="C12" s="5">
        <v>230.72</v>
      </c>
      <c r="D12" s="5">
        <v>323.39999999999998</v>
      </c>
      <c r="E12" s="5">
        <v>1.47</v>
      </c>
      <c r="F12" s="5">
        <v>2.79</v>
      </c>
      <c r="G12" s="141">
        <f t="shared" si="2"/>
        <v>558.38</v>
      </c>
      <c r="H12" s="5">
        <v>815.43</v>
      </c>
      <c r="I12" s="5">
        <v>114.2</v>
      </c>
      <c r="J12" s="5">
        <v>91.92</v>
      </c>
      <c r="K12" s="141">
        <f t="shared" si="3"/>
        <v>1021.55</v>
      </c>
      <c r="L12" s="141">
        <f t="shared" si="4"/>
        <v>1579.9299999999998</v>
      </c>
      <c r="M12" s="5">
        <v>177.37</v>
      </c>
      <c r="N12" s="142">
        <f t="shared" si="5"/>
        <v>1757.2999999999997</v>
      </c>
    </row>
    <row r="13" spans="1:14" ht="14.25" customHeight="1" x14ac:dyDescent="0.25">
      <c r="A13" s="47" t="s">
        <v>37</v>
      </c>
      <c r="B13" s="175" t="s">
        <v>38</v>
      </c>
      <c r="C13" s="5">
        <v>6347</v>
      </c>
      <c r="D13" s="5">
        <v>11898</v>
      </c>
      <c r="E13" s="5">
        <v>33</v>
      </c>
      <c r="F13" s="5">
        <v>142</v>
      </c>
      <c r="G13" s="141">
        <f t="shared" si="2"/>
        <v>18420</v>
      </c>
      <c r="H13" s="5">
        <v>22026</v>
      </c>
      <c r="I13" s="5">
        <v>3888</v>
      </c>
      <c r="J13" s="5">
        <v>2576</v>
      </c>
      <c r="K13" s="141">
        <f t="shared" si="3"/>
        <v>28490</v>
      </c>
      <c r="L13" s="141">
        <f t="shared" si="4"/>
        <v>46910</v>
      </c>
      <c r="M13" s="5">
        <v>3750</v>
      </c>
      <c r="N13" s="142">
        <f t="shared" si="5"/>
        <v>50660</v>
      </c>
    </row>
    <row r="14" spans="1:14" ht="13.5" customHeight="1" x14ac:dyDescent="0.25">
      <c r="A14" s="238" t="s">
        <v>23</v>
      </c>
      <c r="B14" s="175" t="s">
        <v>16</v>
      </c>
      <c r="C14" s="5">
        <v>3.34</v>
      </c>
      <c r="D14" s="5">
        <v>16.59</v>
      </c>
      <c r="E14" s="135">
        <v>0.76</v>
      </c>
      <c r="F14" s="5">
        <v>26.83</v>
      </c>
      <c r="G14" s="141">
        <f t="shared" si="2"/>
        <v>47.519999999999996</v>
      </c>
      <c r="H14" s="5">
        <v>21.27</v>
      </c>
      <c r="I14" s="5">
        <v>0</v>
      </c>
      <c r="J14" s="5">
        <v>3.74</v>
      </c>
      <c r="K14" s="141">
        <f t="shared" si="3"/>
        <v>25.009999999999998</v>
      </c>
      <c r="L14" s="141">
        <f t="shared" si="4"/>
        <v>72.53</v>
      </c>
      <c r="M14" s="5">
        <v>0.8</v>
      </c>
      <c r="N14" s="142">
        <f t="shared" si="5"/>
        <v>73.33</v>
      </c>
    </row>
    <row r="15" spans="1:14" ht="13.5" customHeight="1" x14ac:dyDescent="0.25">
      <c r="A15" s="238"/>
      <c r="B15" s="175" t="s">
        <v>38</v>
      </c>
      <c r="C15" s="5">
        <v>597</v>
      </c>
      <c r="D15" s="5">
        <v>2143</v>
      </c>
      <c r="E15" s="135">
        <v>17</v>
      </c>
      <c r="F15" s="5">
        <v>2004</v>
      </c>
      <c r="G15" s="141">
        <f>SUM(C15:F15)</f>
        <v>4761</v>
      </c>
      <c r="H15" s="5">
        <v>2725</v>
      </c>
      <c r="I15" s="5">
        <v>0</v>
      </c>
      <c r="J15" s="5">
        <v>443</v>
      </c>
      <c r="K15" s="141">
        <f>SUM(H15:J15)</f>
        <v>3168</v>
      </c>
      <c r="L15" s="141">
        <f>G15+K15</f>
        <v>7929</v>
      </c>
      <c r="M15" s="5">
        <v>140</v>
      </c>
      <c r="N15" s="142">
        <f>L15+M15</f>
        <v>8069</v>
      </c>
    </row>
    <row r="16" spans="1:14" ht="13.5" customHeight="1" x14ac:dyDescent="0.25">
      <c r="A16" s="238" t="s">
        <v>24</v>
      </c>
      <c r="B16" s="175" t="s">
        <v>16</v>
      </c>
      <c r="C16" s="5">
        <v>183.25</v>
      </c>
      <c r="D16" s="5">
        <v>95.21</v>
      </c>
      <c r="E16" s="135">
        <v>2.29</v>
      </c>
      <c r="F16" s="5">
        <v>52.66</v>
      </c>
      <c r="G16" s="141">
        <f t="shared" si="2"/>
        <v>333.40999999999997</v>
      </c>
      <c r="H16" s="5">
        <v>199.28</v>
      </c>
      <c r="I16" s="5">
        <v>7.15</v>
      </c>
      <c r="J16" s="5">
        <v>29.19</v>
      </c>
      <c r="K16" s="141">
        <f t="shared" si="3"/>
        <v>235.62</v>
      </c>
      <c r="L16" s="141">
        <f t="shared" si="4"/>
        <v>569.03</v>
      </c>
      <c r="M16" s="5">
        <v>55.3</v>
      </c>
      <c r="N16" s="142">
        <f t="shared" si="5"/>
        <v>624.32999999999993</v>
      </c>
    </row>
    <row r="17" spans="1:14" ht="13.5" customHeight="1" x14ac:dyDescent="0.25">
      <c r="A17" s="238"/>
      <c r="B17" s="175" t="s">
        <v>38</v>
      </c>
      <c r="C17" s="5">
        <v>2403</v>
      </c>
      <c r="D17" s="5">
        <v>1789</v>
      </c>
      <c r="E17" s="135">
        <v>40</v>
      </c>
      <c r="F17" s="5">
        <v>1530</v>
      </c>
      <c r="G17" s="141">
        <f t="shared" si="2"/>
        <v>5762</v>
      </c>
      <c r="H17" s="5">
        <v>2356.1999999999998</v>
      </c>
      <c r="I17" s="5">
        <v>92</v>
      </c>
      <c r="J17" s="5">
        <v>665</v>
      </c>
      <c r="K17" s="141">
        <f t="shared" si="3"/>
        <v>3113.2</v>
      </c>
      <c r="L17" s="141">
        <f t="shared" si="4"/>
        <v>8875.2000000000007</v>
      </c>
      <c r="M17" s="5">
        <v>525.5</v>
      </c>
      <c r="N17" s="142">
        <f t="shared" si="5"/>
        <v>9400.7000000000007</v>
      </c>
    </row>
    <row r="18" spans="1:14" ht="13.5" customHeight="1" x14ac:dyDescent="0.25">
      <c r="A18" s="239" t="s">
        <v>42</v>
      </c>
      <c r="B18" s="175" t="s">
        <v>16</v>
      </c>
      <c r="C18" s="5">
        <v>1.49</v>
      </c>
      <c r="D18" s="5">
        <v>10.98</v>
      </c>
      <c r="E18" s="135">
        <v>0</v>
      </c>
      <c r="F18" s="135">
        <v>0</v>
      </c>
      <c r="G18" s="141">
        <f t="shared" si="2"/>
        <v>12.47</v>
      </c>
      <c r="H18" s="5">
        <v>6.81</v>
      </c>
      <c r="I18" s="135">
        <v>0</v>
      </c>
      <c r="J18" s="135">
        <v>0</v>
      </c>
      <c r="K18" s="141">
        <f t="shared" si="3"/>
        <v>6.81</v>
      </c>
      <c r="L18" s="141">
        <f t="shared" si="4"/>
        <v>19.28</v>
      </c>
      <c r="M18" s="135">
        <v>0</v>
      </c>
      <c r="N18" s="142">
        <f t="shared" si="5"/>
        <v>19.28</v>
      </c>
    </row>
    <row r="19" spans="1:14" ht="19.5" customHeight="1" x14ac:dyDescent="0.25">
      <c r="A19" s="239"/>
      <c r="B19" s="175" t="s">
        <v>38</v>
      </c>
      <c r="C19" s="5">
        <v>240</v>
      </c>
      <c r="D19" s="5">
        <v>1793</v>
      </c>
      <c r="E19" s="135">
        <v>0</v>
      </c>
      <c r="F19" s="135">
        <v>0</v>
      </c>
      <c r="G19" s="141">
        <f t="shared" si="2"/>
        <v>2033</v>
      </c>
      <c r="H19" s="5">
        <v>1326</v>
      </c>
      <c r="I19" s="135">
        <v>0</v>
      </c>
      <c r="J19" s="135">
        <v>0</v>
      </c>
      <c r="K19" s="141">
        <f t="shared" si="3"/>
        <v>1326</v>
      </c>
      <c r="L19" s="141">
        <f t="shared" si="4"/>
        <v>3359</v>
      </c>
      <c r="M19" s="135">
        <v>0</v>
      </c>
      <c r="N19" s="142">
        <f t="shared" si="5"/>
        <v>3359</v>
      </c>
    </row>
    <row r="20" spans="1:14" ht="13.5" customHeight="1" x14ac:dyDescent="0.25">
      <c r="A20" s="239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41">
        <f>SUM(C20:F20)</f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2">
        <f t="shared" si="5"/>
        <v>0</v>
      </c>
    </row>
    <row r="21" spans="1:14" ht="17.25" customHeight="1" x14ac:dyDescent="0.25">
      <c r="A21" s="239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2">
        <f t="shared" si="5"/>
        <v>0</v>
      </c>
    </row>
    <row r="22" spans="1:14" ht="13.5" customHeight="1" x14ac:dyDescent="0.25">
      <c r="A22" s="184" t="s">
        <v>27</v>
      </c>
      <c r="B22" s="175" t="s">
        <v>16</v>
      </c>
      <c r="C22" s="135">
        <v>26.95</v>
      </c>
      <c r="D22" s="135">
        <v>1.59</v>
      </c>
      <c r="E22" s="135">
        <v>0</v>
      </c>
      <c r="F22" s="135">
        <v>0</v>
      </c>
      <c r="G22" s="141">
        <f t="shared" si="2"/>
        <v>28.54</v>
      </c>
      <c r="H22" s="135">
        <v>57.94</v>
      </c>
      <c r="I22" s="135">
        <v>0.34</v>
      </c>
      <c r="J22" s="135">
        <v>1.01</v>
      </c>
      <c r="K22" s="141">
        <f t="shared" si="3"/>
        <v>59.29</v>
      </c>
      <c r="L22" s="141">
        <f t="shared" si="4"/>
        <v>87.83</v>
      </c>
      <c r="M22" s="135">
        <v>8.5399999999999991</v>
      </c>
      <c r="N22" s="142">
        <f t="shared" si="5"/>
        <v>96.37</v>
      </c>
    </row>
    <row r="23" spans="1:14" ht="13.5" customHeight="1" x14ac:dyDescent="0.25">
      <c r="A23" s="185"/>
      <c r="B23" s="175" t="s">
        <v>38</v>
      </c>
      <c r="C23" s="135">
        <v>910</v>
      </c>
      <c r="D23" s="135">
        <v>15</v>
      </c>
      <c r="E23" s="135">
        <v>0</v>
      </c>
      <c r="F23" s="135">
        <v>0</v>
      </c>
      <c r="G23" s="141">
        <f t="shared" si="2"/>
        <v>925</v>
      </c>
      <c r="H23" s="135">
        <v>694</v>
      </c>
      <c r="I23" s="135">
        <v>10</v>
      </c>
      <c r="J23" s="135">
        <v>6</v>
      </c>
      <c r="K23" s="141">
        <f t="shared" si="3"/>
        <v>710</v>
      </c>
      <c r="L23" s="141">
        <f t="shared" si="4"/>
        <v>1635</v>
      </c>
      <c r="M23" s="135">
        <v>294</v>
      </c>
      <c r="N23" s="142">
        <f t="shared" si="5"/>
        <v>1929</v>
      </c>
    </row>
    <row r="24" spans="1:14" ht="13.5" customHeight="1" x14ac:dyDescent="0.25">
      <c r="A24" s="238" t="s">
        <v>28</v>
      </c>
      <c r="B24" s="175" t="s">
        <v>16</v>
      </c>
      <c r="C24" s="135">
        <v>5.81</v>
      </c>
      <c r="D24" s="135">
        <v>9.85</v>
      </c>
      <c r="E24" s="135">
        <v>1.22</v>
      </c>
      <c r="F24" s="135">
        <v>11.31</v>
      </c>
      <c r="G24" s="141">
        <f t="shared" si="2"/>
        <v>28.189999999999998</v>
      </c>
      <c r="H24" s="135">
        <v>22.66</v>
      </c>
      <c r="I24" s="135">
        <v>3.8</v>
      </c>
      <c r="J24" s="135">
        <v>1.58</v>
      </c>
      <c r="K24" s="141">
        <f t="shared" si="3"/>
        <v>28.04</v>
      </c>
      <c r="L24" s="141">
        <f t="shared" si="4"/>
        <v>56.23</v>
      </c>
      <c r="M24" s="135">
        <v>2.7</v>
      </c>
      <c r="N24" s="142">
        <f t="shared" si="5"/>
        <v>58.93</v>
      </c>
    </row>
    <row r="25" spans="1:14" ht="13.5" customHeight="1" x14ac:dyDescent="0.25">
      <c r="A25" s="238"/>
      <c r="B25" s="175" t="s">
        <v>38</v>
      </c>
      <c r="C25" s="135">
        <v>17</v>
      </c>
      <c r="D25" s="135">
        <v>47</v>
      </c>
      <c r="E25" s="135">
        <v>5</v>
      </c>
      <c r="F25" s="135">
        <v>7</v>
      </c>
      <c r="G25" s="141">
        <f t="shared" si="2"/>
        <v>76</v>
      </c>
      <c r="H25" s="135">
        <v>62</v>
      </c>
      <c r="I25" s="135">
        <v>21</v>
      </c>
      <c r="J25" s="135">
        <v>3</v>
      </c>
      <c r="K25" s="141">
        <f t="shared" si="3"/>
        <v>86</v>
      </c>
      <c r="L25" s="141">
        <f t="shared" si="4"/>
        <v>162</v>
      </c>
      <c r="M25" s="135">
        <v>34</v>
      </c>
      <c r="N25" s="142">
        <f t="shared" si="5"/>
        <v>196</v>
      </c>
    </row>
    <row r="26" spans="1:14" ht="13.5" customHeight="1" x14ac:dyDescent="0.25">
      <c r="A26" s="238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41">
        <f>SUM(C26:F26)</f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2">
        <f t="shared" si="5"/>
        <v>0</v>
      </c>
    </row>
    <row r="27" spans="1:14" ht="13.5" customHeight="1" x14ac:dyDescent="0.25">
      <c r="A27" s="238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2">
        <f t="shared" si="5"/>
        <v>0</v>
      </c>
    </row>
    <row r="28" spans="1:14" ht="13.5" customHeight="1" x14ac:dyDescent="0.25">
      <c r="A28" s="238" t="s">
        <v>30</v>
      </c>
      <c r="B28" s="175" t="s">
        <v>16</v>
      </c>
      <c r="C28" s="135">
        <v>0</v>
      </c>
      <c r="D28" s="135">
        <v>0</v>
      </c>
      <c r="E28" s="135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2">
        <f t="shared" si="5"/>
        <v>0</v>
      </c>
    </row>
    <row r="29" spans="1:14" ht="13.5" customHeight="1" x14ac:dyDescent="0.25">
      <c r="A29" s="238"/>
      <c r="B29" s="175" t="s">
        <v>38</v>
      </c>
      <c r="C29" s="135">
        <v>0</v>
      </c>
      <c r="D29" s="135">
        <v>0</v>
      </c>
      <c r="E29" s="135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2">
        <f t="shared" si="5"/>
        <v>0</v>
      </c>
    </row>
    <row r="30" spans="1:14" ht="13.5" customHeight="1" x14ac:dyDescent="0.25">
      <c r="A30" s="238" t="s">
        <v>31</v>
      </c>
      <c r="B30" s="175" t="s">
        <v>16</v>
      </c>
      <c r="C30" s="135">
        <v>5.72</v>
      </c>
      <c r="D30" s="135">
        <v>1.92</v>
      </c>
      <c r="E30" s="135">
        <v>0</v>
      </c>
      <c r="F30" s="135">
        <v>0</v>
      </c>
      <c r="G30" s="141">
        <f t="shared" si="2"/>
        <v>7.64</v>
      </c>
      <c r="H30" s="135">
        <v>6.54</v>
      </c>
      <c r="I30" s="135">
        <v>1.1200000000000001</v>
      </c>
      <c r="J30" s="135">
        <v>1.27</v>
      </c>
      <c r="K30" s="141">
        <f t="shared" si="3"/>
        <v>8.93</v>
      </c>
      <c r="L30" s="141">
        <f t="shared" si="4"/>
        <v>16.57</v>
      </c>
      <c r="M30" s="135">
        <v>2.96</v>
      </c>
      <c r="N30" s="142">
        <f t="shared" si="5"/>
        <v>19.53</v>
      </c>
    </row>
    <row r="31" spans="1:14" ht="13.5" customHeight="1" x14ac:dyDescent="0.25">
      <c r="A31" s="238"/>
      <c r="B31" s="175" t="s">
        <v>38</v>
      </c>
      <c r="C31" s="135">
        <v>956</v>
      </c>
      <c r="D31" s="135">
        <v>385</v>
      </c>
      <c r="E31" s="135">
        <v>0</v>
      </c>
      <c r="F31" s="135">
        <v>0</v>
      </c>
      <c r="G31" s="141">
        <f t="shared" si="2"/>
        <v>1341</v>
      </c>
      <c r="H31" s="135">
        <v>716</v>
      </c>
      <c r="I31" s="135">
        <v>81</v>
      </c>
      <c r="J31" s="135">
        <v>129</v>
      </c>
      <c r="K31" s="141">
        <f t="shared" si="3"/>
        <v>926</v>
      </c>
      <c r="L31" s="141">
        <f t="shared" si="4"/>
        <v>2267</v>
      </c>
      <c r="M31" s="135">
        <v>288</v>
      </c>
      <c r="N31" s="142">
        <f t="shared" si="5"/>
        <v>2555</v>
      </c>
    </row>
    <row r="32" spans="1:14" ht="13.5" customHeight="1" x14ac:dyDescent="0.25">
      <c r="A32" s="238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2">
        <f t="shared" si="5"/>
        <v>0</v>
      </c>
    </row>
    <row r="33" spans="1:18" ht="13.5" customHeight="1" x14ac:dyDescent="0.25">
      <c r="A33" s="238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2">
        <f t="shared" si="5"/>
        <v>0</v>
      </c>
    </row>
    <row r="34" spans="1:18" ht="13.5" customHeight="1" x14ac:dyDescent="0.25">
      <c r="A34" s="238" t="s">
        <v>33</v>
      </c>
      <c r="B34" s="175" t="s">
        <v>16</v>
      </c>
      <c r="C34" s="135">
        <v>0.17</v>
      </c>
      <c r="D34" s="135">
        <v>0</v>
      </c>
      <c r="E34" s="135">
        <v>0.3</v>
      </c>
      <c r="F34" s="135">
        <v>0.28000000000000003</v>
      </c>
      <c r="G34" s="141">
        <f t="shared" si="2"/>
        <v>0.75</v>
      </c>
      <c r="H34" s="135">
        <v>0.46</v>
      </c>
      <c r="I34" s="135">
        <v>0</v>
      </c>
      <c r="J34" s="135">
        <v>0</v>
      </c>
      <c r="K34" s="141">
        <f t="shared" si="3"/>
        <v>0.46</v>
      </c>
      <c r="L34" s="141">
        <f t="shared" si="4"/>
        <v>1.21</v>
      </c>
      <c r="M34" s="135">
        <v>1.68</v>
      </c>
      <c r="N34" s="142">
        <f t="shared" si="5"/>
        <v>2.8899999999999997</v>
      </c>
    </row>
    <row r="35" spans="1:18" ht="23.25" customHeight="1" x14ac:dyDescent="0.25">
      <c r="A35" s="238"/>
      <c r="B35" s="175" t="s">
        <v>38</v>
      </c>
      <c r="C35" s="135">
        <v>56</v>
      </c>
      <c r="D35" s="135">
        <v>0</v>
      </c>
      <c r="E35" s="135">
        <v>28</v>
      </c>
      <c r="F35" s="135">
        <v>92</v>
      </c>
      <c r="G35" s="141">
        <f t="shared" si="2"/>
        <v>176</v>
      </c>
      <c r="H35" s="135">
        <v>34.97</v>
      </c>
      <c r="I35" s="135">
        <v>0</v>
      </c>
      <c r="J35" s="135">
        <v>0</v>
      </c>
      <c r="K35" s="141">
        <f t="shared" si="3"/>
        <v>34.97</v>
      </c>
      <c r="L35" s="141">
        <f t="shared" si="4"/>
        <v>210.97</v>
      </c>
      <c r="M35" s="135">
        <v>230.3</v>
      </c>
      <c r="N35" s="142">
        <f t="shared" si="5"/>
        <v>441.27</v>
      </c>
    </row>
    <row r="36" spans="1:18" ht="13.5" customHeight="1" x14ac:dyDescent="0.25">
      <c r="A36" s="238" t="s">
        <v>34</v>
      </c>
      <c r="B36" s="175" t="s">
        <v>16</v>
      </c>
      <c r="C36" s="135">
        <v>13.72</v>
      </c>
      <c r="D36" s="135">
        <v>7.38</v>
      </c>
      <c r="E36" s="135">
        <v>0</v>
      </c>
      <c r="F36" s="135">
        <v>0</v>
      </c>
      <c r="G36" s="141">
        <f t="shared" si="2"/>
        <v>21.1</v>
      </c>
      <c r="H36" s="135">
        <v>3.37</v>
      </c>
      <c r="I36" s="135">
        <v>0</v>
      </c>
      <c r="J36" s="135">
        <v>2.96</v>
      </c>
      <c r="K36" s="141">
        <f t="shared" si="3"/>
        <v>6.33</v>
      </c>
      <c r="L36" s="141">
        <f t="shared" si="4"/>
        <v>27.43</v>
      </c>
      <c r="M36" s="135">
        <v>0.02</v>
      </c>
      <c r="N36" s="142">
        <f t="shared" si="5"/>
        <v>27.45</v>
      </c>
      <c r="R36" s="27"/>
    </row>
    <row r="37" spans="1:18" ht="13.5" customHeight="1" x14ac:dyDescent="0.25">
      <c r="A37" s="238"/>
      <c r="B37" s="175" t="s">
        <v>38</v>
      </c>
      <c r="C37" s="135">
        <v>38.42</v>
      </c>
      <c r="D37" s="135">
        <v>2.69</v>
      </c>
      <c r="E37" s="135">
        <v>0</v>
      </c>
      <c r="F37" s="135">
        <v>0</v>
      </c>
      <c r="G37" s="141">
        <f t="shared" si="2"/>
        <v>41.11</v>
      </c>
      <c r="H37" s="135">
        <v>3.48</v>
      </c>
      <c r="I37" s="135">
        <v>0</v>
      </c>
      <c r="J37" s="135">
        <v>9.34</v>
      </c>
      <c r="K37" s="141">
        <f t="shared" si="3"/>
        <v>12.82</v>
      </c>
      <c r="L37" s="141">
        <f t="shared" si="4"/>
        <v>53.93</v>
      </c>
      <c r="M37" s="135">
        <v>3.4</v>
      </c>
      <c r="N37" s="142">
        <f t="shared" si="5"/>
        <v>57.33</v>
      </c>
    </row>
    <row r="38" spans="1:18" ht="13.5" customHeight="1" x14ac:dyDescent="0.25">
      <c r="A38" s="185" t="s">
        <v>35</v>
      </c>
      <c r="B38" s="175" t="s">
        <v>16</v>
      </c>
      <c r="C38" s="147">
        <f>C4+C12+C14+C16+C18+C20+C22+C24+C26+C28+C30+C32+C34+C36</f>
        <v>937.33</v>
      </c>
      <c r="D38" s="147">
        <f t="shared" ref="D38:F38" si="6">D4+D12+D14+D16+D18+D20+D22+D24+D26+D28+D30+D32+D34+D36</f>
        <v>692.75000000000011</v>
      </c>
      <c r="E38" s="147">
        <f t="shared" si="6"/>
        <v>6.0399999999999991</v>
      </c>
      <c r="F38" s="147">
        <f t="shared" si="6"/>
        <v>127.38999999999999</v>
      </c>
      <c r="G38" s="147">
        <f>SUM(C38:F38)</f>
        <v>1763.5100000000002</v>
      </c>
      <c r="H38" s="147">
        <f>H4+H12+H14+H16+H18+H20+H22+H24+H26+H28+H30+H32+H34+H36</f>
        <v>2538.1299999999997</v>
      </c>
      <c r="I38" s="147">
        <f t="shared" ref="I38:J38" si="7">I4+I12+I14+I16+I18+I20+I22+I24+I26+I28+I30+I32+I34+I36</f>
        <v>262.27999999999997</v>
      </c>
      <c r="J38" s="147">
        <f t="shared" si="7"/>
        <v>388.78999999999996</v>
      </c>
      <c r="K38" s="141">
        <f t="shared" si="3"/>
        <v>3189.2</v>
      </c>
      <c r="L38" s="141">
        <f t="shared" si="4"/>
        <v>4952.71</v>
      </c>
      <c r="M38" s="147">
        <f>M4+M12+M14+M16+M18+M20+M22+M24+M26+M28+M30+M32+M34+M36</f>
        <v>1415.08</v>
      </c>
      <c r="N38" s="142">
        <f t="shared" si="5"/>
        <v>6367.79</v>
      </c>
      <c r="O38" s="28"/>
    </row>
    <row r="39" spans="1:18" ht="13.5" customHeight="1" x14ac:dyDescent="0.25">
      <c r="A39" s="47"/>
      <c r="B39" s="175" t="s">
        <v>38</v>
      </c>
      <c r="C39" s="143">
        <f>C5+C13+C15+C17+C19+C21+C23+C25+C27+C29+C31+C33+C35+C37</f>
        <v>123759.42</v>
      </c>
      <c r="D39" s="143">
        <f t="shared" ref="D39:F39" si="8">D5+D13+D15+D17+D19+D21+D23+D25+D27+D29+D31+D33+D35+D37</f>
        <v>80339.69</v>
      </c>
      <c r="E39" s="143">
        <f t="shared" si="8"/>
        <v>123</v>
      </c>
      <c r="F39" s="143">
        <f t="shared" si="8"/>
        <v>8844</v>
      </c>
      <c r="G39" s="141">
        <f t="shared" si="2"/>
        <v>213066.11</v>
      </c>
      <c r="H39" s="143">
        <f>H5+H13+H15+H17+H19+H21+H23+H25+H27+H29+H31+H33+H35+H37</f>
        <v>325021.64999999997</v>
      </c>
      <c r="I39" s="147">
        <f t="shared" ref="I39:J39" si="9">I5+I13+I15+I17+I19+I21+I23+I25+I27+I29+I31+I33+I35+I37</f>
        <v>32626</v>
      </c>
      <c r="J39" s="143">
        <f t="shared" si="9"/>
        <v>60432.34</v>
      </c>
      <c r="K39" s="141">
        <f t="shared" si="3"/>
        <v>418079.99</v>
      </c>
      <c r="L39" s="141">
        <f t="shared" si="4"/>
        <v>631146.1</v>
      </c>
      <c r="M39" s="143">
        <f>M5+M13+M15+M17+M19+M21+M23+M25+M27+M29+M31+M33+M35+M37</f>
        <v>195503.19999999998</v>
      </c>
      <c r="N39" s="142">
        <f t="shared" si="5"/>
        <v>826649.29999999993</v>
      </c>
    </row>
    <row r="40" spans="1:18" x14ac:dyDescent="0.25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</sheetData>
  <mergeCells count="16">
    <mergeCell ref="A1:C1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8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R42"/>
  <sheetViews>
    <sheetView zoomScale="85" zoomScaleNormal="85" workbookViewId="0">
      <selection activeCell="N38" sqref="N38"/>
    </sheetView>
  </sheetViews>
  <sheetFormatPr defaultRowHeight="15" x14ac:dyDescent="0.25"/>
  <cols>
    <col min="1" max="1" width="31.28515625" style="31" customWidth="1"/>
    <col min="2" max="2" width="4" style="31" customWidth="1"/>
    <col min="3" max="4" width="9.140625" style="31"/>
    <col min="5" max="5" width="5.7109375" style="31" customWidth="1"/>
    <col min="6" max="6" width="6.7109375" style="31" customWidth="1"/>
    <col min="7" max="7" width="12.7109375" style="31" customWidth="1"/>
    <col min="8" max="8" width="9.140625" style="31"/>
    <col min="9" max="9" width="12.7109375" style="31" customWidth="1"/>
    <col min="10" max="10" width="12.140625" style="31" customWidth="1"/>
    <col min="11" max="11" width="10.7109375" style="31" customWidth="1"/>
    <col min="12" max="12" width="7.85546875" style="31" customWidth="1"/>
    <col min="13" max="13" width="6.85546875" style="31" customWidth="1"/>
    <col min="14" max="14" width="12.28515625" style="69" customWidth="1"/>
    <col min="15" max="16384" width="9.140625" style="31"/>
  </cols>
  <sheetData>
    <row r="1" spans="1:15" ht="13.5" customHeight="1" x14ac:dyDescent="0.25">
      <c r="A1" s="248" t="s">
        <v>67</v>
      </c>
      <c r="B1" s="248"/>
    </row>
    <row r="2" spans="1:15" ht="11.25" customHeight="1" x14ac:dyDescent="0.25">
      <c r="A2" s="13" t="s">
        <v>0</v>
      </c>
      <c r="B2" s="13"/>
      <c r="C2" s="245" t="s">
        <v>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75" t="s">
        <v>2</v>
      </c>
    </row>
    <row r="3" spans="1:15" ht="24" customHeight="1" x14ac:dyDescent="0.25">
      <c r="A3" s="18" t="s">
        <v>3</v>
      </c>
      <c r="B3" s="180"/>
      <c r="C3" s="180" t="s">
        <v>4</v>
      </c>
      <c r="D3" s="180" t="s">
        <v>5</v>
      </c>
      <c r="E3" s="180" t="s">
        <v>6</v>
      </c>
      <c r="F3" s="180" t="s">
        <v>7</v>
      </c>
      <c r="G3" s="180" t="s">
        <v>8</v>
      </c>
      <c r="H3" s="180" t="s">
        <v>9</v>
      </c>
      <c r="I3" s="180" t="s">
        <v>10</v>
      </c>
      <c r="J3" s="180" t="s">
        <v>11</v>
      </c>
      <c r="K3" s="180" t="s">
        <v>12</v>
      </c>
      <c r="L3" s="180" t="s">
        <v>13</v>
      </c>
      <c r="M3" s="180" t="s">
        <v>14</v>
      </c>
      <c r="N3" s="73"/>
      <c r="O3" s="32"/>
    </row>
    <row r="4" spans="1:15" ht="15" customHeight="1" x14ac:dyDescent="0.25">
      <c r="A4" s="16" t="s">
        <v>15</v>
      </c>
      <c r="B4" s="178" t="s">
        <v>16</v>
      </c>
      <c r="C4" s="118">
        <f>C6+C8+C10</f>
        <v>1679.7700000000004</v>
      </c>
      <c r="D4" s="118">
        <f t="shared" ref="D4:F5" si="0">D6+D8+D10</f>
        <v>709.8</v>
      </c>
      <c r="E4" s="118">
        <f t="shared" si="0"/>
        <v>0</v>
      </c>
      <c r="F4" s="118">
        <f t="shared" si="0"/>
        <v>37.529999999999994</v>
      </c>
      <c r="G4" s="118">
        <f>SUM(C4:F4)</f>
        <v>2427.1000000000008</v>
      </c>
      <c r="H4" s="118">
        <f>H6+H8+H10</f>
        <v>2741.8</v>
      </c>
      <c r="I4" s="118">
        <f t="shared" ref="I4:J5" si="1">I6+I8+I10</f>
        <v>283.95999999999998</v>
      </c>
      <c r="J4" s="118">
        <f t="shared" si="1"/>
        <v>521.79999999999995</v>
      </c>
      <c r="K4" s="118">
        <f>SUM(H4:J4)</f>
        <v>3547.5600000000004</v>
      </c>
      <c r="L4" s="118">
        <f>G4+K4</f>
        <v>5974.6600000000017</v>
      </c>
      <c r="M4" s="118">
        <f>M6+M8+M10</f>
        <v>1275.5</v>
      </c>
      <c r="N4" s="131">
        <f>M4+L4</f>
        <v>7250.1600000000017</v>
      </c>
      <c r="O4" s="32"/>
    </row>
    <row r="5" spans="1:15" ht="13.5" customHeight="1" x14ac:dyDescent="0.25">
      <c r="A5" s="19"/>
      <c r="B5" s="178" t="s">
        <v>17</v>
      </c>
      <c r="C5" s="125">
        <f>C7+C9+C11</f>
        <v>512941</v>
      </c>
      <c r="D5" s="125">
        <f>D7+D9+D11</f>
        <v>217710</v>
      </c>
      <c r="E5" s="125">
        <f t="shared" si="0"/>
        <v>0</v>
      </c>
      <c r="F5" s="125">
        <f t="shared" si="0"/>
        <v>5595</v>
      </c>
      <c r="G5" s="125">
        <f>SUM(C5:F5)</f>
        <v>736246</v>
      </c>
      <c r="H5" s="125">
        <f>H7+H9+H11</f>
        <v>679712</v>
      </c>
      <c r="I5" s="125">
        <f t="shared" si="1"/>
        <v>73988</v>
      </c>
      <c r="J5" s="125">
        <f t="shared" si="1"/>
        <v>152267</v>
      </c>
      <c r="K5" s="125">
        <f>SUM(H5:J5)</f>
        <v>905967</v>
      </c>
      <c r="L5" s="125">
        <f>G5+K5</f>
        <v>1642213</v>
      </c>
      <c r="M5" s="125">
        <f>M7+M9+M11</f>
        <v>212169</v>
      </c>
      <c r="N5" s="131">
        <f>M5+L5</f>
        <v>1854382</v>
      </c>
      <c r="O5" s="32"/>
    </row>
    <row r="6" spans="1:15" x14ac:dyDescent="0.25">
      <c r="A6" s="246" t="s">
        <v>18</v>
      </c>
      <c r="B6" s="178" t="s">
        <v>16</v>
      </c>
      <c r="C6" s="120">
        <f>'Zemgale pārējie'!C6+'Zemgale valsts'!C6</f>
        <v>1334.4900000000002</v>
      </c>
      <c r="D6" s="120">
        <f>'Zemgale pārējie'!D6+'Zemgale valsts'!D6</f>
        <v>609.53</v>
      </c>
      <c r="E6" s="120">
        <f>'Zemgale pārējie'!E6+'Zemgale valsts'!E6</f>
        <v>0</v>
      </c>
      <c r="F6" s="120">
        <f>'Zemgale pārējie'!F6+'Zemgale valsts'!F6</f>
        <v>36.159999999999997</v>
      </c>
      <c r="G6" s="121">
        <f>SUM(C6:F6)</f>
        <v>1980.1800000000003</v>
      </c>
      <c r="H6" s="120">
        <f>'Zemgale pārējie'!H6+'Zemgale valsts'!H6</f>
        <v>2176.3000000000002</v>
      </c>
      <c r="I6" s="120">
        <f>'Zemgale pārējie'!I6+'Zemgale valsts'!I6</f>
        <v>264.70999999999998</v>
      </c>
      <c r="J6" s="120">
        <f>'Zemgale pārējie'!J6+'Zemgale valsts'!J6</f>
        <v>490.82</v>
      </c>
      <c r="K6" s="121">
        <f>SUM(H6:J6)</f>
        <v>2931.8300000000004</v>
      </c>
      <c r="L6" s="121">
        <f>G6+K6</f>
        <v>4912.01</v>
      </c>
      <c r="M6" s="120">
        <f>'Zemgale pārējie'!M6+'Zemgale valsts'!M6</f>
        <v>1168.3800000000001</v>
      </c>
      <c r="N6" s="132">
        <f>SUM(L6:M6)</f>
        <v>6080.39</v>
      </c>
      <c r="O6" s="32"/>
    </row>
    <row r="7" spans="1:15" ht="15.75" x14ac:dyDescent="0.25">
      <c r="A7" s="246"/>
      <c r="B7" s="178" t="s">
        <v>17</v>
      </c>
      <c r="C7" s="122">
        <f>'Zemgale pārējie'!C7+'Zemgale valsts'!C7</f>
        <v>442812</v>
      </c>
      <c r="D7" s="122">
        <f>'Zemgale pārējie'!D7+'Zemgale valsts'!D7</f>
        <v>194200</v>
      </c>
      <c r="E7" s="122">
        <f>'Zemgale pārējie'!E7+'Zemgale valsts'!E7</f>
        <v>0</v>
      </c>
      <c r="F7" s="122">
        <f>'Zemgale pārējie'!F7+'Zemgale valsts'!F7</f>
        <v>5581</v>
      </c>
      <c r="G7" s="124">
        <f t="shared" ref="G7:G39" si="2">SUM(C7:F7)</f>
        <v>642593</v>
      </c>
      <c r="H7" s="122">
        <f>'Zemgale pārējie'!H7+'Zemgale valsts'!H7</f>
        <v>580642</v>
      </c>
      <c r="I7" s="122">
        <f>'Zemgale pārējie'!I7+'Zemgale valsts'!I7</f>
        <v>72622</v>
      </c>
      <c r="J7" s="122">
        <f>'Zemgale pārējie'!J7+'Zemgale valsts'!J7</f>
        <v>150558</v>
      </c>
      <c r="K7" s="124">
        <f t="shared" ref="K7:K39" si="3">SUM(H7:J7)</f>
        <v>803822</v>
      </c>
      <c r="L7" s="124">
        <f t="shared" ref="L7:L39" si="4">G7+K7</f>
        <v>1446415</v>
      </c>
      <c r="M7" s="122">
        <f>'Zemgale pārējie'!M7+'Zemgale valsts'!M7</f>
        <v>207863</v>
      </c>
      <c r="N7" s="132">
        <f t="shared" ref="N7:N38" si="5">SUM(L7:M7)</f>
        <v>1654278</v>
      </c>
      <c r="O7" s="32"/>
    </row>
    <row r="8" spans="1:15" x14ac:dyDescent="0.25">
      <c r="A8" s="246" t="s">
        <v>19</v>
      </c>
      <c r="B8" s="178" t="s">
        <v>16</v>
      </c>
      <c r="C8" s="120">
        <f>'Zemgale pārējie'!C8+'Zemgale valsts'!C8</f>
        <v>92.13</v>
      </c>
      <c r="D8" s="120">
        <f>'Zemgale pārējie'!D8+'Zemgale valsts'!D8</f>
        <v>20.03</v>
      </c>
      <c r="E8" s="120">
        <f>'Zemgale pārējie'!E8+'Zemgale valsts'!E8</f>
        <v>0</v>
      </c>
      <c r="F8" s="120">
        <f>'Zemgale pārējie'!F8+'Zemgale valsts'!F8</f>
        <v>1.37</v>
      </c>
      <c r="G8" s="121">
        <f t="shared" si="2"/>
        <v>113.53</v>
      </c>
      <c r="H8" s="120">
        <f>'Zemgale pārējie'!H8+'Zemgale valsts'!H8</f>
        <v>145.13999999999999</v>
      </c>
      <c r="I8" s="120">
        <f>'Zemgale pārējie'!I8+'Zemgale valsts'!I8</f>
        <v>19.25</v>
      </c>
      <c r="J8" s="120">
        <f>'Zemgale pārējie'!J8+'Zemgale valsts'!J8</f>
        <v>30.98</v>
      </c>
      <c r="K8" s="121">
        <f t="shared" si="3"/>
        <v>195.36999999999998</v>
      </c>
      <c r="L8" s="121">
        <f t="shared" si="4"/>
        <v>308.89999999999998</v>
      </c>
      <c r="M8" s="120">
        <f>'Zemgale pārējie'!M8+'Zemgale valsts'!M8</f>
        <v>107.11999999999999</v>
      </c>
      <c r="N8" s="132">
        <f t="shared" si="5"/>
        <v>416.02</v>
      </c>
      <c r="O8" s="32"/>
    </row>
    <row r="9" spans="1:15" ht="27.75" customHeight="1" x14ac:dyDescent="0.25">
      <c r="A9" s="246"/>
      <c r="B9" s="178" t="s">
        <v>17</v>
      </c>
      <c r="C9" s="122">
        <f>'Zemgale pārējie'!C9+'Zemgale valsts'!C9</f>
        <v>6768</v>
      </c>
      <c r="D9" s="122">
        <f>'Zemgale pārējie'!D9+'Zemgale valsts'!D9</f>
        <v>993</v>
      </c>
      <c r="E9" s="122">
        <f>'Zemgale pārējie'!E9+'Zemgale valsts'!E9</f>
        <v>0</v>
      </c>
      <c r="F9" s="122">
        <f>'Zemgale pārējie'!F9+'Zemgale valsts'!F9</f>
        <v>14</v>
      </c>
      <c r="G9" s="124">
        <f t="shared" si="2"/>
        <v>7775</v>
      </c>
      <c r="H9" s="122">
        <f>'Zemgale pārējie'!H9+'Zemgale valsts'!H9</f>
        <v>7490</v>
      </c>
      <c r="I9" s="122">
        <f>'Zemgale pārējie'!I9+'Zemgale valsts'!I9</f>
        <v>1366</v>
      </c>
      <c r="J9" s="122">
        <f>'Zemgale pārējie'!J9+'Zemgale valsts'!J9</f>
        <v>1709</v>
      </c>
      <c r="K9" s="124">
        <f t="shared" si="3"/>
        <v>10565</v>
      </c>
      <c r="L9" s="124">
        <f t="shared" si="4"/>
        <v>18340</v>
      </c>
      <c r="M9" s="122">
        <f>'Zemgale pārējie'!M9+'Zemgale valsts'!M9</f>
        <v>4306</v>
      </c>
      <c r="N9" s="132">
        <f t="shared" si="5"/>
        <v>22646</v>
      </c>
      <c r="O9" s="32"/>
    </row>
    <row r="10" spans="1:15" ht="14.25" customHeight="1" x14ac:dyDescent="0.25">
      <c r="A10" s="246" t="s">
        <v>20</v>
      </c>
      <c r="B10" s="178" t="s">
        <v>16</v>
      </c>
      <c r="C10" s="120">
        <f>'Zemgale pārējie'!C10+'Zemgale valsts'!C10</f>
        <v>253.15</v>
      </c>
      <c r="D10" s="120">
        <f>'Zemgale pārējie'!D10+'Zemgale valsts'!D10</f>
        <v>80.239999999999995</v>
      </c>
      <c r="E10" s="120">
        <f>'Zemgale pārējie'!E10+'Zemgale valsts'!E10</f>
        <v>0</v>
      </c>
      <c r="F10" s="120">
        <f>'Zemgale pārējie'!F10+'Zemgale valsts'!F10</f>
        <v>0</v>
      </c>
      <c r="G10" s="121">
        <f t="shared" si="2"/>
        <v>333.39</v>
      </c>
      <c r="H10" s="120">
        <f>'Zemgale pārējie'!H10+'Zemgale valsts'!H10</f>
        <v>420.36</v>
      </c>
      <c r="I10" s="120">
        <f>'Zemgale pārējie'!I10+'Zemgale valsts'!I10</f>
        <v>0</v>
      </c>
      <c r="J10" s="120">
        <f>'Zemgale pārējie'!J10+'Zemgale valsts'!J10</f>
        <v>0</v>
      </c>
      <c r="K10" s="121">
        <f t="shared" si="3"/>
        <v>420.36</v>
      </c>
      <c r="L10" s="121">
        <f t="shared" si="4"/>
        <v>753.75</v>
      </c>
      <c r="M10" s="120">
        <f>'Zemgale pārējie'!M10+'Zemgale valsts'!M10</f>
        <v>0</v>
      </c>
      <c r="N10" s="132">
        <f t="shared" si="5"/>
        <v>753.75</v>
      </c>
      <c r="O10" s="32"/>
    </row>
    <row r="11" spans="1:15" ht="14.25" customHeight="1" x14ac:dyDescent="0.25">
      <c r="A11" s="246"/>
      <c r="B11" s="178" t="s">
        <v>17</v>
      </c>
      <c r="C11" s="122">
        <f>'Zemgale pārējie'!C11+'Zemgale valsts'!C11</f>
        <v>63361</v>
      </c>
      <c r="D11" s="122">
        <f>'Zemgale pārējie'!D11+'Zemgale valsts'!D11</f>
        <v>22517</v>
      </c>
      <c r="E11" s="122">
        <f>'Zemgale pārējie'!E11+'Zemgale valsts'!E11</f>
        <v>0</v>
      </c>
      <c r="F11" s="122">
        <f>'Zemgale pārējie'!F11+'Zemgale valsts'!F11</f>
        <v>0</v>
      </c>
      <c r="G11" s="124">
        <f t="shared" si="2"/>
        <v>85878</v>
      </c>
      <c r="H11" s="122">
        <f>'Zemgale pārējie'!H11+'Zemgale valsts'!H11</f>
        <v>91580</v>
      </c>
      <c r="I11" s="122">
        <f>'Zemgale pārējie'!I11+'Zemgale valsts'!I11</f>
        <v>0</v>
      </c>
      <c r="J11" s="122">
        <f>'Zemgale pārējie'!J11+'Zemgale valsts'!J11</f>
        <v>0</v>
      </c>
      <c r="K11" s="124">
        <f t="shared" si="3"/>
        <v>91580</v>
      </c>
      <c r="L11" s="124">
        <f t="shared" si="4"/>
        <v>177458</v>
      </c>
      <c r="M11" s="122">
        <f>'Zemgale pārējie'!M11+'Zemgale valsts'!M11</f>
        <v>0</v>
      </c>
      <c r="N11" s="132">
        <f t="shared" si="5"/>
        <v>177458</v>
      </c>
      <c r="O11" s="32"/>
    </row>
    <row r="12" spans="1:15" ht="14.25" customHeight="1" x14ac:dyDescent="0.25">
      <c r="A12" s="16" t="s">
        <v>21</v>
      </c>
      <c r="B12" s="178" t="s">
        <v>16</v>
      </c>
      <c r="C12" s="120">
        <f>'Zemgale pārējie'!C12+'Zemgale valsts'!C12</f>
        <v>1262.1600000000001</v>
      </c>
      <c r="D12" s="120">
        <f>'Zemgale pārējie'!D12+'Zemgale valsts'!D12</f>
        <v>2652.4900000000002</v>
      </c>
      <c r="E12" s="120">
        <f>'Zemgale pārējie'!E12+'Zemgale valsts'!E12</f>
        <v>1.47</v>
      </c>
      <c r="F12" s="120">
        <f>'Zemgale pārējie'!F12+'Zemgale valsts'!F12</f>
        <v>2.79</v>
      </c>
      <c r="G12" s="118">
        <f t="shared" si="2"/>
        <v>3918.9100000000003</v>
      </c>
      <c r="H12" s="120">
        <f>'Zemgale pārējie'!H12+'Zemgale valsts'!H12</f>
        <v>1519.62</v>
      </c>
      <c r="I12" s="120">
        <f>'Zemgale pārējie'!I12+'Zemgale valsts'!I12</f>
        <v>145.4</v>
      </c>
      <c r="J12" s="120">
        <f>'Zemgale pārējie'!J12+'Zemgale valsts'!J12</f>
        <v>279.95</v>
      </c>
      <c r="K12" s="118">
        <f t="shared" si="3"/>
        <v>1944.97</v>
      </c>
      <c r="L12" s="118">
        <f t="shared" si="4"/>
        <v>5863.88</v>
      </c>
      <c r="M12" s="120">
        <f>'Zemgale pārējie'!M12+'Zemgale valsts'!M12</f>
        <v>213.23000000000002</v>
      </c>
      <c r="N12" s="131">
        <f t="shared" si="5"/>
        <v>6077.1100000000006</v>
      </c>
      <c r="O12" s="32"/>
    </row>
    <row r="13" spans="1:15" ht="14.25" customHeight="1" x14ac:dyDescent="0.25">
      <c r="A13" s="17" t="s">
        <v>37</v>
      </c>
      <c r="B13" s="178" t="s">
        <v>17</v>
      </c>
      <c r="C13" s="122">
        <f>'Zemgale pārējie'!C13+'Zemgale valsts'!C13</f>
        <v>59481</v>
      </c>
      <c r="D13" s="122">
        <f>'Zemgale pārējie'!D13+'Zemgale valsts'!D13</f>
        <v>157223</v>
      </c>
      <c r="E13" s="122">
        <f>'Zemgale pārējie'!E13+'Zemgale valsts'!E13</f>
        <v>33</v>
      </c>
      <c r="F13" s="122">
        <f>'Zemgale pārējie'!F13+'Zemgale valsts'!F13</f>
        <v>142</v>
      </c>
      <c r="G13" s="125">
        <f t="shared" si="2"/>
        <v>216879</v>
      </c>
      <c r="H13" s="122">
        <f>'Zemgale pārējie'!H13+'Zemgale valsts'!H13</f>
        <v>59158</v>
      </c>
      <c r="I13" s="122">
        <f>'Zemgale pārējie'!I13+'Zemgale valsts'!I13</f>
        <v>5611</v>
      </c>
      <c r="J13" s="122">
        <f>'Zemgale pārējie'!J13+'Zemgale valsts'!J13</f>
        <v>12694</v>
      </c>
      <c r="K13" s="125">
        <f t="shared" si="3"/>
        <v>77463</v>
      </c>
      <c r="L13" s="125">
        <f t="shared" si="4"/>
        <v>294342</v>
      </c>
      <c r="M13" s="122">
        <f>'Zemgale pārējie'!M13+'Zemgale valsts'!M13</f>
        <v>4207</v>
      </c>
      <c r="N13" s="131">
        <f t="shared" si="5"/>
        <v>298549</v>
      </c>
      <c r="O13" s="32"/>
    </row>
    <row r="14" spans="1:15" ht="14.25" customHeight="1" x14ac:dyDescent="0.25">
      <c r="A14" s="247" t="s">
        <v>23</v>
      </c>
      <c r="B14" s="178" t="s">
        <v>16</v>
      </c>
      <c r="C14" s="120">
        <f>'Zemgale pārējie'!C14+'Zemgale valsts'!C14</f>
        <v>12.3</v>
      </c>
      <c r="D14" s="120">
        <f>'Zemgale pārējie'!D14+'Zemgale valsts'!D14</f>
        <v>82.09</v>
      </c>
      <c r="E14" s="120">
        <f>'Zemgale pārējie'!E14+'Zemgale valsts'!E14</f>
        <v>0.76</v>
      </c>
      <c r="F14" s="120">
        <f>'Zemgale pārējie'!F14+'Zemgale valsts'!F14</f>
        <v>50.55</v>
      </c>
      <c r="G14" s="118">
        <f t="shared" si="2"/>
        <v>145.69999999999999</v>
      </c>
      <c r="H14" s="120">
        <f>'Zemgale pārējie'!H14+'Zemgale valsts'!H14</f>
        <v>49.57</v>
      </c>
      <c r="I14" s="120">
        <f>'Zemgale pārējie'!I14+'Zemgale valsts'!I14</f>
        <v>2.2400000000000002</v>
      </c>
      <c r="J14" s="120">
        <f>'Zemgale pārējie'!J14+'Zemgale valsts'!J14</f>
        <v>12.17</v>
      </c>
      <c r="K14" s="118">
        <f t="shared" si="3"/>
        <v>63.980000000000004</v>
      </c>
      <c r="L14" s="118">
        <f t="shared" si="4"/>
        <v>209.68</v>
      </c>
      <c r="M14" s="120">
        <f>'Zemgale pārējie'!M14+'Zemgale valsts'!M14</f>
        <v>6.66</v>
      </c>
      <c r="N14" s="131">
        <f t="shared" si="5"/>
        <v>216.34</v>
      </c>
      <c r="O14" s="32"/>
    </row>
    <row r="15" spans="1:15" ht="14.25" customHeight="1" x14ac:dyDescent="0.25">
      <c r="A15" s="247"/>
      <c r="B15" s="178" t="s">
        <v>17</v>
      </c>
      <c r="C15" s="122">
        <f>'Zemgale pārējie'!C15+'Zemgale valsts'!C15</f>
        <v>2835</v>
      </c>
      <c r="D15" s="122">
        <f>'Zemgale pārējie'!D15+'Zemgale valsts'!D15</f>
        <v>14350</v>
      </c>
      <c r="E15" s="122">
        <f>'Zemgale pārējie'!E15+'Zemgale valsts'!E15</f>
        <v>17</v>
      </c>
      <c r="F15" s="122">
        <f>'Zemgale pārējie'!F15+'Zemgale valsts'!F15</f>
        <v>4153</v>
      </c>
      <c r="G15" s="125">
        <f t="shared" si="2"/>
        <v>21355</v>
      </c>
      <c r="H15" s="122">
        <f>'Zemgale pārējie'!H15+'Zemgale valsts'!H15</f>
        <v>7398</v>
      </c>
      <c r="I15" s="122">
        <f>'Zemgale pārējie'!I15+'Zemgale valsts'!I15</f>
        <v>548</v>
      </c>
      <c r="J15" s="122">
        <f>'Zemgale pārējie'!J15+'Zemgale valsts'!J15</f>
        <v>2889</v>
      </c>
      <c r="K15" s="125">
        <f t="shared" si="3"/>
        <v>10835</v>
      </c>
      <c r="L15" s="125">
        <f t="shared" si="4"/>
        <v>32190</v>
      </c>
      <c r="M15" s="122">
        <f>'Zemgale pārējie'!M15+'Zemgale valsts'!M15</f>
        <v>523</v>
      </c>
      <c r="N15" s="131">
        <f t="shared" si="5"/>
        <v>32713</v>
      </c>
      <c r="O15" s="32"/>
    </row>
    <row r="16" spans="1:15" ht="14.25" customHeight="1" x14ac:dyDescent="0.25">
      <c r="A16" s="247" t="s">
        <v>24</v>
      </c>
      <c r="B16" s="178" t="s">
        <v>16</v>
      </c>
      <c r="C16" s="120">
        <f>'Zemgale pārējie'!C16+'Zemgale valsts'!C16</f>
        <v>1246.18</v>
      </c>
      <c r="D16" s="120">
        <f>'Zemgale pārējie'!D16+'Zemgale valsts'!D16</f>
        <v>1986.52</v>
      </c>
      <c r="E16" s="120">
        <f>'Zemgale pārējie'!E16+'Zemgale valsts'!E16</f>
        <v>4.8100000000000005</v>
      </c>
      <c r="F16" s="120">
        <f>'Zemgale pārējie'!F16+'Zemgale valsts'!F16</f>
        <v>74.13</v>
      </c>
      <c r="G16" s="118">
        <f t="shared" si="2"/>
        <v>3311.64</v>
      </c>
      <c r="H16" s="120">
        <f>'Zemgale pārējie'!H16+'Zemgale valsts'!H16</f>
        <v>803.72</v>
      </c>
      <c r="I16" s="120">
        <f>'Zemgale pārējie'!I16+'Zemgale valsts'!I16</f>
        <v>44.83</v>
      </c>
      <c r="J16" s="120">
        <f>'Zemgale pārējie'!J16+'Zemgale valsts'!J16</f>
        <v>93.84</v>
      </c>
      <c r="K16" s="118">
        <f t="shared" si="3"/>
        <v>942.3900000000001</v>
      </c>
      <c r="L16" s="118">
        <f t="shared" si="4"/>
        <v>4254.03</v>
      </c>
      <c r="M16" s="120">
        <f>'Zemgale pārējie'!M16+'Zemgale valsts'!M16</f>
        <v>58.89</v>
      </c>
      <c r="N16" s="131">
        <f t="shared" si="5"/>
        <v>4312.92</v>
      </c>
      <c r="O16" s="32"/>
    </row>
    <row r="17" spans="1:15" ht="14.25" customHeight="1" x14ac:dyDescent="0.25">
      <c r="A17" s="247"/>
      <c r="B17" s="178" t="s">
        <v>17</v>
      </c>
      <c r="C17" s="122">
        <f>'Zemgale pārējie'!C17+'Zemgale valsts'!C17</f>
        <v>13390.83</v>
      </c>
      <c r="D17" s="122">
        <f>'Zemgale pārējie'!D17+'Zemgale valsts'!D17</f>
        <v>18403.490000000002</v>
      </c>
      <c r="E17" s="122">
        <f>'Zemgale pārējie'!E17+'Zemgale valsts'!E17</f>
        <v>54</v>
      </c>
      <c r="F17" s="122">
        <f>'Zemgale pārējie'!F17+'Zemgale valsts'!F17</f>
        <v>1787</v>
      </c>
      <c r="G17" s="125">
        <f t="shared" si="2"/>
        <v>33635.32</v>
      </c>
      <c r="H17" s="122">
        <f>'Zemgale pārējie'!H17+'Zemgale valsts'!H17</f>
        <v>9944.27</v>
      </c>
      <c r="I17" s="122">
        <f>'Zemgale pārējie'!I17+'Zemgale valsts'!I17</f>
        <v>526</v>
      </c>
      <c r="J17" s="122">
        <f>'Zemgale pārējie'!J17+'Zemgale valsts'!J17</f>
        <v>1783</v>
      </c>
      <c r="K17" s="125">
        <f t="shared" si="3"/>
        <v>12253.27</v>
      </c>
      <c r="L17" s="125">
        <f t="shared" si="4"/>
        <v>45888.59</v>
      </c>
      <c r="M17" s="122">
        <f>'Zemgale pārējie'!M17+'Zemgale valsts'!M17</f>
        <v>570.13</v>
      </c>
      <c r="N17" s="131">
        <f t="shared" si="5"/>
        <v>46458.719999999994</v>
      </c>
      <c r="O17" s="32"/>
    </row>
    <row r="18" spans="1:15" ht="14.25" customHeight="1" x14ac:dyDescent="0.25">
      <c r="A18" s="249" t="s">
        <v>25</v>
      </c>
      <c r="B18" s="178" t="s">
        <v>16</v>
      </c>
      <c r="C18" s="120">
        <f>'Zemgale pārējie'!C18+'Zemgale valsts'!C18</f>
        <v>3.06</v>
      </c>
      <c r="D18" s="120">
        <f>'Zemgale pārējie'!D18+'Zemgale valsts'!D18</f>
        <v>55.59</v>
      </c>
      <c r="E18" s="120">
        <f>'Zemgale pārējie'!E18+'Zemgale valsts'!E18</f>
        <v>0</v>
      </c>
      <c r="F18" s="120">
        <f>'Zemgale pārējie'!F18+'Zemgale valsts'!F18</f>
        <v>0</v>
      </c>
      <c r="G18" s="118">
        <f t="shared" si="2"/>
        <v>58.650000000000006</v>
      </c>
      <c r="H18" s="120">
        <f>'Zemgale pārējie'!H18+'Zemgale valsts'!H18</f>
        <v>9.129999999999999</v>
      </c>
      <c r="I18" s="120">
        <f>'Zemgale pārējie'!I18+'Zemgale valsts'!I18</f>
        <v>0</v>
      </c>
      <c r="J18" s="120">
        <f>'Zemgale pārējie'!J18+'Zemgale valsts'!J18</f>
        <v>0</v>
      </c>
      <c r="K18" s="118">
        <f t="shared" si="3"/>
        <v>9.129999999999999</v>
      </c>
      <c r="L18" s="118">
        <f t="shared" si="4"/>
        <v>67.78</v>
      </c>
      <c r="M18" s="120">
        <f>'Zemgale pārējie'!M18+'Zemgale valsts'!M18</f>
        <v>0</v>
      </c>
      <c r="N18" s="131">
        <f t="shared" si="5"/>
        <v>67.78</v>
      </c>
      <c r="O18" s="32"/>
    </row>
    <row r="19" spans="1:15" ht="14.25" customHeight="1" x14ac:dyDescent="0.25">
      <c r="A19" s="249"/>
      <c r="B19" s="178" t="s">
        <v>17</v>
      </c>
      <c r="C19" s="120">
        <f>'Zemgale pārējie'!C19+'Zemgale valsts'!C19</f>
        <v>728</v>
      </c>
      <c r="D19" s="120">
        <f>'Zemgale pārējie'!D19+'Zemgale valsts'!D19</f>
        <v>15370</v>
      </c>
      <c r="E19" s="120">
        <f>'Zemgale pārējie'!E19+'Zemgale valsts'!E19</f>
        <v>0</v>
      </c>
      <c r="F19" s="120">
        <f>'Zemgale pārējie'!F19+'Zemgale valsts'!F19</f>
        <v>0</v>
      </c>
      <c r="G19" s="118">
        <f t="shared" si="2"/>
        <v>16098</v>
      </c>
      <c r="H19" s="120">
        <f>'Zemgale pārējie'!H19+'Zemgale valsts'!H19</f>
        <v>1899</v>
      </c>
      <c r="I19" s="120">
        <f>'Zemgale pārējie'!I19+'Zemgale valsts'!I19</f>
        <v>0</v>
      </c>
      <c r="J19" s="120">
        <f>'Zemgale pārējie'!J19+'Zemgale valsts'!J19</f>
        <v>0</v>
      </c>
      <c r="K19" s="118">
        <f t="shared" si="3"/>
        <v>1899</v>
      </c>
      <c r="L19" s="118">
        <f t="shared" si="4"/>
        <v>17997</v>
      </c>
      <c r="M19" s="120">
        <f>'Zemgale pārējie'!M19+'Zemgale valsts'!M19</f>
        <v>0</v>
      </c>
      <c r="N19" s="131">
        <f t="shared" si="5"/>
        <v>17997</v>
      </c>
      <c r="O19" s="32"/>
    </row>
    <row r="20" spans="1:15" ht="14.25" customHeight="1" x14ac:dyDescent="0.25">
      <c r="A20" s="249" t="s">
        <v>26</v>
      </c>
      <c r="B20" s="178" t="s">
        <v>16</v>
      </c>
      <c r="C20" s="120">
        <f>'Zemgale pārējie'!C20+'Zemgale valsts'!C20</f>
        <v>0</v>
      </c>
      <c r="D20" s="120">
        <f>'Zemgale pārējie'!D20+'Zemgale valsts'!D20</f>
        <v>0</v>
      </c>
      <c r="E20" s="120">
        <f>'Zemgale pārējie'!E20+'Zemgale valsts'!E20</f>
        <v>0</v>
      </c>
      <c r="F20" s="120">
        <f>'Zemgale pārējie'!F20+'Zemgale valsts'!F20</f>
        <v>0</v>
      </c>
      <c r="G20" s="118">
        <f t="shared" si="2"/>
        <v>0</v>
      </c>
      <c r="H20" s="120">
        <f>'Zemgale pārējie'!H20+'Zemgale valsts'!H20</f>
        <v>0</v>
      </c>
      <c r="I20" s="120">
        <f>'Zemgale pārējie'!I20+'Zemgale valsts'!I20</f>
        <v>0</v>
      </c>
      <c r="J20" s="120">
        <f>'Zemgale pārējie'!J20+'Zemgale valsts'!J20</f>
        <v>0</v>
      </c>
      <c r="K20" s="118">
        <f t="shared" si="3"/>
        <v>0</v>
      </c>
      <c r="L20" s="118">
        <f t="shared" si="4"/>
        <v>0</v>
      </c>
      <c r="M20" s="120">
        <f>'Zemgale pārējie'!M20+'Zemgale valsts'!M20</f>
        <v>0</v>
      </c>
      <c r="N20" s="131">
        <f t="shared" si="5"/>
        <v>0</v>
      </c>
      <c r="O20" s="32"/>
    </row>
    <row r="21" spans="1:15" ht="14.25" customHeight="1" x14ac:dyDescent="0.25">
      <c r="A21" s="249"/>
      <c r="B21" s="178" t="s">
        <v>17</v>
      </c>
      <c r="C21" s="120">
        <f>'Zemgale pārējie'!C21+'Zemgale valsts'!C21</f>
        <v>0</v>
      </c>
      <c r="D21" s="120">
        <f>'Zemgale pārējie'!D21+'Zemgale valsts'!D21</f>
        <v>0</v>
      </c>
      <c r="E21" s="120">
        <f>'Zemgale pārējie'!E21+'Zemgale valsts'!E21</f>
        <v>0</v>
      </c>
      <c r="F21" s="120">
        <f>'Zemgale pārējie'!F21+'Zemgale valsts'!F21</f>
        <v>0</v>
      </c>
      <c r="G21" s="118">
        <f t="shared" si="2"/>
        <v>0</v>
      </c>
      <c r="H21" s="120">
        <f>'Zemgale pārējie'!H21+'Zemgale valsts'!H21</f>
        <v>0</v>
      </c>
      <c r="I21" s="120">
        <f>'Zemgale pārējie'!I21+'Zemgale valsts'!I21</f>
        <v>0</v>
      </c>
      <c r="J21" s="120">
        <f>'Zemgale pārējie'!J21+'Zemgale valsts'!J21</f>
        <v>0</v>
      </c>
      <c r="K21" s="118">
        <f t="shared" si="3"/>
        <v>0</v>
      </c>
      <c r="L21" s="118">
        <f t="shared" si="4"/>
        <v>0</v>
      </c>
      <c r="M21" s="120">
        <f>'Zemgale pārējie'!M21+'Zemgale valsts'!M21</f>
        <v>0</v>
      </c>
      <c r="N21" s="131">
        <f t="shared" si="5"/>
        <v>0</v>
      </c>
      <c r="O21" s="32"/>
    </row>
    <row r="22" spans="1:15" ht="14.25" customHeight="1" x14ac:dyDescent="0.25">
      <c r="A22" s="16" t="s">
        <v>27</v>
      </c>
      <c r="B22" s="178" t="s">
        <v>16</v>
      </c>
      <c r="C22" s="120">
        <f>'Zemgale pārējie'!C22+'Zemgale valsts'!C22</f>
        <v>60.06</v>
      </c>
      <c r="D22" s="120">
        <f>'Zemgale pārējie'!D22+'Zemgale valsts'!D22</f>
        <v>18.37</v>
      </c>
      <c r="E22" s="120">
        <f>'Zemgale pārējie'!E22+'Zemgale valsts'!E22</f>
        <v>0</v>
      </c>
      <c r="F22" s="120">
        <f>'Zemgale pārējie'!F22+'Zemgale valsts'!F22</f>
        <v>0.5</v>
      </c>
      <c r="G22" s="118">
        <f t="shared" si="2"/>
        <v>78.930000000000007</v>
      </c>
      <c r="H22" s="120">
        <f>'Zemgale pārējie'!H22+'Zemgale valsts'!H22</f>
        <v>68.349999999999994</v>
      </c>
      <c r="I22" s="120">
        <f>'Zemgale pārējie'!I22+'Zemgale valsts'!I22</f>
        <v>2.0299999999999998</v>
      </c>
      <c r="J22" s="120">
        <f>'Zemgale pārējie'!J22+'Zemgale valsts'!J22</f>
        <v>6.35</v>
      </c>
      <c r="K22" s="118">
        <f t="shared" si="3"/>
        <v>76.72999999999999</v>
      </c>
      <c r="L22" s="118">
        <f t="shared" si="4"/>
        <v>155.66</v>
      </c>
      <c r="M22" s="120">
        <f>'Zemgale pārējie'!M22+'Zemgale valsts'!M22</f>
        <v>10.489999999999998</v>
      </c>
      <c r="N22" s="131">
        <f t="shared" si="5"/>
        <v>166.15</v>
      </c>
      <c r="O22" s="32"/>
    </row>
    <row r="23" spans="1:15" ht="14.25" customHeight="1" x14ac:dyDescent="0.25">
      <c r="A23" s="19"/>
      <c r="B23" s="178" t="s">
        <v>17</v>
      </c>
      <c r="C23" s="120">
        <f>'Zemgale pārējie'!C23+'Zemgale valsts'!C23</f>
        <v>8669.26</v>
      </c>
      <c r="D23" s="120">
        <f>'Zemgale pārējie'!D23+'Zemgale valsts'!D23</f>
        <v>2239.4499999999998</v>
      </c>
      <c r="E23" s="120">
        <f>'Zemgale pārējie'!E23+'Zemgale valsts'!E23</f>
        <v>0</v>
      </c>
      <c r="F23" s="120">
        <f>'Zemgale pārējie'!F23+'Zemgale valsts'!F23</f>
        <v>24.78</v>
      </c>
      <c r="G23" s="118">
        <f t="shared" si="2"/>
        <v>10933.49</v>
      </c>
      <c r="H23" s="120">
        <f>'Zemgale pārējie'!H23+'Zemgale valsts'!H23</f>
        <v>2020.16</v>
      </c>
      <c r="I23" s="120">
        <f>'Zemgale pārējie'!I23+'Zemgale valsts'!I23</f>
        <v>163.29</v>
      </c>
      <c r="J23" s="120">
        <f>'Zemgale pārējie'!J23+'Zemgale valsts'!J23</f>
        <v>295.20999999999998</v>
      </c>
      <c r="K23" s="118">
        <f t="shared" si="3"/>
        <v>2478.6600000000003</v>
      </c>
      <c r="L23" s="118">
        <f t="shared" si="4"/>
        <v>13412.15</v>
      </c>
      <c r="M23" s="120">
        <f>'Zemgale pārējie'!M23+'Zemgale valsts'!M23</f>
        <v>385.21</v>
      </c>
      <c r="N23" s="131">
        <f t="shared" si="5"/>
        <v>13797.359999999999</v>
      </c>
      <c r="O23" s="32"/>
    </row>
    <row r="24" spans="1:15" ht="14.25" customHeight="1" x14ac:dyDescent="0.25">
      <c r="A24" s="247" t="s">
        <v>28</v>
      </c>
      <c r="B24" s="178" t="s">
        <v>16</v>
      </c>
      <c r="C24" s="120">
        <f>'Zemgale pārējie'!C24+'Zemgale valsts'!C24</f>
        <v>248.31</v>
      </c>
      <c r="D24" s="120">
        <f>'Zemgale pārējie'!D24+'Zemgale valsts'!D24</f>
        <v>84.39</v>
      </c>
      <c r="E24" s="120">
        <f>'Zemgale pārējie'!E24+'Zemgale valsts'!E24</f>
        <v>1.28</v>
      </c>
      <c r="F24" s="120">
        <f>'Zemgale pārējie'!F24+'Zemgale valsts'!F24</f>
        <v>20.48</v>
      </c>
      <c r="G24" s="118">
        <f t="shared" si="2"/>
        <v>354.46</v>
      </c>
      <c r="H24" s="120">
        <f>'Zemgale pārējie'!H24+'Zemgale valsts'!H24</f>
        <v>161.34</v>
      </c>
      <c r="I24" s="120">
        <f>'Zemgale pārējie'!I24+'Zemgale valsts'!I24</f>
        <v>24.27</v>
      </c>
      <c r="J24" s="120">
        <f>'Zemgale pārējie'!J24+'Zemgale valsts'!J24</f>
        <v>18.479999999999997</v>
      </c>
      <c r="K24" s="118">
        <f t="shared" si="3"/>
        <v>204.09</v>
      </c>
      <c r="L24" s="118">
        <f t="shared" si="4"/>
        <v>558.54999999999995</v>
      </c>
      <c r="M24" s="120">
        <f>'Zemgale pārējie'!M24+'Zemgale valsts'!M24</f>
        <v>49.550000000000004</v>
      </c>
      <c r="N24" s="131">
        <f t="shared" si="5"/>
        <v>608.09999999999991</v>
      </c>
      <c r="O24" s="32"/>
    </row>
    <row r="25" spans="1:15" ht="14.25" customHeight="1" x14ac:dyDescent="0.25">
      <c r="A25" s="247"/>
      <c r="B25" s="178" t="s">
        <v>17</v>
      </c>
      <c r="C25" s="120">
        <f>'Zemgale pārējie'!C25+'Zemgale valsts'!C25</f>
        <v>7217.61</v>
      </c>
      <c r="D25" s="120">
        <f>'Zemgale pārējie'!D25+'Zemgale valsts'!D25</f>
        <v>4538.2700000000004</v>
      </c>
      <c r="E25" s="120">
        <f>'Zemgale pārējie'!E25+'Zemgale valsts'!E25</f>
        <v>10.8</v>
      </c>
      <c r="F25" s="120">
        <f>'Zemgale pārējie'!F25+'Zemgale valsts'!F25</f>
        <v>131.04000000000002</v>
      </c>
      <c r="G25" s="118">
        <f t="shared" si="2"/>
        <v>11897.720000000001</v>
      </c>
      <c r="H25" s="120">
        <f>'Zemgale pārējie'!H25+'Zemgale valsts'!H25</f>
        <v>9006.32</v>
      </c>
      <c r="I25" s="120">
        <f>'Zemgale pārējie'!I25+'Zemgale valsts'!I25</f>
        <v>1044.95</v>
      </c>
      <c r="J25" s="120">
        <f>'Zemgale pārējie'!J25+'Zemgale valsts'!J25</f>
        <v>928.81</v>
      </c>
      <c r="K25" s="118">
        <f t="shared" si="3"/>
        <v>10980.08</v>
      </c>
      <c r="L25" s="118">
        <f t="shared" si="4"/>
        <v>22877.800000000003</v>
      </c>
      <c r="M25" s="120">
        <f>'Zemgale pārējie'!M25+'Zemgale valsts'!M25</f>
        <v>1567.09</v>
      </c>
      <c r="N25" s="131">
        <f t="shared" si="5"/>
        <v>24444.890000000003</v>
      </c>
      <c r="O25" s="32"/>
    </row>
    <row r="26" spans="1:15" ht="14.25" customHeight="1" x14ac:dyDescent="0.25">
      <c r="A26" s="247" t="s">
        <v>29</v>
      </c>
      <c r="B26" s="178" t="s">
        <v>16</v>
      </c>
      <c r="C26" s="120">
        <f>'Zemgale pārējie'!C26+'Zemgale valsts'!C26</f>
        <v>0</v>
      </c>
      <c r="D26" s="120">
        <f>'Zemgale pārējie'!D26+'Zemgale valsts'!D26</f>
        <v>0</v>
      </c>
      <c r="E26" s="120">
        <f>'Zemgale pārējie'!E26+'Zemgale valsts'!E26</f>
        <v>0</v>
      </c>
      <c r="F26" s="120">
        <f>'Zemgale pārējie'!F26+'Zemgale valsts'!F26</f>
        <v>0</v>
      </c>
      <c r="G26" s="118">
        <f t="shared" si="2"/>
        <v>0</v>
      </c>
      <c r="H26" s="120">
        <f>'Zemgale pārējie'!H26+'Zemgale valsts'!H26</f>
        <v>0</v>
      </c>
      <c r="I26" s="120">
        <f>'Zemgale pārējie'!I26+'Zemgale valsts'!I26</f>
        <v>0</v>
      </c>
      <c r="J26" s="120">
        <f>'Zemgale pārējie'!J26+'Zemgale valsts'!J26</f>
        <v>0</v>
      </c>
      <c r="K26" s="118">
        <f t="shared" si="3"/>
        <v>0</v>
      </c>
      <c r="L26" s="118">
        <f t="shared" si="4"/>
        <v>0</v>
      </c>
      <c r="M26" s="120">
        <f>'Zemgale pārējie'!M26+'Zemgale valsts'!M26</f>
        <v>0</v>
      </c>
      <c r="N26" s="131">
        <f t="shared" si="5"/>
        <v>0</v>
      </c>
      <c r="O26" s="32"/>
    </row>
    <row r="27" spans="1:15" ht="14.25" customHeight="1" x14ac:dyDescent="0.25">
      <c r="A27" s="247"/>
      <c r="B27" s="178" t="s">
        <v>17</v>
      </c>
      <c r="C27" s="120">
        <f>'Zemgale pārējie'!C27+'Zemgale valsts'!C27</f>
        <v>0</v>
      </c>
      <c r="D27" s="120">
        <f>'Zemgale pārējie'!D27+'Zemgale valsts'!D27</f>
        <v>0</v>
      </c>
      <c r="E27" s="120">
        <f>'Zemgale pārējie'!E27+'Zemgale valsts'!E27</f>
        <v>0</v>
      </c>
      <c r="F27" s="120">
        <f>'Zemgale pārējie'!F27+'Zemgale valsts'!F27</f>
        <v>0</v>
      </c>
      <c r="G27" s="118">
        <f t="shared" si="2"/>
        <v>0</v>
      </c>
      <c r="H27" s="120">
        <f>'Zemgale pārējie'!H27+'Zemgale valsts'!H27</f>
        <v>0</v>
      </c>
      <c r="I27" s="120">
        <f>'Zemgale pārējie'!I27+'Zemgale valsts'!I27</f>
        <v>0</v>
      </c>
      <c r="J27" s="120">
        <f>'Zemgale pārējie'!J27+'Zemgale valsts'!J27</f>
        <v>0</v>
      </c>
      <c r="K27" s="118">
        <f t="shared" si="3"/>
        <v>0</v>
      </c>
      <c r="L27" s="118">
        <f t="shared" si="4"/>
        <v>0</v>
      </c>
      <c r="M27" s="120">
        <f>'Zemgale pārējie'!M27+'Zemgale valsts'!M27</f>
        <v>0</v>
      </c>
      <c r="N27" s="131">
        <f t="shared" si="5"/>
        <v>0</v>
      </c>
      <c r="O27" s="32"/>
    </row>
    <row r="28" spans="1:15" ht="14.25" customHeight="1" x14ac:dyDescent="0.25">
      <c r="A28" s="247" t="s">
        <v>30</v>
      </c>
      <c r="B28" s="178" t="s">
        <v>16</v>
      </c>
      <c r="C28" s="120">
        <f>'Zemgale pārējie'!C28+'Zemgale valsts'!C28</f>
        <v>0</v>
      </c>
      <c r="D28" s="120">
        <f>'Zemgale pārējie'!D28+'Zemgale valsts'!D28</f>
        <v>0</v>
      </c>
      <c r="E28" s="120">
        <f>'Zemgale pārējie'!E28+'Zemgale valsts'!E28</f>
        <v>0</v>
      </c>
      <c r="F28" s="120">
        <f>'Zemgale pārējie'!F28+'Zemgale valsts'!F28</f>
        <v>0</v>
      </c>
      <c r="G28" s="118">
        <f t="shared" si="2"/>
        <v>0</v>
      </c>
      <c r="H28" s="120">
        <f>'Zemgale pārējie'!H28+'Zemgale valsts'!H28</f>
        <v>0</v>
      </c>
      <c r="I28" s="120">
        <f>'Zemgale pārējie'!I28+'Zemgale valsts'!I28</f>
        <v>0</v>
      </c>
      <c r="J28" s="120">
        <f>'Zemgale pārējie'!J28+'Zemgale valsts'!J28</f>
        <v>0</v>
      </c>
      <c r="K28" s="118">
        <f t="shared" si="3"/>
        <v>0</v>
      </c>
      <c r="L28" s="118">
        <f t="shared" si="4"/>
        <v>0</v>
      </c>
      <c r="M28" s="120">
        <f>'Zemgale pārējie'!M28+'Zemgale valsts'!M28</f>
        <v>0</v>
      </c>
      <c r="N28" s="131">
        <f t="shared" si="5"/>
        <v>0</v>
      </c>
      <c r="O28" s="32"/>
    </row>
    <row r="29" spans="1:15" ht="14.25" customHeight="1" x14ac:dyDescent="0.25">
      <c r="A29" s="247"/>
      <c r="B29" s="178" t="s">
        <v>17</v>
      </c>
      <c r="C29" s="120">
        <f>'Zemgale pārējie'!C29+'Zemgale valsts'!C29</f>
        <v>0</v>
      </c>
      <c r="D29" s="120">
        <f>'Zemgale pārējie'!D29+'Zemgale valsts'!D29</f>
        <v>0</v>
      </c>
      <c r="E29" s="120">
        <f>'Zemgale pārējie'!E29+'Zemgale valsts'!E29</f>
        <v>0</v>
      </c>
      <c r="F29" s="120">
        <f>'Zemgale pārējie'!F29+'Zemgale valsts'!F29</f>
        <v>0</v>
      </c>
      <c r="G29" s="118">
        <f t="shared" si="2"/>
        <v>0</v>
      </c>
      <c r="H29" s="120">
        <f>'Zemgale pārējie'!H29+'Zemgale valsts'!H29</f>
        <v>0</v>
      </c>
      <c r="I29" s="120">
        <f>'Zemgale pārējie'!I29+'Zemgale valsts'!I29</f>
        <v>0</v>
      </c>
      <c r="J29" s="120">
        <f>'Zemgale pārējie'!J29+'Zemgale valsts'!J29</f>
        <v>0</v>
      </c>
      <c r="K29" s="118">
        <f t="shared" si="3"/>
        <v>0</v>
      </c>
      <c r="L29" s="118">
        <f t="shared" si="4"/>
        <v>0</v>
      </c>
      <c r="M29" s="120">
        <f>'Zemgale pārējie'!M29+'Zemgale valsts'!M29</f>
        <v>0</v>
      </c>
      <c r="N29" s="131">
        <f t="shared" si="5"/>
        <v>0</v>
      </c>
      <c r="O29" s="32"/>
    </row>
    <row r="30" spans="1:15" ht="14.25" customHeight="1" x14ac:dyDescent="0.25">
      <c r="A30" s="247" t="s">
        <v>31</v>
      </c>
      <c r="B30" s="178" t="s">
        <v>16</v>
      </c>
      <c r="C30" s="120">
        <f>'Zemgale pārējie'!C30+'Zemgale valsts'!C30</f>
        <v>43.79</v>
      </c>
      <c r="D30" s="120">
        <f>'Zemgale pārējie'!D30+'Zemgale valsts'!D30</f>
        <v>30.28</v>
      </c>
      <c r="E30" s="120">
        <f>'Zemgale pārējie'!E30+'Zemgale valsts'!E30</f>
        <v>0</v>
      </c>
      <c r="F30" s="120">
        <f>'Zemgale pārējie'!F30+'Zemgale valsts'!F30</f>
        <v>1.05</v>
      </c>
      <c r="G30" s="118">
        <f t="shared" si="2"/>
        <v>75.11999999999999</v>
      </c>
      <c r="H30" s="120">
        <f>'Zemgale pārējie'!H30+'Zemgale valsts'!H30</f>
        <v>35.050000000000004</v>
      </c>
      <c r="I30" s="120">
        <f>'Zemgale pārējie'!I30+'Zemgale valsts'!I30</f>
        <v>4.4800000000000004</v>
      </c>
      <c r="J30" s="120">
        <f>'Zemgale pārējie'!J30+'Zemgale valsts'!J30</f>
        <v>10.86</v>
      </c>
      <c r="K30" s="118">
        <f t="shared" si="3"/>
        <v>50.39</v>
      </c>
      <c r="L30" s="118">
        <f t="shared" si="4"/>
        <v>125.50999999999999</v>
      </c>
      <c r="M30" s="120">
        <f>'Zemgale pārējie'!M30+'Zemgale valsts'!M30</f>
        <v>10.73</v>
      </c>
      <c r="N30" s="131">
        <f t="shared" si="5"/>
        <v>136.23999999999998</v>
      </c>
      <c r="O30" s="32"/>
    </row>
    <row r="31" spans="1:15" ht="14.25" customHeight="1" x14ac:dyDescent="0.25">
      <c r="A31" s="247"/>
      <c r="B31" s="178" t="s">
        <v>17</v>
      </c>
      <c r="C31" s="122">
        <f>'Zemgale pārējie'!C31+'Zemgale valsts'!C31</f>
        <v>9124</v>
      </c>
      <c r="D31" s="122">
        <f>'Zemgale pārējie'!D31+'Zemgale valsts'!D31</f>
        <v>6218</v>
      </c>
      <c r="E31" s="122">
        <f>'Zemgale pārējie'!E31+'Zemgale valsts'!E31</f>
        <v>0</v>
      </c>
      <c r="F31" s="122">
        <f>'Zemgale pārējie'!F31+'Zemgale valsts'!F31</f>
        <v>158</v>
      </c>
      <c r="G31" s="125">
        <f t="shared" si="2"/>
        <v>15500</v>
      </c>
      <c r="H31" s="122">
        <f>'Zemgale pārējie'!H31+'Zemgale valsts'!H31</f>
        <v>5655</v>
      </c>
      <c r="I31" s="122">
        <f>'Zemgale pārējie'!I31+'Zemgale valsts'!I31</f>
        <v>764</v>
      </c>
      <c r="J31" s="122">
        <f>'Zemgale pārējie'!J31+'Zemgale valsts'!J31</f>
        <v>2201</v>
      </c>
      <c r="K31" s="125">
        <f t="shared" si="3"/>
        <v>8620</v>
      </c>
      <c r="L31" s="125">
        <f t="shared" si="4"/>
        <v>24120</v>
      </c>
      <c r="M31" s="122">
        <f>'Zemgale pārējie'!M31+'Zemgale valsts'!M31</f>
        <v>1650</v>
      </c>
      <c r="N31" s="131">
        <f t="shared" si="5"/>
        <v>25770</v>
      </c>
      <c r="O31" s="32"/>
    </row>
    <row r="32" spans="1:15" ht="14.25" customHeight="1" x14ac:dyDescent="0.25">
      <c r="A32" s="247" t="s">
        <v>32</v>
      </c>
      <c r="B32" s="178" t="s">
        <v>16</v>
      </c>
      <c r="C32" s="120">
        <f>'Zemgale pārējie'!C32+'Zemgale valsts'!C32</f>
        <v>0</v>
      </c>
      <c r="D32" s="120">
        <f>'Zemgale pārējie'!D32+'Zemgale valsts'!D32</f>
        <v>0</v>
      </c>
      <c r="E32" s="120">
        <f>'Zemgale pārējie'!E32+'Zemgale valsts'!E32</f>
        <v>0</v>
      </c>
      <c r="F32" s="120">
        <f>'Zemgale pārējie'!F32+'Zemgale valsts'!F32</f>
        <v>0</v>
      </c>
      <c r="G32" s="118">
        <f t="shared" si="2"/>
        <v>0</v>
      </c>
      <c r="H32" s="120">
        <f>'Zemgale pārējie'!H32+'Zemgale valsts'!H32</f>
        <v>0</v>
      </c>
      <c r="I32" s="120">
        <f>'Zemgale pārējie'!I32+'Zemgale valsts'!I32</f>
        <v>0</v>
      </c>
      <c r="J32" s="120">
        <f>'Zemgale pārējie'!J32+'Zemgale valsts'!J32</f>
        <v>0</v>
      </c>
      <c r="K32" s="118">
        <f t="shared" si="3"/>
        <v>0</v>
      </c>
      <c r="L32" s="118">
        <f t="shared" si="4"/>
        <v>0</v>
      </c>
      <c r="M32" s="120">
        <f>'Zemgale pārējie'!M32+'Zemgale valsts'!M32</f>
        <v>0</v>
      </c>
      <c r="N32" s="131">
        <f t="shared" si="5"/>
        <v>0</v>
      </c>
      <c r="O32" s="32"/>
    </row>
    <row r="33" spans="1:18" ht="14.25" customHeight="1" x14ac:dyDescent="0.25">
      <c r="A33" s="247"/>
      <c r="B33" s="178" t="s">
        <v>17</v>
      </c>
      <c r="C33" s="120">
        <f>'Zemgale pārējie'!C33+'Zemgale valsts'!C33</f>
        <v>0</v>
      </c>
      <c r="D33" s="120">
        <f>'Zemgale pārējie'!D33+'Zemgale valsts'!D33</f>
        <v>0</v>
      </c>
      <c r="E33" s="120">
        <f>'Zemgale pārējie'!E33+'Zemgale valsts'!E33</f>
        <v>0</v>
      </c>
      <c r="F33" s="120">
        <f>'Zemgale pārējie'!F33+'Zemgale valsts'!F33</f>
        <v>0</v>
      </c>
      <c r="G33" s="118">
        <f t="shared" si="2"/>
        <v>0</v>
      </c>
      <c r="H33" s="120">
        <f>'Zemgale pārējie'!H33+'Zemgale valsts'!H33</f>
        <v>0</v>
      </c>
      <c r="I33" s="120">
        <f>'Zemgale pārējie'!I33+'Zemgale valsts'!I33</f>
        <v>0</v>
      </c>
      <c r="J33" s="120">
        <f>'Zemgale pārējie'!J33+'Zemgale valsts'!J33</f>
        <v>0</v>
      </c>
      <c r="K33" s="118">
        <f t="shared" si="3"/>
        <v>0</v>
      </c>
      <c r="L33" s="118">
        <f t="shared" si="4"/>
        <v>0</v>
      </c>
      <c r="M33" s="120">
        <f>'Zemgale pārējie'!M33+'Zemgale valsts'!M33</f>
        <v>0</v>
      </c>
      <c r="N33" s="131">
        <f t="shared" si="5"/>
        <v>0</v>
      </c>
      <c r="O33" s="32"/>
    </row>
    <row r="34" spans="1:18" ht="14.25" customHeight="1" x14ac:dyDescent="0.25">
      <c r="A34" s="247" t="s">
        <v>33</v>
      </c>
      <c r="B34" s="178" t="s">
        <v>16</v>
      </c>
      <c r="C34" s="120">
        <f>'Zemgale pārējie'!C34+'Zemgale valsts'!C34</f>
        <v>0.17</v>
      </c>
      <c r="D34" s="120">
        <f>'Zemgale pārējie'!D34+'Zemgale valsts'!D34</f>
        <v>0</v>
      </c>
      <c r="E34" s="120">
        <f>'Zemgale pārējie'!E34+'Zemgale valsts'!E34</f>
        <v>0.3</v>
      </c>
      <c r="F34" s="120">
        <f>'Zemgale pārējie'!F34+'Zemgale valsts'!F34</f>
        <v>0.28000000000000003</v>
      </c>
      <c r="G34" s="118">
        <f t="shared" si="2"/>
        <v>0.75</v>
      </c>
      <c r="H34" s="120">
        <f>'Zemgale pārējie'!H34+'Zemgale valsts'!H34</f>
        <v>0.46</v>
      </c>
      <c r="I34" s="120">
        <f>'Zemgale pārējie'!I34+'Zemgale valsts'!I34</f>
        <v>0</v>
      </c>
      <c r="J34" s="120">
        <f>'Zemgale pārējie'!J34+'Zemgale valsts'!J34</f>
        <v>0</v>
      </c>
      <c r="K34" s="118">
        <f t="shared" si="3"/>
        <v>0.46</v>
      </c>
      <c r="L34" s="118">
        <f t="shared" si="4"/>
        <v>1.21</v>
      </c>
      <c r="M34" s="120">
        <f>'Zemgale pārējie'!M34+'Zemgale valsts'!M34</f>
        <v>1.68</v>
      </c>
      <c r="N34" s="131">
        <f t="shared" si="5"/>
        <v>2.8899999999999997</v>
      </c>
      <c r="O34" s="32"/>
    </row>
    <row r="35" spans="1:18" ht="14.25" customHeight="1" x14ac:dyDescent="0.25">
      <c r="A35" s="247"/>
      <c r="B35" s="178" t="s">
        <v>17</v>
      </c>
      <c r="C35" s="120">
        <f>'Zemgale pārējie'!C35+'Zemgale valsts'!C35</f>
        <v>56</v>
      </c>
      <c r="D35" s="120">
        <f>'Zemgale pārējie'!D35+'Zemgale valsts'!D35</f>
        <v>0</v>
      </c>
      <c r="E35" s="120">
        <f>'Zemgale pārējie'!E35+'Zemgale valsts'!E35</f>
        <v>28</v>
      </c>
      <c r="F35" s="120">
        <f>'Zemgale pārējie'!F35+'Zemgale valsts'!F35</f>
        <v>92</v>
      </c>
      <c r="G35" s="118">
        <f t="shared" si="2"/>
        <v>176</v>
      </c>
      <c r="H35" s="120">
        <f>'Zemgale pārējie'!H35+'Zemgale valsts'!H35</f>
        <v>34.97</v>
      </c>
      <c r="I35" s="120">
        <f>'Zemgale pārējie'!I35+'Zemgale valsts'!I35</f>
        <v>0</v>
      </c>
      <c r="J35" s="120">
        <f>'Zemgale pārējie'!J35+'Zemgale valsts'!J35</f>
        <v>0</v>
      </c>
      <c r="K35" s="118">
        <f t="shared" si="3"/>
        <v>34.97</v>
      </c>
      <c r="L35" s="118">
        <f t="shared" si="4"/>
        <v>210.97</v>
      </c>
      <c r="M35" s="120">
        <f>'Zemgale pārējie'!M35+'Zemgale valsts'!M35</f>
        <v>230.3</v>
      </c>
      <c r="N35" s="131">
        <f t="shared" si="5"/>
        <v>441.27</v>
      </c>
      <c r="O35" s="32"/>
    </row>
    <row r="36" spans="1:18" ht="14.25" customHeight="1" x14ac:dyDescent="0.25">
      <c r="A36" s="247" t="s">
        <v>34</v>
      </c>
      <c r="B36" s="178" t="s">
        <v>16</v>
      </c>
      <c r="C36" s="120">
        <f>'Zemgale pārējie'!C36+'Zemgale valsts'!C36</f>
        <v>13.72</v>
      </c>
      <c r="D36" s="120">
        <f>'Zemgale pārējie'!D36+'Zemgale valsts'!D36</f>
        <v>7.38</v>
      </c>
      <c r="E36" s="120">
        <f>'Zemgale pārējie'!E36+'Zemgale valsts'!E36</f>
        <v>0</v>
      </c>
      <c r="F36" s="120">
        <f>'Zemgale pārējie'!F36+'Zemgale valsts'!F36</f>
        <v>0</v>
      </c>
      <c r="G36" s="118">
        <f t="shared" si="2"/>
        <v>21.1</v>
      </c>
      <c r="H36" s="120">
        <f>'Zemgale pārējie'!H36+'Zemgale valsts'!H36</f>
        <v>3.37</v>
      </c>
      <c r="I36" s="120">
        <f>'Zemgale pārējie'!I36+'Zemgale valsts'!I36</f>
        <v>0</v>
      </c>
      <c r="J36" s="120">
        <f>'Zemgale pārējie'!J36+'Zemgale valsts'!J36</f>
        <v>2.96</v>
      </c>
      <c r="K36" s="118">
        <f t="shared" si="3"/>
        <v>6.33</v>
      </c>
      <c r="L36" s="118">
        <f t="shared" si="4"/>
        <v>27.43</v>
      </c>
      <c r="M36" s="120">
        <f>'Zemgale pārējie'!M36+'Zemgale valsts'!M36</f>
        <v>0.02</v>
      </c>
      <c r="N36" s="131">
        <f t="shared" si="5"/>
        <v>27.45</v>
      </c>
      <c r="O36" s="32"/>
      <c r="R36" s="33"/>
    </row>
    <row r="37" spans="1:18" ht="14.25" customHeight="1" x14ac:dyDescent="0.25">
      <c r="A37" s="247"/>
      <c r="B37" s="178" t="s">
        <v>17</v>
      </c>
      <c r="C37" s="120">
        <f>'Zemgale pārējie'!C37+'Zemgale valsts'!C37</f>
        <v>38.42</v>
      </c>
      <c r="D37" s="120">
        <f>'Zemgale pārējie'!D37+'Zemgale valsts'!D37</f>
        <v>2.69</v>
      </c>
      <c r="E37" s="120">
        <f>'Zemgale pārējie'!E37+'Zemgale valsts'!E37</f>
        <v>0</v>
      </c>
      <c r="F37" s="120">
        <f>'Zemgale pārējie'!F37+'Zemgale valsts'!F37</f>
        <v>0</v>
      </c>
      <c r="G37" s="118">
        <f t="shared" si="2"/>
        <v>41.11</v>
      </c>
      <c r="H37" s="120">
        <f>'Zemgale pārējie'!H37+'Zemgale valsts'!H37</f>
        <v>3.48</v>
      </c>
      <c r="I37" s="120">
        <f>'Zemgale pārējie'!I37+'Zemgale valsts'!I37</f>
        <v>0</v>
      </c>
      <c r="J37" s="120">
        <f>'Zemgale pārējie'!J37+'Zemgale valsts'!J37</f>
        <v>9.34</v>
      </c>
      <c r="K37" s="118">
        <f>SUM(H37:J37)</f>
        <v>12.82</v>
      </c>
      <c r="L37" s="118">
        <f t="shared" si="4"/>
        <v>53.93</v>
      </c>
      <c r="M37" s="120">
        <f>'Zemgale pārējie'!M37+'Zemgale valsts'!M37</f>
        <v>3.4</v>
      </c>
      <c r="N37" s="131">
        <f t="shared" si="5"/>
        <v>57.33</v>
      </c>
      <c r="O37" s="32"/>
    </row>
    <row r="38" spans="1:18" ht="14.25" customHeight="1" x14ac:dyDescent="0.25">
      <c r="A38" s="19" t="s">
        <v>35</v>
      </c>
      <c r="B38" s="178" t="s">
        <v>16</v>
      </c>
      <c r="C38" s="118">
        <f>C4+C12+C14+C16+C18+C20+C22+C24+C26+C28+C30+C32+C34+C36</f>
        <v>4569.5200000000023</v>
      </c>
      <c r="D38" s="118">
        <f>D4+D12+D14+D16+D18+D20+D22+D24+D26+D28+D30+D32+D34+D36</f>
        <v>5626.91</v>
      </c>
      <c r="E38" s="118">
        <f t="shared" ref="E38:F38" si="6">E4+E12+E14+E16+E18+E20+E22+E24+E26+E28+E30+E32+E34+E36</f>
        <v>8.620000000000001</v>
      </c>
      <c r="F38" s="118">
        <f t="shared" si="6"/>
        <v>187.31</v>
      </c>
      <c r="G38" s="118">
        <f t="shared" si="2"/>
        <v>10392.360000000002</v>
      </c>
      <c r="H38" s="118">
        <f>H4+H12+H14+H16+H18+H20+H22+H24+H26+H28+H30+H32+H34+H36</f>
        <v>5392.4100000000008</v>
      </c>
      <c r="I38" s="118">
        <f t="shared" ref="I38:J39" si="7">I4+I12+I14+I16+I18+I20+I22+I24+I26+I28+I30+I32+I34+I36</f>
        <v>507.21</v>
      </c>
      <c r="J38" s="118">
        <f t="shared" si="7"/>
        <v>946.41000000000008</v>
      </c>
      <c r="K38" s="118">
        <f t="shared" si="3"/>
        <v>6846.0300000000007</v>
      </c>
      <c r="L38" s="118">
        <f t="shared" si="4"/>
        <v>17238.390000000003</v>
      </c>
      <c r="M38" s="118">
        <f>M4+M12+M14+M16+M18+M20+M22+M24+M26+M28+M30+M32+M34+M36</f>
        <v>1626.7500000000002</v>
      </c>
      <c r="N38" s="131">
        <f t="shared" si="5"/>
        <v>18865.140000000003</v>
      </c>
      <c r="O38" s="34"/>
    </row>
    <row r="39" spans="1:18" ht="14.25" customHeight="1" x14ac:dyDescent="0.25">
      <c r="A39" s="17"/>
      <c r="B39" s="178" t="s">
        <v>17</v>
      </c>
      <c r="C39" s="125">
        <f>C5+C15+C17+C19+C21+C23+C25+C27+C29+C31+C33+C35+C37+C13</f>
        <v>614481.12</v>
      </c>
      <c r="D39" s="125">
        <f>D5+D15+D17+D19+D21+D23+D25+D27+D29+D31+D33+D35+D37+D13</f>
        <v>436054.9</v>
      </c>
      <c r="E39" s="125">
        <f>E5+E15+E17+E19+E21+E23+E25+E27+E29+E31+E33+E35+E37+E13</f>
        <v>142.80000000000001</v>
      </c>
      <c r="F39" s="125">
        <f>F5+F15+F17+F19+F21+F23+F25+F27+F29+F31+F33+F35+F37+F13</f>
        <v>12082.820000000002</v>
      </c>
      <c r="G39" s="125">
        <f t="shared" si="2"/>
        <v>1062761.6400000001</v>
      </c>
      <c r="H39" s="125">
        <f>H5+H13+H15+H17+H19+H21+H23+H25+H27+H29+H31+H33+H35+H37</f>
        <v>774831.2</v>
      </c>
      <c r="I39" s="125">
        <f t="shared" si="7"/>
        <v>82645.239999999991</v>
      </c>
      <c r="J39" s="125">
        <f t="shared" si="7"/>
        <v>173067.36</v>
      </c>
      <c r="K39" s="125">
        <f t="shared" si="3"/>
        <v>1030543.7999999999</v>
      </c>
      <c r="L39" s="125">
        <f t="shared" si="4"/>
        <v>2093305.44</v>
      </c>
      <c r="M39" s="125">
        <f>M5+M13+M15+M17+M19+M21+M23+M25+M27+M29+M31+M33+M35+M37</f>
        <v>221305.12999999998</v>
      </c>
      <c r="N39" s="131">
        <f>N5+N13+N15+N17+N19+N21+N23+N25+N27+N29+N31+N33+N35+N37</f>
        <v>2314610.5700000003</v>
      </c>
      <c r="O39" s="32"/>
    </row>
    <row r="40" spans="1:18" x14ac:dyDescent="0.25">
      <c r="A40" s="32"/>
      <c r="B40" s="3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2"/>
    </row>
    <row r="41" spans="1:1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2"/>
    </row>
    <row r="42" spans="1:18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</row>
  </sheetData>
  <mergeCells count="16"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9" bottom="0.17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48"/>
  <sheetViews>
    <sheetView zoomScale="85" zoomScaleNormal="85" workbookViewId="0">
      <selection activeCell="J44" sqref="J44"/>
    </sheetView>
  </sheetViews>
  <sheetFormatPr defaultRowHeight="15" x14ac:dyDescent="0.25"/>
  <cols>
    <col min="1" max="1" width="32.28515625" style="56" customWidth="1"/>
    <col min="2" max="2" width="3.42578125" style="56" customWidth="1"/>
    <col min="3" max="3" width="9.42578125" style="56" bestFit="1" customWidth="1"/>
    <col min="4" max="4" width="9.28515625" style="56" bestFit="1" customWidth="1"/>
    <col min="5" max="5" width="6.140625" style="56" customWidth="1"/>
    <col min="6" max="6" width="5.85546875" style="56" customWidth="1"/>
    <col min="7" max="7" width="13.140625" style="56" customWidth="1"/>
    <col min="8" max="8" width="9.42578125" style="56" bestFit="1" customWidth="1"/>
    <col min="9" max="9" width="8.7109375" style="56" customWidth="1"/>
    <col min="10" max="10" width="9.140625" style="56" customWidth="1"/>
    <col min="11" max="11" width="12" style="56" customWidth="1"/>
    <col min="12" max="12" width="9.28515625" style="56" customWidth="1"/>
    <col min="13" max="13" width="6.140625" style="56" customWidth="1"/>
    <col min="14" max="14" width="12.140625" style="162" customWidth="1"/>
    <col min="15" max="15" width="11.5703125" style="56" bestFit="1" customWidth="1"/>
    <col min="16" max="16384" width="9.140625" style="56"/>
  </cols>
  <sheetData>
    <row r="1" spans="1:15" x14ac:dyDescent="0.25">
      <c r="A1" s="46" t="s">
        <v>68</v>
      </c>
    </row>
    <row r="2" spans="1:15" x14ac:dyDescent="0.25">
      <c r="A2" s="82" t="s">
        <v>0</v>
      </c>
      <c r="B2" s="82"/>
      <c r="C2" s="252" t="s">
        <v>1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86" t="s">
        <v>2</v>
      </c>
    </row>
    <row r="3" spans="1:15" ht="25.5" x14ac:dyDescent="0.25">
      <c r="A3" s="82" t="s">
        <v>3</v>
      </c>
      <c r="B3" s="82"/>
      <c r="C3" s="82" t="s">
        <v>4</v>
      </c>
      <c r="D3" s="82" t="s">
        <v>5</v>
      </c>
      <c r="E3" s="82" t="s">
        <v>6</v>
      </c>
      <c r="F3" s="82" t="s">
        <v>7</v>
      </c>
      <c r="G3" s="82" t="s">
        <v>8</v>
      </c>
      <c r="H3" s="82" t="s">
        <v>9</v>
      </c>
      <c r="I3" s="82" t="s">
        <v>10</v>
      </c>
      <c r="J3" s="82" t="s">
        <v>11</v>
      </c>
      <c r="K3" s="82" t="s">
        <v>12</v>
      </c>
      <c r="L3" s="82" t="s">
        <v>13</v>
      </c>
      <c r="M3" s="82" t="s">
        <v>14</v>
      </c>
      <c r="N3" s="163"/>
    </row>
    <row r="4" spans="1:15" x14ac:dyDescent="0.25">
      <c r="A4" s="83" t="s">
        <v>15</v>
      </c>
      <c r="B4" s="84" t="s">
        <v>16</v>
      </c>
      <c r="C4" s="108">
        <f>C6+C8+C10</f>
        <v>7253.46</v>
      </c>
      <c r="D4" s="108">
        <f>D6+D8+D10</f>
        <v>2223.7700000000004</v>
      </c>
      <c r="E4" s="108">
        <f>E6+E8+E10</f>
        <v>0</v>
      </c>
      <c r="F4" s="108">
        <f t="shared" ref="F4:N5" si="0">F6+F8+F10</f>
        <v>6.76</v>
      </c>
      <c r="G4" s="126">
        <f t="shared" si="0"/>
        <v>9483.9900000000016</v>
      </c>
      <c r="H4" s="108">
        <f t="shared" si="0"/>
        <v>5620.89</v>
      </c>
      <c r="I4" s="108">
        <f t="shared" si="0"/>
        <v>370.34</v>
      </c>
      <c r="J4" s="108">
        <f t="shared" si="0"/>
        <v>991.04000000000008</v>
      </c>
      <c r="K4" s="108">
        <f t="shared" si="0"/>
        <v>6982.27</v>
      </c>
      <c r="L4" s="108">
        <f t="shared" si="0"/>
        <v>16466.260000000002</v>
      </c>
      <c r="M4" s="108">
        <f t="shared" si="0"/>
        <v>303.83</v>
      </c>
      <c r="N4" s="109">
        <f t="shared" si="0"/>
        <v>16770.090000000004</v>
      </c>
      <c r="O4" s="23"/>
    </row>
    <row r="5" spans="1:15" ht="15.75" x14ac:dyDescent="0.25">
      <c r="A5" s="83"/>
      <c r="B5" s="84" t="s">
        <v>38</v>
      </c>
      <c r="C5" s="110">
        <f>C7+C9+C11</f>
        <v>2214911</v>
      </c>
      <c r="D5" s="110">
        <f t="shared" ref="D5:G5" si="1">D7+D9+D11</f>
        <v>676635</v>
      </c>
      <c r="E5" s="110">
        <f t="shared" si="1"/>
        <v>0</v>
      </c>
      <c r="F5" s="110">
        <f t="shared" si="1"/>
        <v>1038</v>
      </c>
      <c r="G5" s="127">
        <f t="shared" si="1"/>
        <v>2892584</v>
      </c>
      <c r="H5" s="110">
        <f>H7+H9+H11</f>
        <v>1566709</v>
      </c>
      <c r="I5" s="110">
        <f t="shared" si="0"/>
        <v>108862</v>
      </c>
      <c r="J5" s="110">
        <f t="shared" si="0"/>
        <v>336183</v>
      </c>
      <c r="K5" s="110">
        <f t="shared" si="0"/>
        <v>2011754</v>
      </c>
      <c r="L5" s="110">
        <f t="shared" si="0"/>
        <v>4904338</v>
      </c>
      <c r="M5" s="110">
        <f>M7+M9+M11</f>
        <v>55266</v>
      </c>
      <c r="N5" s="111">
        <f>N7+N9+N11</f>
        <v>4959604</v>
      </c>
      <c r="O5" s="23"/>
    </row>
    <row r="6" spans="1:15" x14ac:dyDescent="0.25">
      <c r="A6" s="250" t="s">
        <v>44</v>
      </c>
      <c r="B6" s="57" t="s">
        <v>16</v>
      </c>
      <c r="C6" s="112">
        <f>'Kurzeme valsts'!C6+'Latgale valsts'!C6+'Rīga valsts'!C6+'Vidzeme valsts'!C6+'Zemgale valsts'!C6</f>
        <v>6737.35</v>
      </c>
      <c r="D6" s="112">
        <f>'Kurzeme valsts'!D6+'Latgale valsts'!D6+'Rīga valsts'!D6+'Vidzeme valsts'!D6+'Zemgale valsts'!D6</f>
        <v>2177.11</v>
      </c>
      <c r="E6" s="112">
        <f>'Kurzeme valsts'!E6+'Latgale valsts'!E6+'Rīga valsts'!E6+'Vidzeme valsts'!E6+'Zemgale valsts'!E6</f>
        <v>0</v>
      </c>
      <c r="F6" s="112">
        <f>'Kurzeme valsts'!F6+'Latgale valsts'!F6+'Rīga valsts'!F6+'Vidzeme valsts'!F6+'Zemgale valsts'!F6</f>
        <v>6.76</v>
      </c>
      <c r="G6" s="126">
        <f>SUM(C6:F6)</f>
        <v>8921.2200000000012</v>
      </c>
      <c r="H6" s="112">
        <f>'Kurzeme valsts'!H6+'Latgale valsts'!H6+'Rīga valsts'!H6+'Vidzeme valsts'!H6+'Zemgale valsts'!H6</f>
        <v>5572.49</v>
      </c>
      <c r="I6" s="112">
        <f>'Kurzeme valsts'!I6+'Latgale valsts'!I6+'Rīga valsts'!I6+'Vidzeme valsts'!I6+'Zemgale valsts'!I6</f>
        <v>369.03</v>
      </c>
      <c r="J6" s="112">
        <f>'Kurzeme valsts'!J6+'Latgale valsts'!J6+'Rīga valsts'!J6+'Vidzeme valsts'!J6+'Zemgale valsts'!J6</f>
        <v>987.72</v>
      </c>
      <c r="K6" s="108">
        <f>SUM(H6:J6)</f>
        <v>6929.24</v>
      </c>
      <c r="L6" s="108">
        <f>G6+K6</f>
        <v>15850.460000000001</v>
      </c>
      <c r="M6" s="112">
        <f>'Kurzeme valsts'!M6+'Latgale valsts'!M6+'Rīga valsts'!M6+'Vidzeme valsts'!M6+'Zemgale valsts'!M6</f>
        <v>300.52999999999997</v>
      </c>
      <c r="N6" s="115">
        <f>SUM(L6:M6)</f>
        <v>16150.990000000002</v>
      </c>
      <c r="O6" s="23"/>
    </row>
    <row r="7" spans="1:15" ht="15.75" x14ac:dyDescent="0.25">
      <c r="A7" s="250"/>
      <c r="B7" s="84" t="s">
        <v>38</v>
      </c>
      <c r="C7" s="113">
        <f>'Kurzeme valsts'!C7+'Latgale valsts'!C7+'Rīga valsts'!C7+'Vidzeme valsts'!C7+'Zemgale valsts'!C7</f>
        <v>2178107</v>
      </c>
      <c r="D7" s="113">
        <f>'Kurzeme valsts'!D7+'Latgale valsts'!D7+'Rīga valsts'!D7+'Vidzeme valsts'!D7+'Zemgale valsts'!D7</f>
        <v>666692</v>
      </c>
      <c r="E7" s="113">
        <f>'Kurzeme valsts'!E7+'Latgale valsts'!E7+'Rīga valsts'!E7+'Vidzeme valsts'!E7+'Zemgale valsts'!E7</f>
        <v>0</v>
      </c>
      <c r="F7" s="113">
        <f>'Kurzeme valsts'!F7+'Latgale valsts'!F7+'Rīga valsts'!F7+'Vidzeme valsts'!F7+'Zemgale valsts'!F7</f>
        <v>1038</v>
      </c>
      <c r="G7" s="128">
        <f t="shared" ref="G7:G37" si="2">SUM(C7:F7)</f>
        <v>2845837</v>
      </c>
      <c r="H7" s="113">
        <f>'Kurzeme valsts'!H7+'Latgale valsts'!H7+'Rīga valsts'!H7+'Vidzeme valsts'!H7+'Zemgale valsts'!H7</f>
        <v>1560429</v>
      </c>
      <c r="I7" s="113">
        <f>'Kurzeme valsts'!I7+'Latgale valsts'!I7+'Rīga valsts'!I7+'Vidzeme valsts'!I7+'Zemgale valsts'!I7</f>
        <v>108767</v>
      </c>
      <c r="J7" s="113">
        <f>'Kurzeme valsts'!J7+'Latgale valsts'!J7+'Rīga valsts'!J7+'Vidzeme valsts'!J7+'Zemgale valsts'!J7</f>
        <v>335686</v>
      </c>
      <c r="K7" s="129">
        <f t="shared" ref="K7:K37" si="3">SUM(H7:J7)</f>
        <v>2004882</v>
      </c>
      <c r="L7" s="129">
        <f t="shared" ref="L7:L37" si="4">G7+K7</f>
        <v>4850719</v>
      </c>
      <c r="M7" s="113">
        <f>'Kurzeme valsts'!M7+'Latgale valsts'!M7+'Rīga valsts'!M7+'Vidzeme valsts'!M7+'Zemgale valsts'!M7</f>
        <v>54949</v>
      </c>
      <c r="N7" s="164">
        <f t="shared" ref="N7:N37" si="5">SUM(L7:M7)</f>
        <v>4905668</v>
      </c>
      <c r="O7" s="23"/>
    </row>
    <row r="8" spans="1:15" x14ac:dyDescent="0.25">
      <c r="A8" s="250" t="s">
        <v>45</v>
      </c>
      <c r="B8" s="84" t="s">
        <v>16</v>
      </c>
      <c r="C8" s="112">
        <f>'Kurzeme valsts'!C8+'Latgale valsts'!C8+'Rīga valsts'!C8+'Vidzeme valsts'!C8+'Zemgale valsts'!C8</f>
        <v>515.63</v>
      </c>
      <c r="D8" s="112">
        <f>'Kurzeme valsts'!D8+'Latgale valsts'!D8+'Rīga valsts'!D8+'Vidzeme valsts'!D8+'Zemgale valsts'!D8</f>
        <v>14.07</v>
      </c>
      <c r="E8" s="112">
        <f>'Kurzeme valsts'!E8+'Latgale valsts'!E8+'Rīga valsts'!E8+'Vidzeme valsts'!E8+'Zemgale valsts'!E8</f>
        <v>0</v>
      </c>
      <c r="F8" s="112">
        <f>'Kurzeme valsts'!F8+'Latgale valsts'!F8+'Rīga valsts'!F8+'Vidzeme valsts'!F8+'Zemgale valsts'!F8</f>
        <v>0</v>
      </c>
      <c r="G8" s="126">
        <f t="shared" si="2"/>
        <v>529.70000000000005</v>
      </c>
      <c r="H8" s="112">
        <f>'Kurzeme valsts'!H8+'Latgale valsts'!H8+'Rīga valsts'!H8+'Vidzeme valsts'!H8+'Zemgale valsts'!H8</f>
        <v>40.64</v>
      </c>
      <c r="I8" s="112">
        <f>'Kurzeme valsts'!I8+'Latgale valsts'!I8+'Rīga valsts'!I8+'Vidzeme valsts'!I8+'Zemgale valsts'!I8</f>
        <v>1.31</v>
      </c>
      <c r="J8" s="112">
        <f>'Kurzeme valsts'!J8+'Latgale valsts'!J8+'Rīga valsts'!J8+'Vidzeme valsts'!J8+'Zemgale valsts'!J8</f>
        <v>3.3200000000000003</v>
      </c>
      <c r="K8" s="108">
        <f t="shared" si="3"/>
        <v>45.27</v>
      </c>
      <c r="L8" s="108">
        <f t="shared" si="4"/>
        <v>574.97</v>
      </c>
      <c r="M8" s="112">
        <f>'Kurzeme valsts'!M8+'Latgale valsts'!M8+'Rīga valsts'!M8+'Vidzeme valsts'!M8+'Zemgale valsts'!M8</f>
        <v>3.3</v>
      </c>
      <c r="N8" s="109">
        <f t="shared" si="5"/>
        <v>578.27</v>
      </c>
      <c r="O8" s="23"/>
    </row>
    <row r="9" spans="1:15" ht="15.75" x14ac:dyDescent="0.25">
      <c r="A9" s="250"/>
      <c r="B9" s="84" t="s">
        <v>38</v>
      </c>
      <c r="C9" s="113">
        <f>'Kurzeme valsts'!C9+'Latgale valsts'!C9+'Rīga valsts'!C9+'Vidzeme valsts'!C9+'Zemgale valsts'!C9</f>
        <v>36671</v>
      </c>
      <c r="D9" s="113">
        <f>'Kurzeme valsts'!D9+'Latgale valsts'!D9+'Rīga valsts'!D9+'Vidzeme valsts'!D9+'Zemgale valsts'!D9</f>
        <v>1239</v>
      </c>
      <c r="E9" s="113">
        <f>'Kurzeme valsts'!E9+'Latgale valsts'!E9+'Rīga valsts'!E9+'Vidzeme valsts'!E9+'Zemgale valsts'!E9</f>
        <v>0</v>
      </c>
      <c r="F9" s="113">
        <f>'Kurzeme valsts'!F9+'Latgale valsts'!F9+'Rīga valsts'!F9+'Vidzeme valsts'!F9+'Zemgale valsts'!F9</f>
        <v>0</v>
      </c>
      <c r="G9" s="130">
        <f>SUM(C9:F9)</f>
        <v>37910</v>
      </c>
      <c r="H9" s="113">
        <f>'Kurzeme valsts'!H9+'Latgale valsts'!H9+'Rīga valsts'!H9+'Vidzeme valsts'!H9+'Zemgale valsts'!H9</f>
        <v>3722</v>
      </c>
      <c r="I9" s="113">
        <f>'Kurzeme valsts'!I9+'Latgale valsts'!I9+'Rīga valsts'!I9+'Vidzeme valsts'!I9+'Zemgale valsts'!I9</f>
        <v>95</v>
      </c>
      <c r="J9" s="113">
        <f>'Kurzeme valsts'!J9+'Latgale valsts'!J9+'Rīga valsts'!J9+'Vidzeme valsts'!J9+'Zemgale valsts'!J9</f>
        <v>497</v>
      </c>
      <c r="K9" s="114">
        <f t="shared" si="3"/>
        <v>4314</v>
      </c>
      <c r="L9" s="114">
        <f>G9+K9</f>
        <v>42224</v>
      </c>
      <c r="M9" s="113">
        <f>'Kurzeme valsts'!M9+'Latgale valsts'!M9+'Rīga valsts'!M9+'Vidzeme valsts'!M9+'Zemgale valsts'!M9</f>
        <v>317</v>
      </c>
      <c r="N9" s="109">
        <f>SUM(L9:M9)</f>
        <v>42541</v>
      </c>
      <c r="O9" s="23"/>
    </row>
    <row r="10" spans="1:15" x14ac:dyDescent="0.25">
      <c r="A10" s="250" t="s">
        <v>46</v>
      </c>
      <c r="B10" s="84" t="s">
        <v>16</v>
      </c>
      <c r="C10" s="112">
        <f>'Kurzeme valsts'!C10+'Latgale valsts'!C10+'Rīga valsts'!C10+'Vidzeme valsts'!C10+'Zemgale valsts'!C10</f>
        <v>0.48</v>
      </c>
      <c r="D10" s="112">
        <f>'Kurzeme valsts'!D10+'Latgale valsts'!D10+'Rīga valsts'!D10+'Vidzeme valsts'!D10+'Zemgale valsts'!D10</f>
        <v>32.590000000000003</v>
      </c>
      <c r="E10" s="112">
        <f>'Kurzeme valsts'!E10+'Latgale valsts'!E10+'Rīga valsts'!E10+'Vidzeme valsts'!E10+'Zemgale valsts'!E10</f>
        <v>0</v>
      </c>
      <c r="F10" s="112">
        <f>'Kurzeme valsts'!F10+'Latgale valsts'!F10+'Rīga valsts'!F10+'Vidzeme valsts'!F10+'Zemgale valsts'!F10</f>
        <v>0</v>
      </c>
      <c r="G10" s="126">
        <f t="shared" si="2"/>
        <v>33.07</v>
      </c>
      <c r="H10" s="112">
        <f>'Kurzeme valsts'!H10+'Latgale valsts'!H10+'Rīga valsts'!J10+'Vidzeme valsts'!H10+'Zemgale valsts'!H10</f>
        <v>7.76</v>
      </c>
      <c r="I10" s="112">
        <f>'Kurzeme valsts'!I10+'Latgale valsts'!I10+'Rīga valsts'!I10+'Vidzeme valsts'!I10+'Zemgale valsts'!I10</f>
        <v>0</v>
      </c>
      <c r="J10" s="112">
        <f>'Kurzeme valsts'!J10+'Latgale valsts'!J10+'Rīga valsts'!J10+'Vidzeme valsts'!J10+'Zemgale valsts'!J10</f>
        <v>0</v>
      </c>
      <c r="K10" s="108">
        <f t="shared" si="3"/>
        <v>7.76</v>
      </c>
      <c r="L10" s="108">
        <f t="shared" si="4"/>
        <v>40.83</v>
      </c>
      <c r="M10" s="112">
        <f>'Kurzeme valsts'!M10+'Latgale valsts'!M10+'Rīga valsts'!M10+'Vidzeme valsts'!M10+'Zemgale valsts'!M10</f>
        <v>0</v>
      </c>
      <c r="N10" s="109">
        <f t="shared" si="5"/>
        <v>40.83</v>
      </c>
      <c r="O10" s="23"/>
    </row>
    <row r="11" spans="1:15" ht="15.75" x14ac:dyDescent="0.25">
      <c r="A11" s="250"/>
      <c r="B11" s="84" t="s">
        <v>38</v>
      </c>
      <c r="C11" s="112">
        <f>'Kurzeme valsts'!C11+'Latgale valsts'!C11+'Rīga valsts'!C11+'Vidzeme valsts'!C11+'Zemgale valsts'!C11</f>
        <v>133</v>
      </c>
      <c r="D11" s="112">
        <f>'Kurzeme valsts'!D11+'Latgale valsts'!D11+'Rīga valsts'!D11+'Vidzeme valsts'!D11+'Zemgale valsts'!D11</f>
        <v>8704</v>
      </c>
      <c r="E11" s="112">
        <f>'Kurzeme valsts'!E11+'Latgale valsts'!E11+'Rīga valsts'!E11+'Vidzeme valsts'!E11+'Zemgale valsts'!E11</f>
        <v>0</v>
      </c>
      <c r="F11" s="112">
        <f>'Kurzeme valsts'!F11+'Latgale valsts'!F11+'Rīga valsts'!F11+'Vidzeme valsts'!F11+'Zemgale valsts'!F11</f>
        <v>0</v>
      </c>
      <c r="G11" s="126">
        <f t="shared" si="2"/>
        <v>8837</v>
      </c>
      <c r="H11" s="112">
        <f>'Kurzeme valsts'!H11+'Latgale valsts'!H11+'Rīga valsts'!H11+'Vidzeme valsts'!H11+'Zemgale valsts'!H11</f>
        <v>2558</v>
      </c>
      <c r="I11" s="112">
        <f>'Kurzeme valsts'!I11+'Latgale valsts'!I11+'Rīga valsts'!I11+'Vidzeme valsts'!I11+'Zemgale valsts'!I11</f>
        <v>0</v>
      </c>
      <c r="J11" s="112">
        <f>'Kurzeme valsts'!J11+'Latgale valsts'!J11+'Rīga valsts'!J11+'Vidzeme valsts'!J11+'Zemgale valsts'!J11</f>
        <v>0</v>
      </c>
      <c r="K11" s="108">
        <f t="shared" si="3"/>
        <v>2558</v>
      </c>
      <c r="L11" s="108">
        <f t="shared" si="4"/>
        <v>11395</v>
      </c>
      <c r="M11" s="112">
        <f>'Kurzeme valsts'!M11+'Latgale valsts'!M11+'Rīga valsts'!M11+'Vidzeme valsts'!M11+'Zemgale valsts'!M11</f>
        <v>0</v>
      </c>
      <c r="N11" s="109">
        <f>SUM(L11:M11)</f>
        <v>11395</v>
      </c>
      <c r="O11" s="23"/>
    </row>
    <row r="12" spans="1:15" x14ac:dyDescent="0.25">
      <c r="A12" s="83" t="s">
        <v>21</v>
      </c>
      <c r="B12" s="84" t="s">
        <v>16</v>
      </c>
      <c r="C12" s="112">
        <f>'Kurzeme valsts'!C12+'Latgale valsts'!C12+'Rīga valsts'!C12+'Vidzeme valsts'!C12+'Zemgale valsts'!C12</f>
        <v>5967.93</v>
      </c>
      <c r="D12" s="112">
        <f>'Kurzeme valsts'!D12+'Latgale valsts'!D12+'Rīga valsts'!D12+'Vidzeme valsts'!D12+'Zemgale valsts'!D12</f>
        <v>8793.39</v>
      </c>
      <c r="E12" s="112">
        <f>'Kurzeme valsts'!E12+'Latgale valsts'!E12+'Rīga valsts'!E12+'Vidzeme valsts'!E12+'Zemgale valsts'!E12</f>
        <v>1.23</v>
      </c>
      <c r="F12" s="112">
        <f>'Kurzeme valsts'!F12+'Latgale valsts'!F12+'Rīga valsts'!F12+'Vidzeme valsts'!F12+'Zemgale valsts'!F12</f>
        <v>0</v>
      </c>
      <c r="G12" s="126">
        <f t="shared" si="2"/>
        <v>14762.55</v>
      </c>
      <c r="H12" s="112">
        <f>'Kurzeme valsts'!H12+'Latgale valsts'!H12+'Rīga valsts'!H12+'Vidzeme valsts'!H12+'Zemgale valsts'!H12</f>
        <v>2477.31</v>
      </c>
      <c r="I12" s="112">
        <f>'Kurzeme valsts'!I12+'Latgale valsts'!I12+'Rīga valsts'!I12+'Vidzeme valsts'!I12+'Zemgale valsts'!I12</f>
        <v>154.52000000000001</v>
      </c>
      <c r="J12" s="112">
        <f>'Kurzeme valsts'!J12+'Latgale valsts'!J12+'Rīga valsts'!J12+'Vidzeme valsts'!J12+'Zemgale valsts'!J12</f>
        <v>346.28</v>
      </c>
      <c r="K12" s="108">
        <f t="shared" si="3"/>
        <v>2978.1099999999997</v>
      </c>
      <c r="L12" s="108">
        <f t="shared" si="4"/>
        <v>17740.66</v>
      </c>
      <c r="M12" s="112">
        <f>'Kurzeme valsts'!M12+'Latgale valsts'!M12+'Rīga valsts'!M12+'Vidzeme valsts'!M12+'Zemgale valsts'!M12</f>
        <v>44.4</v>
      </c>
      <c r="N12" s="109">
        <f t="shared" si="5"/>
        <v>17785.060000000001</v>
      </c>
      <c r="O12" s="23"/>
    </row>
    <row r="13" spans="1:15" ht="15.75" x14ac:dyDescent="0.25">
      <c r="A13" s="84" t="s">
        <v>37</v>
      </c>
      <c r="B13" s="84" t="s">
        <v>38</v>
      </c>
      <c r="C13" s="112">
        <f>'Kurzeme valsts'!C13+'Latgale valsts'!C13+'Rīga valsts'!C13+'Vidzeme valsts'!C13+'Zemgale valsts'!C13</f>
        <v>342735</v>
      </c>
      <c r="D13" s="112">
        <f>'Kurzeme valsts'!D13+'Latgale valsts'!D13+'Rīga valsts'!D13+'Vidzeme valsts'!D13+'Zemgale valsts'!D13</f>
        <v>529670</v>
      </c>
      <c r="E13" s="112">
        <f>'Kurzeme valsts'!E13+'Latgale valsts'!E13+'Rīga valsts'!E13+'Vidzeme valsts'!E13+'Zemgale valsts'!E13</f>
        <v>2</v>
      </c>
      <c r="F13" s="112">
        <f>'Kurzeme valsts'!F13+'Latgale valsts'!F13+'Rīga valsts'!F13+'Vidzeme valsts'!F13+'Zemgale valsts'!F13</f>
        <v>0</v>
      </c>
      <c r="G13" s="126">
        <f t="shared" si="2"/>
        <v>872407</v>
      </c>
      <c r="H13" s="112">
        <f>'Kurzeme valsts'!H13+'Latgale valsts'!H13+'Rīga valsts'!H13+'Vidzeme valsts'!H13+'Zemgale valsts'!H13</f>
        <v>135353</v>
      </c>
      <c r="I13" s="112">
        <f>'Kurzeme valsts'!I13+'Latgale valsts'!I13+'Rīga valsts'!I13+'Vidzeme valsts'!I13+'Zemgale valsts'!I13</f>
        <v>9177</v>
      </c>
      <c r="J13" s="112">
        <f>'Kurzeme valsts'!J13+'Latgale valsts'!J13+'Rīga valsts'!J13+'Vidzeme valsts'!J13+'Zemgale valsts'!J13</f>
        <v>17392</v>
      </c>
      <c r="K13" s="108">
        <f t="shared" si="3"/>
        <v>161922</v>
      </c>
      <c r="L13" s="108">
        <f t="shared" si="4"/>
        <v>1034329</v>
      </c>
      <c r="M13" s="112">
        <f>'Kurzeme valsts'!M13+'Latgale valsts'!M13+'Rīga valsts'!M13+'Vidzeme valsts'!M13+'Zemgale valsts'!M13</f>
        <v>837</v>
      </c>
      <c r="N13" s="109">
        <f t="shared" si="5"/>
        <v>1035166</v>
      </c>
      <c r="O13" s="23"/>
    </row>
    <row r="14" spans="1:15" ht="14.25" customHeight="1" x14ac:dyDescent="0.25">
      <c r="A14" s="250" t="s">
        <v>23</v>
      </c>
      <c r="B14" s="84" t="s">
        <v>16</v>
      </c>
      <c r="C14" s="112">
        <f>'Kurzeme valsts'!C14+'Latgale valsts'!C14+'Rīga valsts'!C14+'Vidzeme valsts'!C14+'Zemgale valsts'!C14</f>
        <v>117.82</v>
      </c>
      <c r="D14" s="112">
        <f>'Kurzeme valsts'!D14+'Latgale valsts'!D14+'Rīga valsts'!D14+'Vidzeme valsts'!D14+'Zemgale valsts'!D14</f>
        <v>593.51</v>
      </c>
      <c r="E14" s="112">
        <f>'Kurzeme valsts'!E14+'Latgale valsts'!E14+'Rīga valsts'!E14+'Vidzeme valsts'!E14+'Zemgale valsts'!E14</f>
        <v>0</v>
      </c>
      <c r="F14" s="112">
        <f>'Kurzeme valsts'!F14+'Latgale valsts'!F14+'Rīga valsts'!F14+'Vidzeme valsts'!F14+'Zemgale valsts'!F14</f>
        <v>23.72</v>
      </c>
      <c r="G14" s="126">
        <f t="shared" si="2"/>
        <v>735.05</v>
      </c>
      <c r="H14" s="112">
        <f>'Kurzeme valsts'!H14+'Latgale valsts'!H14+'Rīga valsts'!H14+'Vidzeme valsts'!H14+'Zemgale valsts'!H14</f>
        <v>106.72</v>
      </c>
      <c r="I14" s="112">
        <f>'Kurzeme valsts'!I14+'Latgale valsts'!I14+'Rīga valsts'!I14+'Vidzeme valsts'!I14+'Zemgale valsts'!I14</f>
        <v>4.54</v>
      </c>
      <c r="J14" s="112">
        <f>'Kurzeme valsts'!J14+'Latgale valsts'!J14+'Rīga valsts'!J14+'Vidzeme valsts'!J14+'Zemgale valsts'!J14</f>
        <v>46.5</v>
      </c>
      <c r="K14" s="108">
        <f t="shared" si="3"/>
        <v>157.76</v>
      </c>
      <c r="L14" s="108">
        <f t="shared" si="4"/>
        <v>892.81</v>
      </c>
      <c r="M14" s="112">
        <f>'Kurzeme valsts'!M14+'Latgale valsts'!M14+'Rīga valsts'!M14+'Vidzeme valsts'!M14+'Zemgale valsts'!M14</f>
        <v>27.700000000000003</v>
      </c>
      <c r="N14" s="109">
        <f t="shared" si="5"/>
        <v>920.51</v>
      </c>
      <c r="O14" s="23"/>
    </row>
    <row r="15" spans="1:15" ht="14.25" customHeight="1" x14ac:dyDescent="0.25">
      <c r="A15" s="250"/>
      <c r="B15" s="84" t="s">
        <v>38</v>
      </c>
      <c r="C15" s="112">
        <f>'Kurzeme valsts'!C15+'Latgale valsts'!C15+'Rīga valsts'!C15+'Vidzeme valsts'!C15+'Zemgale valsts'!C15</f>
        <v>22316</v>
      </c>
      <c r="D15" s="112">
        <f>'Kurzeme valsts'!D15+'Latgale valsts'!D15+'Rīga valsts'!D15+'Vidzeme valsts'!D15+'Zemgale valsts'!D15</f>
        <v>105798</v>
      </c>
      <c r="E15" s="112">
        <f>'Kurzeme valsts'!E15+'Latgale valsts'!E15+'Rīga valsts'!E15+'Vidzeme valsts'!E15+'Zemgale valsts'!E15</f>
        <v>0</v>
      </c>
      <c r="F15" s="112">
        <f>'Kurzeme valsts'!F15+'Latgale valsts'!F15+'Rīga valsts'!F15+'Vidzeme valsts'!F15+'Zemgale valsts'!F15</f>
        <v>2149</v>
      </c>
      <c r="G15" s="126">
        <f t="shared" si="2"/>
        <v>130263</v>
      </c>
      <c r="H15" s="112">
        <f>'Kurzeme valsts'!H15+'Latgale valsts'!H15+'Rīga valsts'!H15+'Vidzeme valsts'!H15+'Zemgale valsts'!H15</f>
        <v>16507</v>
      </c>
      <c r="I15" s="112">
        <f>'Kurzeme valsts'!I15+'Latgale valsts'!I15+'Rīga valsts'!I15+'Vidzeme valsts'!I15+'Zemgale valsts'!I15</f>
        <v>732</v>
      </c>
      <c r="J15" s="112">
        <f>'Kurzeme valsts'!J15+'Latgale valsts'!J15+'Rīga valsts'!J15+'Vidzeme valsts'!J15+'Zemgale valsts'!J15</f>
        <v>7241</v>
      </c>
      <c r="K15" s="108">
        <f t="shared" si="3"/>
        <v>24480</v>
      </c>
      <c r="L15" s="108">
        <f t="shared" si="4"/>
        <v>154743</v>
      </c>
      <c r="M15" s="112">
        <f>'Kurzeme valsts'!M15+'Latgale valsts'!M15+'Rīga valsts'!M15+'Vidzeme valsts'!M15+'Zemgale valsts'!M15</f>
        <v>2644</v>
      </c>
      <c r="N15" s="109">
        <f t="shared" si="5"/>
        <v>157387</v>
      </c>
      <c r="O15" s="23"/>
    </row>
    <row r="16" spans="1:15" ht="14.25" customHeight="1" x14ac:dyDescent="0.25">
      <c r="A16" s="250" t="s">
        <v>24</v>
      </c>
      <c r="B16" s="84" t="s">
        <v>16</v>
      </c>
      <c r="C16" s="112">
        <f>'Kurzeme valsts'!C16+'Latgale valsts'!C16+'Rīga valsts'!C16+'Vidzeme valsts'!C16+'Zemgale valsts'!C16</f>
        <v>4345.5200000000004</v>
      </c>
      <c r="D16" s="112">
        <f>'Kurzeme valsts'!D16+'Latgale valsts'!D16+'Rīga valsts'!D16+'Vidzeme valsts'!D16+'Zemgale valsts'!D16</f>
        <v>6247.17</v>
      </c>
      <c r="E16" s="112">
        <f>'Kurzeme valsts'!E16+'Latgale valsts'!E16+'Rīga valsts'!E16+'Vidzeme valsts'!E16+'Zemgale valsts'!E16</f>
        <v>3.09</v>
      </c>
      <c r="F16" s="112">
        <f>'Kurzeme valsts'!F16+'Latgale valsts'!F16+'Rīga valsts'!F16+'Vidzeme valsts'!F16+'Zemgale valsts'!F16</f>
        <v>51.36</v>
      </c>
      <c r="G16" s="126">
        <f t="shared" si="2"/>
        <v>10647.140000000001</v>
      </c>
      <c r="H16" s="112">
        <f>'Kurzeme valsts'!H16+'Latgale valsts'!H16+'Rīga valsts'!H16+'Vidzeme valsts'!H16+'Zemgale valsts'!H16</f>
        <v>1909.61</v>
      </c>
      <c r="I16" s="112">
        <f>'Kurzeme valsts'!I16+'Latgale valsts'!I16+'Rīga valsts'!I16+'Vidzeme valsts'!I16+'Zemgale valsts'!I16</f>
        <v>101.21000000000001</v>
      </c>
      <c r="J16" s="112">
        <f>'Kurzeme valsts'!J16+'Latgale valsts'!J16+'Rīga valsts'!J16+'Vidzeme valsts'!J16+'Zemgale valsts'!J16</f>
        <v>210.66</v>
      </c>
      <c r="K16" s="108">
        <f t="shared" si="3"/>
        <v>2221.48</v>
      </c>
      <c r="L16" s="108">
        <f t="shared" si="4"/>
        <v>12868.62</v>
      </c>
      <c r="M16" s="112">
        <f>'Kurzeme valsts'!M16+'Latgale valsts'!M16+'Rīga valsts'!M16+'Vidzeme valsts'!M16+'Zemgale valsts'!M16</f>
        <v>12.91</v>
      </c>
      <c r="N16" s="109">
        <f t="shared" si="5"/>
        <v>12881.53</v>
      </c>
      <c r="O16" s="23"/>
    </row>
    <row r="17" spans="1:15" ht="14.25" customHeight="1" x14ac:dyDescent="0.25">
      <c r="A17" s="250"/>
      <c r="B17" s="84" t="s">
        <v>38</v>
      </c>
      <c r="C17" s="113">
        <f>'Kurzeme valsts'!C17+'Latgale valsts'!C17+'Rīga valsts'!C17+'Vidzeme valsts'!C17+'Zemgale valsts'!C17</f>
        <v>49705.920000000006</v>
      </c>
      <c r="D17" s="113">
        <f>'Kurzeme valsts'!D17+'Latgale valsts'!D17+'Rīga valsts'!D17+'Vidzeme valsts'!D17+'Zemgale valsts'!D17</f>
        <v>61875.820000000007</v>
      </c>
      <c r="E17" s="113">
        <f>'Kurzeme valsts'!E17+'Latgale valsts'!E17+'Rīga valsts'!E17+'Vidzeme valsts'!E17+'Zemgale valsts'!E17</f>
        <v>24</v>
      </c>
      <c r="F17" s="113">
        <f>'Kurzeme valsts'!F17+'Latgale valsts'!F17+'Rīga valsts'!F17+'Vidzeme valsts'!F17+'Zemgale valsts'!F17</f>
        <v>683</v>
      </c>
      <c r="G17" s="130">
        <f t="shared" si="2"/>
        <v>112288.74000000002</v>
      </c>
      <c r="H17" s="113">
        <f>'Kurzeme valsts'!H17+'Latgale valsts'!H17+'Rīga valsts'!H17+'Vidzeme valsts'!H17+'Zemgale valsts'!H17</f>
        <v>23925.599999999999</v>
      </c>
      <c r="I17" s="113">
        <f>'Kurzeme valsts'!I17+'Latgale valsts'!I17+'Rīga valsts'!I17+'Vidzeme valsts'!I17+'Zemgale valsts'!I17</f>
        <v>1544.53</v>
      </c>
      <c r="J17" s="113">
        <f>'Kurzeme valsts'!J17+'Latgale valsts'!J17+'Rīga valsts'!J17+'Vidzeme valsts'!J17+'Zemgale valsts'!J17</f>
        <v>3067.62</v>
      </c>
      <c r="K17" s="114">
        <f t="shared" si="3"/>
        <v>28537.749999999996</v>
      </c>
      <c r="L17" s="114">
        <f t="shared" si="4"/>
        <v>140826.49000000002</v>
      </c>
      <c r="M17" s="113">
        <f>'Kurzeme valsts'!M17+'Latgale valsts'!M17+'Rīga valsts'!M17+'Vidzeme valsts'!M17+'Zemgale valsts'!M17</f>
        <v>182.2</v>
      </c>
      <c r="N17" s="109">
        <f t="shared" si="5"/>
        <v>141008.69000000003</v>
      </c>
      <c r="O17" s="23"/>
    </row>
    <row r="18" spans="1:15" ht="14.25" customHeight="1" x14ac:dyDescent="0.25">
      <c r="A18" s="251" t="s">
        <v>47</v>
      </c>
      <c r="B18" s="84" t="s">
        <v>16</v>
      </c>
      <c r="C18" s="112">
        <f>'Kurzeme valsts'!C18+'Latgale valsts'!C18+'Rīga valsts'!C18+'Vidzeme valsts'!C18+'Zemgale valsts'!C18</f>
        <v>7.03</v>
      </c>
      <c r="D18" s="112">
        <f>'Kurzeme valsts'!D18+'Latgale valsts'!D18+'Rīga valsts'!D18+'Vidzeme valsts'!D18+'Zemgale valsts'!D18</f>
        <v>96.34</v>
      </c>
      <c r="E18" s="112">
        <f>'Kurzeme valsts'!E18+'Latgale valsts'!E18+'Rīga valsts'!E18+'Vidzeme valsts'!E18+'Zemgale valsts'!E18</f>
        <v>0</v>
      </c>
      <c r="F18" s="112">
        <f>'Kurzeme valsts'!F18+'Latgale valsts'!F18+'Rīga valsts'!F18+'Vidzeme valsts'!F18+'Zemgale valsts'!F18</f>
        <v>0</v>
      </c>
      <c r="G18" s="126">
        <f t="shared" si="2"/>
        <v>103.37</v>
      </c>
      <c r="H18" s="112">
        <f>'Kurzeme valsts'!H18+'Latgale valsts'!H18+'Rīga valsts'!H18+'Vidzeme valsts'!H18+'Zemgale valsts'!H18</f>
        <v>6.9500000000000011</v>
      </c>
      <c r="I18" s="112">
        <f>'Kurzeme valsts'!I18+'Latgale valsts'!I18+'Rīga valsts'!I18+'Vidzeme valsts'!I18+'Zemgale valsts'!I18</f>
        <v>0</v>
      </c>
      <c r="J18" s="112">
        <f>'Kurzeme valsts'!J18+'Latgale valsts'!J18+'Rīga valsts'!J18+'Vidzeme valsts'!J18+'Zemgale valsts'!J18</f>
        <v>3.23</v>
      </c>
      <c r="K18" s="108">
        <f t="shared" si="3"/>
        <v>10.180000000000001</v>
      </c>
      <c r="L18" s="108">
        <f t="shared" si="4"/>
        <v>113.55000000000001</v>
      </c>
      <c r="M18" s="112">
        <f>'Kurzeme valsts'!M18+'Latgale valsts'!M18+'Rīga valsts'!M18+'Vidzeme valsts'!M18+'Zemgale valsts'!M18</f>
        <v>0</v>
      </c>
      <c r="N18" s="109">
        <f t="shared" si="5"/>
        <v>113.55000000000001</v>
      </c>
      <c r="O18" s="23"/>
    </row>
    <row r="19" spans="1:15" ht="14.25" customHeight="1" x14ac:dyDescent="0.25">
      <c r="A19" s="251"/>
      <c r="B19" s="84" t="s">
        <v>38</v>
      </c>
      <c r="C19" s="112">
        <f>'Kurzeme valsts'!C19+'Latgale valsts'!C19+'Rīga valsts'!C19+'Vidzeme valsts'!C19+'Zemgale valsts'!C19</f>
        <v>1762</v>
      </c>
      <c r="D19" s="112">
        <f>'Kurzeme valsts'!D19+'Latgale valsts'!D19+'Rīga valsts'!D19+'Vidzeme valsts'!D19+'Zemgale valsts'!D19</f>
        <v>28148</v>
      </c>
      <c r="E19" s="112">
        <f>'Kurzeme valsts'!E19+'Latgale valsts'!E19+'Rīga valsts'!E19+'Vidzeme valsts'!E19+'Zemgale valsts'!E19</f>
        <v>0</v>
      </c>
      <c r="F19" s="112">
        <f>'Kurzeme valsts'!F19+'Latgale valsts'!F19+'Rīga valsts'!F19+'Vidzeme valsts'!F19+'Zemgale valsts'!F19</f>
        <v>0</v>
      </c>
      <c r="G19" s="126">
        <f t="shared" si="2"/>
        <v>29910</v>
      </c>
      <c r="H19" s="112">
        <f>'Kurzeme valsts'!H19+'Latgale valsts'!H19+'Rīga valsts'!H19+'Vidzeme valsts'!H19+'Zemgale valsts'!H19</f>
        <v>1631</v>
      </c>
      <c r="I19" s="112">
        <f>'Kurzeme valsts'!I19+'Latgale valsts'!I19+'Rīga valsts'!I19+'Vidzeme valsts'!I19+'Zemgale valsts'!I19</f>
        <v>0</v>
      </c>
      <c r="J19" s="112">
        <f>'Kurzeme valsts'!J19+'Latgale valsts'!J19+'Rīga valsts'!J19+'Vidzeme valsts'!J19+'Zemgale valsts'!J19</f>
        <v>3</v>
      </c>
      <c r="K19" s="108">
        <f t="shared" si="3"/>
        <v>1634</v>
      </c>
      <c r="L19" s="108">
        <f t="shared" si="4"/>
        <v>31544</v>
      </c>
      <c r="M19" s="112">
        <f>'Kurzeme valsts'!M19+'Latgale valsts'!M19+'Rīga valsts'!M19+'Vidzeme valsts'!M19+'Zemgale valsts'!M19</f>
        <v>0</v>
      </c>
      <c r="N19" s="109">
        <f t="shared" si="5"/>
        <v>31544</v>
      </c>
      <c r="O19" s="23"/>
    </row>
    <row r="20" spans="1:15" ht="14.25" customHeight="1" x14ac:dyDescent="0.25">
      <c r="A20" s="251" t="s">
        <v>48</v>
      </c>
      <c r="B20" s="84" t="s">
        <v>16</v>
      </c>
      <c r="C20" s="112">
        <f>'Kurzeme valsts'!C20+'Latgale valsts'!C20+'Rīga valsts'!C20+'Vidzeme valsts'!C20+'Zemgale valsts'!C20</f>
        <v>0</v>
      </c>
      <c r="D20" s="112">
        <f>'Kurzeme valsts'!D20+'Latgale valsts'!D20+'Rīga valsts'!D20+'Vidzeme valsts'!D20+'Zemgale valsts'!D20</f>
        <v>0</v>
      </c>
      <c r="E20" s="112">
        <f>'Kurzeme valsts'!E20+'Latgale valsts'!E20+'Rīga valsts'!E20+'Vidzeme valsts'!E20+'Zemgale valsts'!E20</f>
        <v>0</v>
      </c>
      <c r="F20" s="112">
        <f>'Kurzeme valsts'!F20+'Latgale valsts'!F20+'Rīga valsts'!F20+'Vidzeme valsts'!F20+'Zemgale valsts'!F20</f>
        <v>0</v>
      </c>
      <c r="G20" s="126">
        <f t="shared" si="2"/>
        <v>0</v>
      </c>
      <c r="H20" s="112">
        <f>'Kurzeme valsts'!H20+'Latgale valsts'!H20+'Rīga valsts'!H20+'Vidzeme valsts'!H20+'Zemgale valsts'!H20</f>
        <v>0</v>
      </c>
      <c r="I20" s="112">
        <f>'Kurzeme valsts'!I20+'Latgale valsts'!I20+'Rīga valsts'!I20+'Vidzeme valsts'!I20+'Zemgale valsts'!I20</f>
        <v>0</v>
      </c>
      <c r="J20" s="112">
        <f>'Kurzeme valsts'!J20+'Latgale valsts'!J20+'Rīga valsts'!J20+'Vidzeme valsts'!J20+'Zemgale valsts'!J20</f>
        <v>0</v>
      </c>
      <c r="K20" s="108">
        <f t="shared" si="3"/>
        <v>0</v>
      </c>
      <c r="L20" s="108">
        <f t="shared" si="4"/>
        <v>0</v>
      </c>
      <c r="M20" s="112">
        <f>'Kurzeme valsts'!M20+'Latgale valsts'!M20+'Rīga valsts'!M20+'Vidzeme valsts'!M20+'Zemgale valsts'!M20</f>
        <v>0</v>
      </c>
      <c r="N20" s="109">
        <f t="shared" si="5"/>
        <v>0</v>
      </c>
      <c r="O20" s="23"/>
    </row>
    <row r="21" spans="1:15" ht="14.25" customHeight="1" x14ac:dyDescent="0.25">
      <c r="A21" s="251"/>
      <c r="B21" s="84" t="s">
        <v>38</v>
      </c>
      <c r="C21" s="112">
        <f>'Kurzeme valsts'!C21+'Latgale valsts'!C21+'Rīga valsts'!C21+'Vidzeme valsts'!C21+'Zemgale valsts'!C21</f>
        <v>0</v>
      </c>
      <c r="D21" s="112">
        <f>'Kurzeme valsts'!D21+'Latgale valsts'!D21+'Rīga valsts'!D21+'Vidzeme valsts'!D21+'Zemgale valsts'!D21</f>
        <v>0</v>
      </c>
      <c r="E21" s="112">
        <f>'Kurzeme valsts'!E21+'Latgale valsts'!E21+'Rīga valsts'!E21+'Vidzeme valsts'!E21+'Zemgale valsts'!E21</f>
        <v>0</v>
      </c>
      <c r="F21" s="112">
        <f>'Kurzeme valsts'!F21+'Latgale valsts'!F21+'Rīga valsts'!F21+'Vidzeme valsts'!F21+'Zemgale valsts'!F21</f>
        <v>0</v>
      </c>
      <c r="G21" s="126">
        <f t="shared" si="2"/>
        <v>0</v>
      </c>
      <c r="H21" s="112">
        <f>'Kurzeme valsts'!H21+'Latgale valsts'!H21+'Rīga valsts'!H21+'Vidzeme valsts'!H21+'Zemgale valsts'!H21</f>
        <v>0</v>
      </c>
      <c r="I21" s="112">
        <f>'Kurzeme valsts'!I21+'Latgale valsts'!I21+'Rīga valsts'!I21+'Vidzeme valsts'!I21+'Zemgale valsts'!I21</f>
        <v>0</v>
      </c>
      <c r="J21" s="112">
        <f>'Kurzeme valsts'!J21+'Latgale valsts'!J21+'Rīga valsts'!J21+'Vidzeme valsts'!J21+'Zemgale valsts'!J21</f>
        <v>0</v>
      </c>
      <c r="K21" s="108">
        <f t="shared" si="3"/>
        <v>0</v>
      </c>
      <c r="L21" s="108">
        <f t="shared" si="4"/>
        <v>0</v>
      </c>
      <c r="M21" s="112">
        <f>'Kurzeme valsts'!M21+'Latgale valsts'!M21+'Rīga valsts'!M21+'Vidzeme valsts'!M21+'Zemgale valsts'!M21</f>
        <v>0</v>
      </c>
      <c r="N21" s="109">
        <f t="shared" si="5"/>
        <v>0</v>
      </c>
      <c r="O21" s="23"/>
    </row>
    <row r="22" spans="1:15" ht="14.25" customHeight="1" x14ac:dyDescent="0.25">
      <c r="A22" s="83" t="s">
        <v>27</v>
      </c>
      <c r="B22" s="84" t="s">
        <v>16</v>
      </c>
      <c r="C22" s="112">
        <f>'Kurzeme valsts'!C22+'Latgale valsts'!C22+'Rīga valsts'!C22+'Vidzeme valsts'!C22+'Zemgale valsts'!C22</f>
        <v>153.06</v>
      </c>
      <c r="D22" s="112">
        <f>'Kurzeme valsts'!D22+'Latgale valsts'!D22+'Rīga valsts'!D22+'Vidzeme valsts'!D22+'Zemgale valsts'!D22</f>
        <v>88.79</v>
      </c>
      <c r="E22" s="112">
        <f>'Kurzeme valsts'!E22+'Latgale valsts'!E22+'Rīga valsts'!E22+'Vidzeme valsts'!E22+'Zemgale valsts'!E22</f>
        <v>0</v>
      </c>
      <c r="F22" s="112">
        <f>'Kurzeme valsts'!F22+'Latgale valsts'!F22+'Rīga valsts'!F22+'Vidzeme valsts'!F22+'Zemgale valsts'!F22</f>
        <v>0.93</v>
      </c>
      <c r="G22" s="126">
        <f t="shared" si="2"/>
        <v>242.78000000000003</v>
      </c>
      <c r="H22" s="112">
        <f>'Kurzeme valsts'!H22+'Latgale valsts'!H22+'Rīga valsts'!H22+'Vidzeme valsts'!H22+'Zemgale valsts'!H22</f>
        <v>37.799999999999997</v>
      </c>
      <c r="I22" s="112">
        <f>'Kurzeme valsts'!I22+'Latgale valsts'!I22+'Rīga valsts'!I22+'Vidzeme valsts'!I22+'Zemgale valsts'!I22</f>
        <v>4.0600000000000005</v>
      </c>
      <c r="J22" s="112">
        <f>'Kurzeme valsts'!J22+'Latgale valsts'!J22+'Rīga valsts'!J22+'Vidzeme valsts'!J22+'Zemgale valsts'!J22</f>
        <v>11.29</v>
      </c>
      <c r="K22" s="108">
        <f t="shared" si="3"/>
        <v>53.15</v>
      </c>
      <c r="L22" s="108">
        <f t="shared" si="4"/>
        <v>295.93</v>
      </c>
      <c r="M22" s="112">
        <f>'Kurzeme valsts'!M22+'Latgale valsts'!M22+'Rīga valsts'!M22+'Vidzeme valsts'!M22+'Zemgale valsts'!M22</f>
        <v>2.76</v>
      </c>
      <c r="N22" s="109">
        <f t="shared" si="5"/>
        <v>298.69</v>
      </c>
      <c r="O22" s="23"/>
    </row>
    <row r="23" spans="1:15" ht="14.25" customHeight="1" x14ac:dyDescent="0.25">
      <c r="A23" s="83"/>
      <c r="B23" s="84" t="s">
        <v>38</v>
      </c>
      <c r="C23" s="112">
        <f>'Kurzeme valsts'!C23+'Latgale valsts'!C23+'Rīga valsts'!C23+'Vidzeme valsts'!C23+'Zemgale valsts'!C23</f>
        <v>24205.629999999997</v>
      </c>
      <c r="D23" s="112">
        <f>'Kurzeme valsts'!D23+'Latgale valsts'!D23+'Rīga valsts'!D23+'Vidzeme valsts'!D23+'Zemgale valsts'!D23</f>
        <v>7238.96</v>
      </c>
      <c r="E23" s="112">
        <f>'Kurzeme valsts'!E23+'Latgale valsts'!E23+'Rīga valsts'!E23+'Vidzeme valsts'!E23+'Zemgale valsts'!E23</f>
        <v>0</v>
      </c>
      <c r="F23" s="112">
        <f>'Kurzeme valsts'!F23+'Latgale valsts'!F23+'Rīga valsts'!F23+'Vidzeme valsts'!F23+'Zemgale valsts'!F23</f>
        <v>94.78</v>
      </c>
      <c r="G23" s="126">
        <f t="shared" si="2"/>
        <v>31539.369999999995</v>
      </c>
      <c r="H23" s="112">
        <f>'Kurzeme valsts'!H23+'Latgale valsts'!H23+'Rīga valsts'!H23+'Vidzeme valsts'!H23+'Zemgale valsts'!H23</f>
        <v>5357.01</v>
      </c>
      <c r="I23" s="112">
        <f>'Kurzeme valsts'!I23+'Latgale valsts'!I23+'Rīga valsts'!I23+'Vidzeme valsts'!I23+'Zemgale valsts'!I23</f>
        <v>414.28999999999996</v>
      </c>
      <c r="J23" s="112">
        <f>'Kurzeme valsts'!J23+'Latgale valsts'!J23+'Rīga valsts'!J23+'Vidzeme valsts'!J23+'Zemgale valsts'!J23</f>
        <v>818.11999999999989</v>
      </c>
      <c r="K23" s="108">
        <f t="shared" si="3"/>
        <v>6589.42</v>
      </c>
      <c r="L23" s="108">
        <f t="shared" si="4"/>
        <v>38128.789999999994</v>
      </c>
      <c r="M23" s="112">
        <f>'Kurzeme valsts'!M23+'Latgale valsts'!M23+'Rīga valsts'!M23+'Vidzeme valsts'!M23+'Zemgale valsts'!M23</f>
        <v>180.95</v>
      </c>
      <c r="N23" s="109">
        <f t="shared" si="5"/>
        <v>38309.739999999991</v>
      </c>
      <c r="O23" s="23"/>
    </row>
    <row r="24" spans="1:15" ht="14.25" customHeight="1" x14ac:dyDescent="0.25">
      <c r="A24" s="250" t="s">
        <v>28</v>
      </c>
      <c r="B24" s="84" t="s">
        <v>16</v>
      </c>
      <c r="C24" s="112">
        <f>'Kurzeme valsts'!C24+'Latgale valsts'!C24+'Rīga valsts'!C24+'Vidzeme valsts'!C24+'Zemgale valsts'!C24</f>
        <v>1077.75</v>
      </c>
      <c r="D24" s="112">
        <f>'Kurzeme valsts'!D24+'Latgale valsts'!D24+'Rīga valsts'!D24+'Vidzeme valsts'!D24+'Zemgale valsts'!D24</f>
        <v>272</v>
      </c>
      <c r="E24" s="112">
        <f>'Kurzeme valsts'!E24+'Latgale valsts'!E24+'Rīga valsts'!E24+'Vidzeme valsts'!E24+'Zemgale valsts'!E24</f>
        <v>0.06</v>
      </c>
      <c r="F24" s="112">
        <f>'Kurzeme valsts'!F24+'Latgale valsts'!F24+'Rīga valsts'!F24+'Vidzeme valsts'!F24+'Zemgale valsts'!F24</f>
        <v>14.84</v>
      </c>
      <c r="G24" s="126">
        <f t="shared" si="2"/>
        <v>1364.6499999999999</v>
      </c>
      <c r="H24" s="112">
        <f>'Kurzeme valsts'!H24+'Latgale valsts'!H24+'Rīga valsts'!H24+'Vidzeme valsts'!H24+'Zemgale valsts'!H24</f>
        <v>488.29</v>
      </c>
      <c r="I24" s="112">
        <f>'Kurzeme valsts'!I24+'Latgale valsts'!I24+'Rīga valsts'!I24+'Vidzeme valsts'!I24+'Zemgale valsts'!I24</f>
        <v>72.84</v>
      </c>
      <c r="J24" s="112">
        <f>'Kurzeme valsts'!J24+'Latgale valsts'!J24+'Rīga valsts'!J24+'Vidzeme valsts'!J24+'Zemgale valsts'!J24</f>
        <v>51.309999999999995</v>
      </c>
      <c r="K24" s="108">
        <f t="shared" si="3"/>
        <v>612.43999999999994</v>
      </c>
      <c r="L24" s="108">
        <f t="shared" si="4"/>
        <v>1977.0899999999997</v>
      </c>
      <c r="M24" s="112">
        <f>'Kurzeme valsts'!M24+'Latgale valsts'!M24+'Rīga valsts'!M24+'Vidzeme valsts'!M24+'Zemgale valsts'!M24</f>
        <v>125.72999999999999</v>
      </c>
      <c r="N24" s="109">
        <f t="shared" si="5"/>
        <v>2102.8199999999997</v>
      </c>
      <c r="O24" s="23"/>
    </row>
    <row r="25" spans="1:15" ht="14.25" customHeight="1" x14ac:dyDescent="0.25">
      <c r="A25" s="250"/>
      <c r="B25" s="84" t="s">
        <v>38</v>
      </c>
      <c r="C25" s="112">
        <f>'Kurzeme valsts'!C25+'Latgale valsts'!C25+'Rīga valsts'!C25+'Vidzeme valsts'!C25+'Zemgale valsts'!C25</f>
        <v>46808.289999999994</v>
      </c>
      <c r="D25" s="112">
        <f>'Kurzeme valsts'!D25+'Latgale valsts'!D25+'Rīga valsts'!D25+'Vidzeme valsts'!D25+'Zemgale valsts'!D25</f>
        <v>18736.04</v>
      </c>
      <c r="E25" s="112">
        <f>'Kurzeme valsts'!E25+'Latgale valsts'!E25+'Rīga valsts'!E25+'Vidzeme valsts'!E25+'Zemgale valsts'!E25</f>
        <v>5.8</v>
      </c>
      <c r="F25" s="112">
        <f>'Kurzeme valsts'!F25+'Latgale valsts'!F25+'Rīga valsts'!F25+'Vidzeme valsts'!F25+'Zemgale valsts'!F25</f>
        <v>319.52999999999997</v>
      </c>
      <c r="G25" s="126">
        <f t="shared" si="2"/>
        <v>65869.659999999989</v>
      </c>
      <c r="H25" s="112">
        <f>'Kurzeme valsts'!H25+'Latgale valsts'!H25+'Rīga valsts'!H25+'Vidzeme valsts'!H25+'Zemgale valsts'!H25</f>
        <v>30888.190000000002</v>
      </c>
      <c r="I25" s="112">
        <f>'Kurzeme valsts'!I25+'Latgale valsts'!I25+'Rīga valsts'!I25+'Vidzeme valsts'!I25+'Zemgale valsts'!I25</f>
        <v>4240.2</v>
      </c>
      <c r="J25" s="112">
        <f>'Kurzeme valsts'!J25+'Latgale valsts'!J25+'Rīga valsts'!J25+'Vidzeme valsts'!J25+'Zemgale valsts'!J25</f>
        <v>2085.33</v>
      </c>
      <c r="K25" s="108">
        <f t="shared" si="3"/>
        <v>37213.72</v>
      </c>
      <c r="L25" s="108">
        <f t="shared" si="4"/>
        <v>103083.37999999999</v>
      </c>
      <c r="M25" s="112">
        <f>'Kurzeme valsts'!M25+'Latgale valsts'!M25+'Rīga valsts'!M25+'Vidzeme valsts'!M25+'Zemgale valsts'!M25</f>
        <v>4180.1120000000001</v>
      </c>
      <c r="N25" s="109">
        <f t="shared" si="5"/>
        <v>107263.49199999998</v>
      </c>
      <c r="O25" s="23"/>
    </row>
    <row r="26" spans="1:15" ht="14.25" customHeight="1" x14ac:dyDescent="0.25">
      <c r="A26" s="250" t="s">
        <v>29</v>
      </c>
      <c r="B26" s="84" t="s">
        <v>16</v>
      </c>
      <c r="C26" s="112">
        <f>'Kurzeme valsts'!C26+'Latgale valsts'!C26+'Rīga valsts'!C26+'Vidzeme valsts'!C26+'Zemgale valsts'!C26</f>
        <v>0</v>
      </c>
      <c r="D26" s="112">
        <f>'Kurzeme valsts'!D26+'Latgale valsts'!D26+'Rīga valsts'!D26+'Vidzeme valsts'!D26+'Zemgale valsts'!D26</f>
        <v>0</v>
      </c>
      <c r="E26" s="112">
        <f>'Kurzeme valsts'!E26+'Latgale valsts'!E26+'Rīga valsts'!E26+'Vidzeme valsts'!E26+'Zemgale valsts'!E26</f>
        <v>0</v>
      </c>
      <c r="F26" s="112">
        <f>'Kurzeme valsts'!F26+'Latgale valsts'!F26+'Rīga valsts'!F26+'Vidzeme valsts'!F26+'Zemgale valsts'!F26</f>
        <v>0</v>
      </c>
      <c r="G26" s="126">
        <f t="shared" si="2"/>
        <v>0</v>
      </c>
      <c r="H26" s="112">
        <f>'Kurzeme valsts'!H26+'Latgale valsts'!H26+'Rīga valsts'!H26+'Vidzeme valsts'!H26+'Zemgale valsts'!H26</f>
        <v>0</v>
      </c>
      <c r="I26" s="112">
        <f>'Kurzeme valsts'!I26+'Latgale valsts'!I26+'Rīga valsts'!I26+'Vidzeme valsts'!I26+'Zemgale valsts'!I26</f>
        <v>0</v>
      </c>
      <c r="J26" s="112">
        <f>'Kurzeme valsts'!J26+'Latgale valsts'!J26+'Rīga valsts'!J26+'Vidzeme valsts'!J26+'Zemgale valsts'!J26</f>
        <v>0</v>
      </c>
      <c r="K26" s="108">
        <f t="shared" si="3"/>
        <v>0</v>
      </c>
      <c r="L26" s="108">
        <f t="shared" si="4"/>
        <v>0</v>
      </c>
      <c r="M26" s="112">
        <f>'Kurzeme valsts'!M26+'Latgale valsts'!M26+'Rīga valsts'!M26+'Vidzeme valsts'!M26+'Zemgale valsts'!M26</f>
        <v>0</v>
      </c>
      <c r="N26" s="109">
        <f t="shared" si="5"/>
        <v>0</v>
      </c>
      <c r="O26" s="23"/>
    </row>
    <row r="27" spans="1:15" ht="14.25" customHeight="1" x14ac:dyDescent="0.25">
      <c r="A27" s="250"/>
      <c r="B27" s="84" t="s">
        <v>38</v>
      </c>
      <c r="C27" s="112">
        <f>'Kurzeme valsts'!C27+'Latgale valsts'!C27+'Rīga valsts'!C27+'Vidzeme valsts'!C27+'Zemgale valsts'!C27</f>
        <v>0</v>
      </c>
      <c r="D27" s="112">
        <f>'Kurzeme valsts'!D27+'Latgale valsts'!D27+'Rīga valsts'!D27+'Vidzeme valsts'!D27+'Zemgale valsts'!D27</f>
        <v>0</v>
      </c>
      <c r="E27" s="112">
        <f>'Kurzeme valsts'!E27+'Latgale valsts'!E27+'Rīga valsts'!E27+'Vidzeme valsts'!E27+'Zemgale valsts'!E27</f>
        <v>0</v>
      </c>
      <c r="F27" s="112">
        <f>'Kurzeme valsts'!F27+'Latgale valsts'!F27+'Rīga valsts'!F27+'Vidzeme valsts'!F27+'Zemgale valsts'!F27</f>
        <v>0</v>
      </c>
      <c r="G27" s="126">
        <f t="shared" si="2"/>
        <v>0</v>
      </c>
      <c r="H27" s="112">
        <f>'Kurzeme valsts'!H27+'Latgale valsts'!H27+'Rīga valsts'!H27+'Vidzeme valsts'!H27+'Zemgale valsts'!H27</f>
        <v>0</v>
      </c>
      <c r="I27" s="112">
        <f>'Kurzeme valsts'!I27+'Latgale valsts'!I27+'Rīga valsts'!I27+'Vidzeme valsts'!I27+'Zemgale valsts'!I27</f>
        <v>0</v>
      </c>
      <c r="J27" s="112">
        <f>'Kurzeme valsts'!J27+'Latgale valsts'!J27+'Rīga valsts'!J27+'Vidzeme valsts'!J27+'Zemgale valsts'!J27</f>
        <v>0</v>
      </c>
      <c r="K27" s="108">
        <f t="shared" si="3"/>
        <v>0</v>
      </c>
      <c r="L27" s="108">
        <f t="shared" si="4"/>
        <v>0</v>
      </c>
      <c r="M27" s="112">
        <f>'Kurzeme valsts'!M27+'Latgale valsts'!M27+'Rīga valsts'!M27+'Vidzeme valsts'!M27+'Zemgale valsts'!M27</f>
        <v>0</v>
      </c>
      <c r="N27" s="109">
        <f t="shared" si="5"/>
        <v>0</v>
      </c>
      <c r="O27" s="23"/>
    </row>
    <row r="28" spans="1:15" ht="14.25" customHeight="1" x14ac:dyDescent="0.25">
      <c r="A28" s="250" t="s">
        <v>30</v>
      </c>
      <c r="B28" s="84" t="s">
        <v>16</v>
      </c>
      <c r="C28" s="112">
        <f>'Kurzeme valsts'!C28+'Latgale valsts'!C28+'Rīga valsts'!C28+'Vidzeme valsts'!C28+'Zemgale valsts'!C28</f>
        <v>0.7</v>
      </c>
      <c r="D28" s="112">
        <f>'Kurzeme valsts'!D28+'Latgale valsts'!D28+'Rīga valsts'!D28+'Vidzeme valsts'!D28+'Zemgale valsts'!D28</f>
        <v>9.39</v>
      </c>
      <c r="E28" s="112">
        <f>'Kurzeme valsts'!E28+'Latgale valsts'!E28+'Rīga valsts'!E28+'Vidzeme valsts'!E28+'Zemgale valsts'!E28</f>
        <v>0</v>
      </c>
      <c r="F28" s="112">
        <f>'Kurzeme valsts'!F28+'Latgale valsts'!F28+'Rīga valsts'!F28+'Vidzeme valsts'!F28+'Zemgale valsts'!F28</f>
        <v>3.46</v>
      </c>
      <c r="G28" s="126">
        <f t="shared" si="2"/>
        <v>13.55</v>
      </c>
      <c r="H28" s="112">
        <f>'Kurzeme valsts'!H28+'Latgale valsts'!H28+'Rīga valsts'!H28+'Vidzeme valsts'!H28+'Zemgale valsts'!H28</f>
        <v>0.27</v>
      </c>
      <c r="I28" s="112">
        <f>'Kurzeme valsts'!I28+'Latgale valsts'!I28+'Rīga valsts'!I28+'Vidzeme valsts'!I28+'Zemgale valsts'!I28</f>
        <v>1</v>
      </c>
      <c r="J28" s="112">
        <f>'Kurzeme valsts'!J28+'Latgale valsts'!J28+'Rīga valsts'!J28+'Vidzeme valsts'!J28+'Zemgale valsts'!J28</f>
        <v>0</v>
      </c>
      <c r="K28" s="108">
        <f t="shared" si="3"/>
        <v>1.27</v>
      </c>
      <c r="L28" s="108">
        <f t="shared" si="4"/>
        <v>14.82</v>
      </c>
      <c r="M28" s="112">
        <f>'Kurzeme valsts'!M28+'Latgale valsts'!M28+'Rīga valsts'!M28+'Vidzeme valsts'!M28+'Zemgale valsts'!M28</f>
        <v>0</v>
      </c>
      <c r="N28" s="109">
        <f t="shared" si="5"/>
        <v>14.82</v>
      </c>
      <c r="O28" s="23"/>
    </row>
    <row r="29" spans="1:15" ht="14.25" customHeight="1" x14ac:dyDescent="0.25">
      <c r="A29" s="250"/>
      <c r="B29" s="84" t="s">
        <v>38</v>
      </c>
      <c r="C29" s="112">
        <f>'Kurzeme valsts'!C29+'Latgale valsts'!C29+'Rīga valsts'!C29+'Vidzeme valsts'!C29+'Zemgale valsts'!C29</f>
        <v>7</v>
      </c>
      <c r="D29" s="112">
        <f>'Kurzeme valsts'!D29+'Latgale valsts'!D29+'Rīga valsts'!D29+'Vidzeme valsts'!D29+'Zemgale valsts'!D29</f>
        <v>94</v>
      </c>
      <c r="E29" s="112">
        <f>'Kurzeme valsts'!E29+'Latgale valsts'!E29+'Rīga valsts'!E29+'Vidzeme valsts'!E29+'Zemgale valsts'!E29</f>
        <v>0</v>
      </c>
      <c r="F29" s="112">
        <f>'Kurzeme valsts'!F29+'Latgale valsts'!F29+'Rīga valsts'!F29+'Vidzeme valsts'!F29+'Zemgale valsts'!F29</f>
        <v>36</v>
      </c>
      <c r="G29" s="126">
        <f t="shared" si="2"/>
        <v>137</v>
      </c>
      <c r="H29" s="112">
        <f>'Kurzeme valsts'!H29+'Latgale valsts'!H29+'Rīga valsts'!H29+'Vidzeme valsts'!H29+'Zemgale valsts'!H29</f>
        <v>11</v>
      </c>
      <c r="I29" s="112">
        <f>'Kurzeme valsts'!I29+'Latgale valsts'!I29+'Rīga valsts'!I29+'Vidzeme valsts'!I29+'Zemgale valsts'!I29</f>
        <v>10</v>
      </c>
      <c r="J29" s="112">
        <f>'Kurzeme valsts'!J29+'Latgale valsts'!J29+'Rīga valsts'!J29+'Vidzeme valsts'!J29+'Zemgale valsts'!J29</f>
        <v>0</v>
      </c>
      <c r="K29" s="108">
        <f t="shared" si="3"/>
        <v>21</v>
      </c>
      <c r="L29" s="108">
        <f t="shared" si="4"/>
        <v>158</v>
      </c>
      <c r="M29" s="112">
        <f>'Kurzeme valsts'!M29+'Latgale valsts'!M29+'Rīga valsts'!M29+'Vidzeme valsts'!M29+'Zemgale valsts'!M29</f>
        <v>0</v>
      </c>
      <c r="N29" s="109">
        <f t="shared" si="5"/>
        <v>158</v>
      </c>
      <c r="O29" s="23"/>
    </row>
    <row r="30" spans="1:15" ht="14.25" customHeight="1" x14ac:dyDescent="0.25">
      <c r="A30" s="250" t="s">
        <v>31</v>
      </c>
      <c r="B30" s="84" t="s">
        <v>16</v>
      </c>
      <c r="C30" s="112">
        <f>'Kurzeme valsts'!C30+'Latgale valsts'!C30+'Rīga valsts'!C30+'Vidzeme valsts'!C30+'Zemgale valsts'!C30</f>
        <v>488.7</v>
      </c>
      <c r="D30" s="112">
        <f>'Kurzeme valsts'!D30+'Latgale valsts'!D30+'Rīga valsts'!D30+'Vidzeme valsts'!D30+'Zemgale valsts'!D30</f>
        <v>170.10000000000002</v>
      </c>
      <c r="E30" s="112">
        <f>'Kurzeme valsts'!E30+'Latgale valsts'!E30+'Rīga valsts'!E30+'Vidzeme valsts'!E30+'Zemgale valsts'!E30</f>
        <v>0</v>
      </c>
      <c r="F30" s="112">
        <f>'Kurzeme valsts'!F30+'Latgale valsts'!F30+'Rīga valsts'!F30+'Vidzeme valsts'!F30+'Zemgale valsts'!F30</f>
        <v>1.7400000000000002</v>
      </c>
      <c r="G30" s="126">
        <f t="shared" si="2"/>
        <v>660.54</v>
      </c>
      <c r="H30" s="112">
        <f>'Kurzeme valsts'!H30+'Latgale valsts'!H30+'Rīga valsts'!H30+'Vidzeme valsts'!H30+'Zemgale valsts'!H30</f>
        <v>140.07</v>
      </c>
      <c r="I30" s="112">
        <f>'Kurzeme valsts'!I30+'Latgale valsts'!I30+'Rīga valsts'!I30+'Vidzeme valsts'!I30+'Zemgale valsts'!I30</f>
        <v>8.57</v>
      </c>
      <c r="J30" s="112">
        <f>'Kurzeme valsts'!J30+'Latgale valsts'!J30+'Rīga valsts'!J30+'Vidzeme valsts'!J30+'Zemgale valsts'!J30</f>
        <v>38.539999999999992</v>
      </c>
      <c r="K30" s="108">
        <f t="shared" si="3"/>
        <v>187.17999999999998</v>
      </c>
      <c r="L30" s="108">
        <f t="shared" si="4"/>
        <v>847.71999999999991</v>
      </c>
      <c r="M30" s="112">
        <f>'Kurzeme valsts'!M30+'Latgale valsts'!M30+'Rīga valsts'!M30+'Vidzeme valsts'!M30+'Zemgale valsts'!M30</f>
        <v>36.53</v>
      </c>
      <c r="N30" s="109">
        <f t="shared" si="5"/>
        <v>884.24999999999989</v>
      </c>
      <c r="O30" s="23"/>
    </row>
    <row r="31" spans="1:15" ht="14.25" customHeight="1" x14ac:dyDescent="0.25">
      <c r="A31" s="250"/>
      <c r="B31" s="84" t="s">
        <v>38</v>
      </c>
      <c r="C31" s="113">
        <f>'Kurzeme valsts'!C31+'Latgale valsts'!C31+'Rīga valsts'!C31+'Vidzeme valsts'!C31+'Zemgale valsts'!C31</f>
        <v>89490</v>
      </c>
      <c r="D31" s="113">
        <f>'Kurzeme valsts'!D31+'Latgale valsts'!D31+'Rīga valsts'!D31+'Vidzeme valsts'!D31+'Zemgale valsts'!D31</f>
        <v>28493</v>
      </c>
      <c r="E31" s="113">
        <f>'Kurzeme valsts'!E31+'Latgale valsts'!E31+'Rīga valsts'!E31+'Vidzeme valsts'!E31+'Zemgale valsts'!E31</f>
        <v>0</v>
      </c>
      <c r="F31" s="113">
        <f>'Kurzeme valsts'!F31+'Latgale valsts'!F31+'Rīga valsts'!F31+'Vidzeme valsts'!F31+'Zemgale valsts'!F31</f>
        <v>313</v>
      </c>
      <c r="G31" s="130">
        <f t="shared" si="2"/>
        <v>118296</v>
      </c>
      <c r="H31" s="113">
        <f>'Kurzeme valsts'!H31+'Latgale valsts'!H31+'Rīga valsts'!H31+'Vidzeme valsts'!H31+'Zemgale valsts'!H31</f>
        <v>24358</v>
      </c>
      <c r="I31" s="113">
        <f>'Kurzeme valsts'!I31+'Latgale valsts'!I31+'Rīga valsts'!I31+'Vidzeme valsts'!I31+'Zemgale valsts'!I31</f>
        <v>1518</v>
      </c>
      <c r="J31" s="113">
        <f>'Kurzeme valsts'!J31+'Latgale valsts'!J31+'Rīga valsts'!J31+'Vidzeme valsts'!J31+'Zemgale valsts'!J31</f>
        <v>6864</v>
      </c>
      <c r="K31" s="114">
        <f t="shared" si="3"/>
        <v>32740</v>
      </c>
      <c r="L31" s="114">
        <f t="shared" si="4"/>
        <v>151036</v>
      </c>
      <c r="M31" s="113">
        <f>'Kurzeme valsts'!M31+'Latgale valsts'!M31+'Rīga valsts'!M31+'Vidzeme valsts'!M31+'Zemgale valsts'!M31</f>
        <v>5171</v>
      </c>
      <c r="N31" s="109">
        <f t="shared" si="5"/>
        <v>156207</v>
      </c>
      <c r="O31" s="23"/>
    </row>
    <row r="32" spans="1:15" ht="14.25" customHeight="1" x14ac:dyDescent="0.25">
      <c r="A32" s="250" t="s">
        <v>32</v>
      </c>
      <c r="B32" s="84" t="s">
        <v>16</v>
      </c>
      <c r="C32" s="112">
        <f>'Kurzeme valsts'!C32+'Latgale valsts'!C32+'Rīga valsts'!C32+'Vidzeme valsts'!C32+'Zemgale valsts'!C32</f>
        <v>0</v>
      </c>
      <c r="D32" s="112">
        <f>'Kurzeme valsts'!D32+'Latgale valsts'!D32+'Rīga valsts'!D32+'Vidzeme valsts'!D32+'Zemgale valsts'!D32</f>
        <v>0</v>
      </c>
      <c r="E32" s="112">
        <f>'Kurzeme valsts'!E32+'Latgale valsts'!E32+'Rīga valsts'!E32+'Vidzeme valsts'!E32+'Zemgale valsts'!E32</f>
        <v>0</v>
      </c>
      <c r="F32" s="112">
        <f>'Kurzeme valsts'!F32+'Latgale valsts'!F32+'Rīga valsts'!F32+'Vidzeme valsts'!F32+'Zemgale valsts'!F32</f>
        <v>0</v>
      </c>
      <c r="G32" s="126">
        <f t="shared" si="2"/>
        <v>0</v>
      </c>
      <c r="H32" s="112">
        <f>'Kurzeme valsts'!H32+'Latgale valsts'!H32+'Rīga valsts'!H32+'Vidzeme valsts'!H32+'Zemgale valsts'!H32</f>
        <v>0</v>
      </c>
      <c r="I32" s="112">
        <f>'Kurzeme valsts'!I32+'Latgale valsts'!I32+'Rīga valsts'!I32+'Vidzeme valsts'!I32+'Zemgale valsts'!I32</f>
        <v>0</v>
      </c>
      <c r="J32" s="112">
        <f>'Kurzeme valsts'!J32+'Latgale valsts'!J32+'Rīga valsts'!J32+'Vidzeme valsts'!J32+'Zemgale valsts'!J32</f>
        <v>0</v>
      </c>
      <c r="K32" s="108">
        <f t="shared" si="3"/>
        <v>0</v>
      </c>
      <c r="L32" s="108">
        <f t="shared" si="4"/>
        <v>0</v>
      </c>
      <c r="M32" s="112">
        <f>'Kurzeme valsts'!M32+'Latgale valsts'!M32+'Rīga valsts'!M32+'Vidzeme valsts'!M32+'Zemgale valsts'!M32</f>
        <v>0</v>
      </c>
      <c r="N32" s="109">
        <f t="shared" si="5"/>
        <v>0</v>
      </c>
      <c r="O32" s="23"/>
    </row>
    <row r="33" spans="1:16" ht="14.25" customHeight="1" x14ac:dyDescent="0.25">
      <c r="A33" s="250"/>
      <c r="B33" s="84" t="s">
        <v>38</v>
      </c>
      <c r="C33" s="112">
        <f>'Kurzeme valsts'!C33+'Latgale valsts'!C33+'Rīga valsts'!C33+'Vidzeme valsts'!C33+'Zemgale valsts'!C33</f>
        <v>0</v>
      </c>
      <c r="D33" s="112">
        <f>'Kurzeme valsts'!D33+'Latgale valsts'!D33+'Rīga valsts'!D33+'Vidzeme valsts'!D33+'Zemgale valsts'!D33</f>
        <v>0</v>
      </c>
      <c r="E33" s="112">
        <f>'Kurzeme valsts'!E33+'Latgale valsts'!E33+'Rīga valsts'!E33+'Vidzeme valsts'!E33+'Zemgale valsts'!E33</f>
        <v>0</v>
      </c>
      <c r="F33" s="112">
        <f>'Kurzeme valsts'!F33+'Latgale valsts'!F33+'Rīga valsts'!F33+'Vidzeme valsts'!F33+'Zemgale valsts'!F33</f>
        <v>0</v>
      </c>
      <c r="G33" s="126">
        <f t="shared" si="2"/>
        <v>0</v>
      </c>
      <c r="H33" s="112">
        <f>'Kurzeme valsts'!H33+'Latgale valsts'!H33+'Rīga valsts'!H33+'Vidzeme valsts'!H33+'Zemgale valsts'!H33</f>
        <v>0</v>
      </c>
      <c r="I33" s="112">
        <f>'Kurzeme valsts'!I33+'Latgale valsts'!I33+'Rīga valsts'!I33+'Vidzeme valsts'!I33+'Zemgale valsts'!I33</f>
        <v>0</v>
      </c>
      <c r="J33" s="112">
        <f>'Kurzeme valsts'!J33+'Latgale valsts'!J33+'Rīga valsts'!J33+'Vidzeme valsts'!J33+'Zemgale valsts'!J33</f>
        <v>0</v>
      </c>
      <c r="K33" s="108">
        <f t="shared" si="3"/>
        <v>0</v>
      </c>
      <c r="L33" s="108">
        <f t="shared" si="4"/>
        <v>0</v>
      </c>
      <c r="M33" s="112">
        <f>'Kurzeme valsts'!M33+'Latgale valsts'!M33+'Rīga valsts'!M33+'Vidzeme valsts'!M33+'Zemgale valsts'!M33</f>
        <v>0</v>
      </c>
      <c r="N33" s="109">
        <f>SUM(L33:M33)</f>
        <v>0</v>
      </c>
      <c r="O33" s="23"/>
    </row>
    <row r="34" spans="1:16" ht="14.25" customHeight="1" x14ac:dyDescent="0.25">
      <c r="A34" s="250" t="s">
        <v>33</v>
      </c>
      <c r="B34" s="84" t="s">
        <v>16</v>
      </c>
      <c r="C34" s="112">
        <f>'Kurzeme valsts'!C34+'Latgale valsts'!C34+'Rīga valsts'!C34+'Vidzeme valsts'!C34+'Zemgale valsts'!C34</f>
        <v>0</v>
      </c>
      <c r="D34" s="112">
        <f>'Kurzeme valsts'!D34+'Latgale valsts'!D34+'Rīga valsts'!D34+'Vidzeme valsts'!D34+'Zemgale valsts'!D34</f>
        <v>0</v>
      </c>
      <c r="E34" s="112">
        <f>'Kurzeme valsts'!E34+'Latgale valsts'!E34+'Rīga valsts'!E34+'Vidzeme valsts'!E34+'Zemgale valsts'!E34</f>
        <v>0</v>
      </c>
      <c r="F34" s="112">
        <f>'Kurzeme valsts'!F34+'Latgale valsts'!F34+'Rīga valsts'!F34+'Vidzeme valsts'!F34+'Zemgale valsts'!F34</f>
        <v>0</v>
      </c>
      <c r="G34" s="126">
        <f t="shared" si="2"/>
        <v>0</v>
      </c>
      <c r="H34" s="112">
        <f>'Kurzeme valsts'!H34+'Latgale valsts'!H34+'Rīga valsts'!H34+'Vidzeme valsts'!H34+'Zemgale valsts'!H34</f>
        <v>0</v>
      </c>
      <c r="I34" s="112">
        <f>'Kurzeme valsts'!I34+'Latgale valsts'!I34+'Rīga valsts'!I34+'Vidzeme valsts'!I34+'Zemgale valsts'!I34</f>
        <v>0</v>
      </c>
      <c r="J34" s="112">
        <f>'Kurzeme valsts'!J34+'Latgale valsts'!J34+'Rīga valsts'!J34+'Vidzeme valsts'!J34+'Zemgale valsts'!J34</f>
        <v>0</v>
      </c>
      <c r="K34" s="108">
        <f t="shared" si="3"/>
        <v>0</v>
      </c>
      <c r="L34" s="108">
        <f t="shared" si="4"/>
        <v>0</v>
      </c>
      <c r="M34" s="112">
        <f>'Kurzeme valsts'!M34+'Latgale valsts'!M34+'Rīga valsts'!M34+'Vidzeme valsts'!M34+'Zemgale valsts'!M34</f>
        <v>0</v>
      </c>
      <c r="N34" s="109">
        <f t="shared" si="5"/>
        <v>0</v>
      </c>
      <c r="O34" s="23"/>
    </row>
    <row r="35" spans="1:16" ht="14.25" customHeight="1" x14ac:dyDescent="0.25">
      <c r="A35" s="250"/>
      <c r="B35" s="84" t="s">
        <v>38</v>
      </c>
      <c r="C35" s="112">
        <f>'Kurzeme valsts'!C35+'Latgale valsts'!C35+'Rīga valsts'!C35+'Vidzeme valsts'!C35+'Zemgale valsts'!C35</f>
        <v>0</v>
      </c>
      <c r="D35" s="112">
        <f>'Kurzeme valsts'!D35+'Latgale valsts'!D35+'Rīga valsts'!D35+'Vidzeme valsts'!D35+'Zemgale valsts'!D35</f>
        <v>0</v>
      </c>
      <c r="E35" s="112">
        <f>'Kurzeme valsts'!E35+'Latgale valsts'!E35+'Rīga valsts'!E35+'Vidzeme valsts'!E35+'Zemgale valsts'!E35</f>
        <v>0</v>
      </c>
      <c r="F35" s="112">
        <f>'Kurzeme valsts'!F35+'Latgale valsts'!F35+'Rīga valsts'!F35+'Vidzeme valsts'!F35+'Zemgale valsts'!F35</f>
        <v>0</v>
      </c>
      <c r="G35" s="126">
        <f t="shared" si="2"/>
        <v>0</v>
      </c>
      <c r="H35" s="112">
        <f>'Kurzeme valsts'!H35+'Latgale valsts'!H35+'Rīga valsts'!H35+'Vidzeme valsts'!H35+'Zemgale valsts'!H35</f>
        <v>0</v>
      </c>
      <c r="I35" s="112">
        <f>'Kurzeme valsts'!I35+'Latgale valsts'!I35+'Rīga valsts'!I35+'Vidzeme valsts'!I35+'Zemgale valsts'!I35</f>
        <v>0</v>
      </c>
      <c r="J35" s="112">
        <f>'Kurzeme valsts'!J35+'Latgale valsts'!J35+'Rīga valsts'!J35+'Vidzeme valsts'!J35+'Zemgale valsts'!J35</f>
        <v>0</v>
      </c>
      <c r="K35" s="108">
        <f t="shared" si="3"/>
        <v>0</v>
      </c>
      <c r="L35" s="108">
        <f t="shared" si="4"/>
        <v>0</v>
      </c>
      <c r="M35" s="112">
        <f>'Kurzeme valsts'!M35+'Latgale valsts'!M35+'Rīga valsts'!M35+'Vidzeme valsts'!M35+'Zemgale valsts'!M35</f>
        <v>0</v>
      </c>
      <c r="N35" s="109">
        <f t="shared" si="5"/>
        <v>0</v>
      </c>
      <c r="O35" s="23"/>
    </row>
    <row r="36" spans="1:16" ht="14.25" customHeight="1" x14ac:dyDescent="0.25">
      <c r="A36" s="250" t="s">
        <v>34</v>
      </c>
      <c r="B36" s="84" t="s">
        <v>16</v>
      </c>
      <c r="C36" s="112">
        <f>'Kurzeme valsts'!C36+'Latgale valsts'!C36+'Rīga valsts'!C36+'Vidzeme valsts'!C36+'Zemgale valsts'!C36</f>
        <v>0</v>
      </c>
      <c r="D36" s="112">
        <f>'Kurzeme valsts'!D36+'Latgale valsts'!D36+'Rīga valsts'!D36+'Vidzeme valsts'!D36+'Zemgale valsts'!D36</f>
        <v>0</v>
      </c>
      <c r="E36" s="112">
        <f>'Kurzeme valsts'!E36+'Latgale valsts'!E36+'Rīga valsts'!E36+'Vidzeme valsts'!E36+'Zemgale valsts'!E36</f>
        <v>0</v>
      </c>
      <c r="F36" s="112">
        <f>'Kurzeme valsts'!F36+'Latgale valsts'!F36+'Rīga valsts'!F36+'Vidzeme valsts'!F36+'Zemgale valsts'!F36</f>
        <v>0</v>
      </c>
      <c r="G36" s="126">
        <f t="shared" si="2"/>
        <v>0</v>
      </c>
      <c r="H36" s="112">
        <f>'Kurzeme valsts'!H36+'Latgale valsts'!H36+'Rīga valsts'!H36+'Vidzeme valsts'!H36+'Zemgale valsts'!H36</f>
        <v>0</v>
      </c>
      <c r="I36" s="112">
        <f>'Kurzeme valsts'!I36+'Latgale valsts'!I36+'Rīga valsts'!I36+'Vidzeme valsts'!I36+'Zemgale valsts'!I36</f>
        <v>0</v>
      </c>
      <c r="J36" s="112">
        <f>'Kurzeme valsts'!J36+'Latgale valsts'!J36+'Rīga valsts'!J36+'Vidzeme valsts'!J36+'Zemgale valsts'!J36</f>
        <v>0</v>
      </c>
      <c r="K36" s="108">
        <f t="shared" si="3"/>
        <v>0</v>
      </c>
      <c r="L36" s="108">
        <f t="shared" si="4"/>
        <v>0</v>
      </c>
      <c r="M36" s="112">
        <f>'Kurzeme valsts'!M36+'Latgale valsts'!M36+'Rīga valsts'!M36+'Vidzeme valsts'!M36+'Zemgale valsts'!M36</f>
        <v>0</v>
      </c>
      <c r="N36" s="109">
        <f t="shared" si="5"/>
        <v>0</v>
      </c>
      <c r="O36" s="23"/>
    </row>
    <row r="37" spans="1:16" ht="14.25" customHeight="1" x14ac:dyDescent="0.25">
      <c r="A37" s="250"/>
      <c r="B37" s="84" t="s">
        <v>38</v>
      </c>
      <c r="C37" s="112">
        <f>'Kurzeme valsts'!C37+'Latgale valsts'!C37+'Rīga valsts'!C37+'Vidzeme valsts'!C37+'Zemgale valsts'!C37</f>
        <v>0</v>
      </c>
      <c r="D37" s="112">
        <f>'Kurzeme valsts'!D37+'Latgale valsts'!D37+'Rīga valsts'!D37+'Vidzeme valsts'!D37+'Zemgale valsts'!D37</f>
        <v>0</v>
      </c>
      <c r="E37" s="112">
        <f>'Kurzeme valsts'!E37+'Latgale valsts'!E37+'Rīga valsts'!E37+'Vidzeme valsts'!E37+'Zemgale valsts'!E37</f>
        <v>0</v>
      </c>
      <c r="F37" s="112">
        <f>'Kurzeme valsts'!F37+'Latgale valsts'!F37+'Rīga valsts'!F37+'Vidzeme valsts'!F37+'Zemgale valsts'!F37</f>
        <v>0</v>
      </c>
      <c r="G37" s="126">
        <f t="shared" si="2"/>
        <v>0</v>
      </c>
      <c r="H37" s="112">
        <f>'Kurzeme valsts'!H37+'Latgale valsts'!H37+'Rīga valsts'!H37+'Vidzeme valsts'!H37+'Zemgale valsts'!H37</f>
        <v>0</v>
      </c>
      <c r="I37" s="112">
        <f>'Kurzeme valsts'!I37+'Latgale valsts'!I37+'Rīga valsts'!I37+'Vidzeme valsts'!I37+'Zemgale valsts'!I37</f>
        <v>0</v>
      </c>
      <c r="J37" s="112">
        <f>'Kurzeme valsts'!J37+'Latgale valsts'!J37+'Rīga valsts'!J37+'Vidzeme valsts'!J37+'Zemgale valsts'!J37</f>
        <v>0</v>
      </c>
      <c r="K37" s="108">
        <f t="shared" si="3"/>
        <v>0</v>
      </c>
      <c r="L37" s="108">
        <f t="shared" si="4"/>
        <v>0</v>
      </c>
      <c r="M37" s="112">
        <f>'Kurzeme valsts'!M37+'Latgale valsts'!M37+'Rīga valsts'!M37+'Vidzeme valsts'!M37+'Zemgale valsts'!M37</f>
        <v>0</v>
      </c>
      <c r="N37" s="109">
        <f t="shared" si="5"/>
        <v>0</v>
      </c>
      <c r="O37" s="23"/>
    </row>
    <row r="38" spans="1:16" ht="12.75" customHeight="1" x14ac:dyDescent="0.25">
      <c r="A38" s="83" t="s">
        <v>35</v>
      </c>
      <c r="B38" s="84" t="s">
        <v>16</v>
      </c>
      <c r="C38" s="108">
        <f>C4+C12+C14+C16+C18+C20+C22+C24+C26+C28+C30+C32+C34+C36</f>
        <v>19411.97</v>
      </c>
      <c r="D38" s="108">
        <f t="shared" ref="D38:M39" si="6">D4+D12+D14+D16+D18+D20+D22+D24+D26+D28+D30+D32+D34+D36</f>
        <v>18494.46</v>
      </c>
      <c r="E38" s="108">
        <f t="shared" si="6"/>
        <v>4.38</v>
      </c>
      <c r="F38" s="108">
        <f t="shared" si="6"/>
        <v>102.81</v>
      </c>
      <c r="G38" s="126">
        <f t="shared" si="6"/>
        <v>38013.62000000001</v>
      </c>
      <c r="H38" s="108">
        <f t="shared" si="6"/>
        <v>10787.910000000002</v>
      </c>
      <c r="I38" s="108">
        <f t="shared" si="6"/>
        <v>717.08</v>
      </c>
      <c r="J38" s="108">
        <f>J4+J12+J14+J16+J18+J20+J22+J24+J26+J28+J30+J32+J34+J36</f>
        <v>1698.8500000000001</v>
      </c>
      <c r="K38" s="108">
        <f t="shared" ref="K38:M38" si="7">K4+K12+K14+K16+K18+K20+K22+K24+K26+K28+K30+K32+K34+K36</f>
        <v>13203.840000000002</v>
      </c>
      <c r="L38" s="108">
        <f t="shared" si="7"/>
        <v>51217.46</v>
      </c>
      <c r="M38" s="108">
        <f t="shared" si="7"/>
        <v>553.8599999999999</v>
      </c>
      <c r="N38" s="115">
        <f>N4+N12+N14+N16+N18+N20+N22+N24+N26+N28+N30+N32+N34+N36</f>
        <v>51771.320000000014</v>
      </c>
      <c r="O38" s="58"/>
      <c r="P38" s="59"/>
    </row>
    <row r="39" spans="1:16" ht="12.75" customHeight="1" x14ac:dyDescent="0.25">
      <c r="A39" s="84"/>
      <c r="B39" s="84" t="s">
        <v>38</v>
      </c>
      <c r="C39" s="114">
        <f>C5+C13+C15+C17+C19+C21+C23+C25+C27+C29+C31+C33+C35+C37</f>
        <v>2791940.84</v>
      </c>
      <c r="D39" s="114">
        <f>D5+D13+D15+D17+D19+D21+D23+D25+D27+D29+D31+D33+D35+D37</f>
        <v>1456688.82</v>
      </c>
      <c r="E39" s="114">
        <f t="shared" si="6"/>
        <v>31.8</v>
      </c>
      <c r="F39" s="114">
        <f t="shared" si="6"/>
        <v>4633.3100000000004</v>
      </c>
      <c r="G39" s="130">
        <f t="shared" si="6"/>
        <v>4253294.7700000005</v>
      </c>
      <c r="H39" s="114">
        <f t="shared" si="6"/>
        <v>1804739.8</v>
      </c>
      <c r="I39" s="114">
        <f t="shared" si="6"/>
        <v>126498.01999999999</v>
      </c>
      <c r="J39" s="114">
        <f t="shared" si="6"/>
        <v>373654.07</v>
      </c>
      <c r="K39" s="114">
        <f t="shared" si="6"/>
        <v>2304891.89</v>
      </c>
      <c r="L39" s="114">
        <f t="shared" si="6"/>
        <v>6558186.6600000001</v>
      </c>
      <c r="M39" s="114">
        <f t="shared" si="6"/>
        <v>68461.261999999988</v>
      </c>
      <c r="N39" s="109">
        <f>N5+N13+N15+N17+N19+N21+N23+N25+N27+N29+N31+N33+N35+N37</f>
        <v>6626647.9220000003</v>
      </c>
      <c r="O39" s="60"/>
      <c r="P39" s="59"/>
    </row>
    <row r="40" spans="1:16" x14ac:dyDescent="0.25"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91"/>
      <c r="O40" s="23"/>
    </row>
    <row r="41" spans="1:16" x14ac:dyDescent="0.2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60"/>
      <c r="O41" s="23"/>
    </row>
    <row r="42" spans="1:16" x14ac:dyDescent="0.2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60"/>
      <c r="O42" s="23"/>
    </row>
    <row r="43" spans="1:16" x14ac:dyDescent="0.2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60"/>
      <c r="O43" s="23"/>
    </row>
    <row r="44" spans="1:16" x14ac:dyDescent="0.2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60"/>
      <c r="O44" s="23"/>
    </row>
    <row r="45" spans="1:16" x14ac:dyDescent="0.2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60"/>
      <c r="O45" s="23"/>
    </row>
    <row r="46" spans="1:16" x14ac:dyDescent="0.2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60"/>
      <c r="O46" s="23"/>
    </row>
    <row r="47" spans="1:16" x14ac:dyDescent="0.2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60"/>
      <c r="O47" s="23"/>
    </row>
    <row r="48" spans="1:16" x14ac:dyDescent="0.25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60"/>
      <c r="O48" s="2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P48"/>
  <sheetViews>
    <sheetView zoomScale="85" zoomScaleNormal="85" workbookViewId="0">
      <selection activeCell="A2" sqref="A2"/>
    </sheetView>
  </sheetViews>
  <sheetFormatPr defaultRowHeight="15" x14ac:dyDescent="0.25"/>
  <cols>
    <col min="1" max="1" width="31.85546875" customWidth="1"/>
    <col min="2" max="2" width="4" customWidth="1"/>
    <col min="3" max="3" width="8.28515625" customWidth="1"/>
    <col min="4" max="4" width="8" customWidth="1"/>
    <col min="5" max="5" width="7.42578125" customWidth="1"/>
    <col min="6" max="6" width="7.28515625" customWidth="1"/>
    <col min="7" max="7" width="12.5703125" customWidth="1"/>
    <col min="8" max="8" width="8.7109375" customWidth="1"/>
    <col min="9" max="9" width="6.85546875" customWidth="1"/>
    <col min="10" max="10" width="7" customWidth="1"/>
    <col min="11" max="11" width="11.5703125" customWidth="1"/>
    <col min="12" max="12" width="7.85546875" customWidth="1"/>
    <col min="13" max="13" width="8.42578125" customWidth="1"/>
    <col min="14" max="14" width="12" style="87" customWidth="1"/>
  </cols>
  <sheetData>
    <row r="1" spans="1:16" ht="11.25" customHeight="1" x14ac:dyDescent="0.25">
      <c r="A1" s="31" t="s">
        <v>69</v>
      </c>
    </row>
    <row r="2" spans="1:16" ht="12.75" customHeight="1" x14ac:dyDescent="0.25">
      <c r="A2" s="13" t="s">
        <v>0</v>
      </c>
      <c r="B2" s="13"/>
      <c r="C2" s="245" t="s">
        <v>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75" t="s">
        <v>2</v>
      </c>
    </row>
    <row r="3" spans="1:16" ht="27" customHeight="1" x14ac:dyDescent="0.25">
      <c r="A3" s="13" t="s">
        <v>3</v>
      </c>
      <c r="B3" s="13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88"/>
    </row>
    <row r="4" spans="1:16" ht="15.75" customHeight="1" x14ac:dyDescent="0.25">
      <c r="A4" s="12" t="s">
        <v>15</v>
      </c>
      <c r="B4" s="15" t="s">
        <v>16</v>
      </c>
      <c r="C4" s="21">
        <f>C6+C8+C10</f>
        <v>5867.45</v>
      </c>
      <c r="D4" s="21">
        <f>D6+D8+D10</f>
        <v>3348.52</v>
      </c>
      <c r="E4" s="21">
        <f>E6+E8+E10</f>
        <v>33.270000000000003</v>
      </c>
      <c r="F4" s="21">
        <f t="shared" ref="F4:N5" si="0">F6+F8+F10</f>
        <v>85.94</v>
      </c>
      <c r="G4" s="21">
        <f t="shared" si="0"/>
        <v>9335.1799999999985</v>
      </c>
      <c r="H4" s="21">
        <f t="shared" si="0"/>
        <v>10564.14</v>
      </c>
      <c r="I4" s="21">
        <f t="shared" si="0"/>
        <v>805.04</v>
      </c>
      <c r="J4" s="21">
        <f t="shared" si="0"/>
        <v>2675.39</v>
      </c>
      <c r="K4" s="21">
        <f t="shared" si="0"/>
        <v>14044.57</v>
      </c>
      <c r="L4" s="21">
        <f t="shared" si="0"/>
        <v>23379.75</v>
      </c>
      <c r="M4" s="21">
        <f t="shared" si="0"/>
        <v>8279.8100000000013</v>
      </c>
      <c r="N4" s="63">
        <f t="shared" si="0"/>
        <v>31659.559999999998</v>
      </c>
      <c r="O4" s="3"/>
      <c r="P4" s="11"/>
    </row>
    <row r="5" spans="1:16" ht="15.75" x14ac:dyDescent="0.25">
      <c r="A5" s="14"/>
      <c r="B5" s="15" t="s">
        <v>17</v>
      </c>
      <c r="C5" s="43">
        <f>C7+C9+C11</f>
        <v>1267794</v>
      </c>
      <c r="D5" s="43">
        <f t="shared" ref="D5:G5" si="1">D7+D9+D11</f>
        <v>707487</v>
      </c>
      <c r="E5" s="43">
        <f t="shared" si="1"/>
        <v>2822</v>
      </c>
      <c r="F5" s="43">
        <f t="shared" si="1"/>
        <v>14001</v>
      </c>
      <c r="G5" s="43">
        <f t="shared" si="1"/>
        <v>1992104</v>
      </c>
      <c r="H5" s="43">
        <f>H7+H9+H11</f>
        <v>2039766</v>
      </c>
      <c r="I5" s="43">
        <f t="shared" si="0"/>
        <v>153286</v>
      </c>
      <c r="J5" s="43">
        <f t="shared" si="0"/>
        <v>518930</v>
      </c>
      <c r="K5" s="43">
        <f t="shared" si="0"/>
        <v>2711982</v>
      </c>
      <c r="L5" s="43">
        <f t="shared" si="0"/>
        <v>4704086</v>
      </c>
      <c r="M5" s="43">
        <f>M7+M9+M11</f>
        <v>1235214</v>
      </c>
      <c r="N5" s="89">
        <f>N7+N9+N11</f>
        <v>5939300</v>
      </c>
      <c r="O5" s="3"/>
      <c r="P5" s="3"/>
    </row>
    <row r="6" spans="1:16" ht="17.25" customHeight="1" x14ac:dyDescent="0.25">
      <c r="A6" s="255" t="s">
        <v>18</v>
      </c>
      <c r="B6" s="4" t="s">
        <v>16</v>
      </c>
      <c r="C6" s="39">
        <f>'Kurzeme pārējie'!C6+'Latgale pārējie'!C6+'Rīga pārējie'!C6+'Vidzeme pārējie'!C6+'Zemgale pārējie'!C6</f>
        <v>2437.77</v>
      </c>
      <c r="D6" s="39">
        <f>'Kurzeme pārējie'!D6+'Latgale pārējie'!D6+'Rīga pārējie'!D6+'Vidzeme pārējie'!D6+'Zemgale pārējie'!D6</f>
        <v>2050.3000000000002</v>
      </c>
      <c r="E6" s="39">
        <f>'Kurzeme pārējie'!E6+'Latgale pārējie'!E6+'Rīga pārējie'!E6+'Vidzeme pārējie'!E6+'Zemgale pārējie'!E6</f>
        <v>0</v>
      </c>
      <c r="F6" s="39">
        <f>'Kurzeme pārējie'!F6+'Latgale pārējie'!F6+'Rīga pārējie'!F6+'Vidzeme pārējie'!F6+'Zemgale pārējie'!F6</f>
        <v>74.11</v>
      </c>
      <c r="G6" s="22">
        <f>SUM(C6:F6)</f>
        <v>4562.1799999999994</v>
      </c>
      <c r="H6" s="39">
        <f>'Kurzeme pārējie'!H6+'Latgale pārējie'!H6+'Rīga pārējie'!H6+'Vidzeme pārējie'!H6+'Zemgale pārējie'!H6</f>
        <v>7127.6900000000005</v>
      </c>
      <c r="I6" s="39">
        <f>'Kurzeme pārējie'!I6+'Latgale pārējie'!I6+'Rīga pārējie'!I6+'Vidzeme pārējie'!I6+'Zemgale pārējie'!I6</f>
        <v>684.12</v>
      </c>
      <c r="J6" s="39">
        <f>'Kurzeme pārējie'!J6+'Latgale pārējie'!J6+'Rīga pārējie'!J6+'Vidzeme pārējie'!J6+'Zemgale pārējie'!J6</f>
        <v>2174.1799999999998</v>
      </c>
      <c r="K6" s="22">
        <f>SUM(H6:J6)</f>
        <v>9985.99</v>
      </c>
      <c r="L6" s="22">
        <f>G6+K6</f>
        <v>14548.169999999998</v>
      </c>
      <c r="M6" s="39">
        <f>'Kurzeme pārējie'!M6+'Latgale pārējie'!M6+'Rīga pārējie'!M6+'Vidzeme pārējie'!M6+'Zemgale pārējie'!M6</f>
        <v>6942.0300000000007</v>
      </c>
      <c r="N6" s="90">
        <f>SUM(L6:M6)</f>
        <v>21490.199999999997</v>
      </c>
      <c r="O6" s="3"/>
      <c r="P6" s="3"/>
    </row>
    <row r="7" spans="1:16" ht="17.25" customHeight="1" x14ac:dyDescent="0.25">
      <c r="A7" s="255"/>
      <c r="B7" s="15" t="s">
        <v>17</v>
      </c>
      <c r="C7" s="52">
        <f>'Kurzeme pārējie'!C7+'Latgale pārējie'!C7+'Rīga pārējie'!C7+'Vidzeme pārējie'!C7+'Zemgale pārējie'!C7</f>
        <v>645989</v>
      </c>
      <c r="D7" s="52">
        <f>'Kurzeme pārējie'!D7+'Latgale pārējie'!D7+'Rīga pārējie'!D7+'Vidzeme pārējie'!D7+'Zemgale pārējie'!D7</f>
        <v>525292</v>
      </c>
      <c r="E7" s="52">
        <f>'Kurzeme pārējie'!E7+'Latgale pārējie'!E7+'Rīga pārējie'!E7+'Vidzeme pārējie'!E7+'Zemgale pārējie'!E7</f>
        <v>0</v>
      </c>
      <c r="F7" s="52">
        <f>'Kurzeme pārējie'!F7+'Latgale pārējie'!F7+'Rīga pārējie'!F7+'Vidzeme pārējie'!F7+'Zemgale pārējie'!F7</f>
        <v>13460</v>
      </c>
      <c r="G7" s="44">
        <f t="shared" ref="G7:G37" si="2">SUM(C7:F7)</f>
        <v>1184741</v>
      </c>
      <c r="H7" s="52">
        <f>'Kurzeme pārējie'!H7+'Latgale pārējie'!H7+'Rīga pārējie'!H7+'Vidzeme pārējie'!H7+'Zemgale pārējie'!H7</f>
        <v>1566617</v>
      </c>
      <c r="I7" s="52">
        <f>'Kurzeme pārējie'!I7+'Latgale pārējie'!I7+'Rīga pārējie'!I7+'Vidzeme pārējie'!I7+'Zemgale pārējie'!I7</f>
        <v>147572</v>
      </c>
      <c r="J7" s="52">
        <f>'Kurzeme pārējie'!J7+'Latgale pārējie'!J7+'Rīga pārējie'!J7+'Vidzeme pārējie'!J7+'Zemgale pārējie'!J7</f>
        <v>502413</v>
      </c>
      <c r="K7" s="44">
        <f t="shared" ref="K7:K37" si="3">SUM(H7:J7)</f>
        <v>2216602</v>
      </c>
      <c r="L7" s="44">
        <f t="shared" ref="L7:L37" si="4">G7+K7</f>
        <v>3401343</v>
      </c>
      <c r="M7" s="52">
        <f>'Kurzeme pārējie'!M7+'Latgale pārējie'!M7+'Rīga pārējie'!M7+'Vidzeme pārējie'!M7+'Zemgale pārējie'!M7</f>
        <v>1189758</v>
      </c>
      <c r="N7" s="77">
        <f t="shared" ref="N7:N37" si="5">SUM(L7:M7)</f>
        <v>4591101</v>
      </c>
      <c r="O7" s="10"/>
      <c r="P7" s="3"/>
    </row>
    <row r="8" spans="1:16" ht="21.75" customHeight="1" x14ac:dyDescent="0.25">
      <c r="A8" s="255" t="s">
        <v>19</v>
      </c>
      <c r="B8" s="15" t="s">
        <v>16</v>
      </c>
      <c r="C8" s="39">
        <f>'Kurzeme pārējie'!C8+'Latgale pārējie'!C8+'Rīga pārējie'!C8+'Vidzeme pārējie'!C8+'Zemgale pārējie'!C8</f>
        <v>1099.93</v>
      </c>
      <c r="D8" s="39">
        <f>'Kurzeme pārējie'!D8+'Latgale pārējie'!D8+'Rīga pārējie'!D8+'Vidzeme pārējie'!D8+'Zemgale pārējie'!D8</f>
        <v>688.66</v>
      </c>
      <c r="E8" s="39">
        <f>'Kurzeme pārējie'!E8+'Latgale pārējie'!E8+'Rīga pārējie'!E8+'Vidzeme pārējie'!E8+'Zemgale pārējie'!E8</f>
        <v>33.270000000000003</v>
      </c>
      <c r="F8" s="39">
        <f>'Kurzeme pārējie'!F8+'Latgale pārējie'!F8+'Rīga pārējie'!F8+'Vidzeme pārējie'!F8+'Zemgale pārējie'!F8</f>
        <v>11.830000000000002</v>
      </c>
      <c r="G8" s="22">
        <f t="shared" si="2"/>
        <v>1833.69</v>
      </c>
      <c r="H8" s="39">
        <f>'Kurzeme pārējie'!H8+'Latgale pārējie'!H8+'Rīga pārējie'!H8+'Vidzeme pārējie'!H8+'Zemgale pārējie'!H8</f>
        <v>1433.49</v>
      </c>
      <c r="I8" s="39">
        <f>'Kurzeme pārējie'!I8+'Latgale pārējie'!I8+'Rīga pārējie'!I8+'Vidzeme pārējie'!I8+'Zemgale pārējie'!I8</f>
        <v>120.92</v>
      </c>
      <c r="J8" s="39">
        <f>'Kurzeme pārējie'!J8+'Latgale pārējie'!J8+'Rīga pārējie'!J8+'Vidzeme pārējie'!J8+'Zemgale pārējie'!J8</f>
        <v>501.21000000000004</v>
      </c>
      <c r="K8" s="22">
        <f t="shared" si="3"/>
        <v>2055.62</v>
      </c>
      <c r="L8" s="22">
        <f t="shared" si="4"/>
        <v>3889.31</v>
      </c>
      <c r="M8" s="39">
        <f>'Kurzeme pārējie'!M8+'Latgale pārējie'!M8+'Rīga pārējie'!M8+'Vidzeme pārējie'!M8+'Zemgale pārējie'!M8</f>
        <v>1337.78</v>
      </c>
      <c r="N8" s="65">
        <f t="shared" si="5"/>
        <v>5227.09</v>
      </c>
      <c r="O8" s="10"/>
      <c r="P8" s="3"/>
    </row>
    <row r="9" spans="1:16" ht="22.5" customHeight="1" x14ac:dyDescent="0.25">
      <c r="A9" s="255"/>
      <c r="B9" s="15" t="s">
        <v>17</v>
      </c>
      <c r="C9" s="52">
        <f>'Kurzeme pārējie'!C9+'Latgale pārējie'!C9+'Rīga pārējie'!C9+'Vidzeme pārējie'!C9+'Zemgale pārējie'!C9</f>
        <v>61838</v>
      </c>
      <c r="D9" s="52">
        <f>'Kurzeme pārējie'!D9+'Latgale pārējie'!D9+'Rīga pārējie'!D9+'Vidzeme pārējie'!D9+'Zemgale pārējie'!D9</f>
        <v>31084</v>
      </c>
      <c r="E9" s="52">
        <f>'Kurzeme pārējie'!E9+'Latgale pārējie'!E9+'Rīga pārējie'!E9+'Vidzeme pārējie'!E9+'Zemgale pārējie'!E9</f>
        <v>2822</v>
      </c>
      <c r="F9" s="52">
        <f>'Kurzeme pārējie'!F9+'Latgale pārējie'!F9+'Rīga pārējie'!F9+'Vidzeme pārējie'!F9+'Zemgale pārējie'!F9</f>
        <v>541</v>
      </c>
      <c r="G9" s="45">
        <f>SUM(C9:F9)</f>
        <v>96285</v>
      </c>
      <c r="H9" s="52">
        <f>'Kurzeme pārējie'!H9+'Latgale pārējie'!H9+'Rīga pārējie'!H9+'Vidzeme pārējie'!H9+'Zemgale pārējie'!H9</f>
        <v>62629</v>
      </c>
      <c r="I9" s="52">
        <f>'Kurzeme pārējie'!I9+'Latgale pārējie'!I9+'Rīga pārējie'!I9+'Vidzeme pārējie'!I9+'Zemgale pārējie'!I9</f>
        <v>5714</v>
      </c>
      <c r="J9" s="52">
        <f>'Kurzeme pārējie'!J9+'Latgale pārējie'!J9+'Rīga pārējie'!J9+'Vidzeme pārējie'!J9+'Zemgale pārējie'!J9</f>
        <v>16517</v>
      </c>
      <c r="K9" s="45">
        <f t="shared" si="3"/>
        <v>84860</v>
      </c>
      <c r="L9" s="45">
        <f>G9+K9</f>
        <v>181145</v>
      </c>
      <c r="M9" s="52">
        <f>'Kurzeme pārējie'!M9+'Latgale pārējie'!M9+'Rīga pārējie'!M9+'Vidzeme pārējie'!M9+'Zemgale pārējie'!M9</f>
        <v>45456</v>
      </c>
      <c r="N9" s="65">
        <f>SUM(L9:M9)</f>
        <v>226601</v>
      </c>
      <c r="O9" s="10"/>
      <c r="P9" s="3"/>
    </row>
    <row r="10" spans="1:16" ht="15" customHeight="1" x14ac:dyDescent="0.25">
      <c r="A10" s="255" t="s">
        <v>20</v>
      </c>
      <c r="B10" s="15" t="s">
        <v>16</v>
      </c>
      <c r="C10" s="39">
        <f>'Kurzeme pārējie'!C10+'Latgale pārējie'!C10+'Rīga pārējie'!C10+'Vidzeme pārējie'!C10+'Zemgale pārējie'!C10</f>
        <v>2329.75</v>
      </c>
      <c r="D10" s="39">
        <f>'Kurzeme pārējie'!D10+'Latgale pārējie'!D10+'Rīga pārējie'!D10+'Vidzeme pārējie'!D10+'Zemgale pārējie'!D10</f>
        <v>609.55999999999995</v>
      </c>
      <c r="E10" s="39">
        <f>'Kurzeme pārējie'!E10+'Latgale pārējie'!E10+'Rīga pārējie'!E10+'Vidzeme pārējie'!E10+'Zemgale pārējie'!E10</f>
        <v>0</v>
      </c>
      <c r="F10" s="39">
        <f>'Kurzeme pārējie'!F10+'Latgale pārējie'!F10+'Rīga pārējie'!F10+'Vidzeme pārējie'!F10+'Zemgale pārējie'!F10</f>
        <v>0</v>
      </c>
      <c r="G10" s="22">
        <f t="shared" si="2"/>
        <v>2939.31</v>
      </c>
      <c r="H10" s="39">
        <f>'Kurzeme pārējie'!H10+'Latgale pārējie'!H10+'Rīga pārējie'!H10+'Vidzeme pārējie'!H10+'Zemgale pārējie'!H10</f>
        <v>2002.96</v>
      </c>
      <c r="I10" s="39">
        <f>'Kurzeme pārējie'!I10+'Latgale pārējie'!I10+'Rīga pārējie'!I10+'Vidzeme pārējie'!I10+'Zemgale pārējie'!I10</f>
        <v>0</v>
      </c>
      <c r="J10" s="39">
        <f>'Kurzeme pārējie'!J10+'Latgale pārējie'!J10+'Rīga pārējie'!J10+'Vidzeme pārējie'!J10+'Zemgale pārējie'!J10</f>
        <v>0</v>
      </c>
      <c r="K10" s="22">
        <f t="shared" si="3"/>
        <v>2002.96</v>
      </c>
      <c r="L10" s="22">
        <f t="shared" si="4"/>
        <v>4942.2700000000004</v>
      </c>
      <c r="M10" s="39">
        <f>'Kurzeme pārējie'!M10+'Latgale pārējie'!M10+'Rīga pārējie'!M10+'Vidzeme pārējie'!M10+'Zemgale pārējie'!M10</f>
        <v>0</v>
      </c>
      <c r="N10" s="65">
        <f t="shared" si="5"/>
        <v>4942.2700000000004</v>
      </c>
      <c r="O10" s="10"/>
      <c r="P10" s="3"/>
    </row>
    <row r="11" spans="1:16" ht="13.5" customHeight="1" x14ac:dyDescent="0.25">
      <c r="A11" s="255"/>
      <c r="B11" s="15" t="s">
        <v>17</v>
      </c>
      <c r="C11" s="52">
        <f>'Kurzeme pārējie'!C11+'Latgale pārējie'!C11+'Rīga pārējie'!C11+'Vidzeme pārējie'!C11+'Zemgale pārējie'!C11</f>
        <v>559967</v>
      </c>
      <c r="D11" s="52">
        <f>'Kurzeme pārējie'!D11+'Latgale pārējie'!D11+'Rīga pārējie'!D11+'Vidzeme pārējie'!D11+'Zemgale pārējie'!D11</f>
        <v>151111</v>
      </c>
      <c r="E11" s="52">
        <f>'Kurzeme pārējie'!E11+'Latgale pārējie'!E11+'Rīga pārējie'!E11+'Vidzeme pārējie'!E11+'Zemgale pārējie'!E11</f>
        <v>0</v>
      </c>
      <c r="F11" s="52">
        <f>'Kurzeme pārējie'!F11+'Latgale pārējie'!F11+'Rīga pārējie'!F11+'Vidzeme pārējie'!F11+'Zemgale pārējie'!F11</f>
        <v>0</v>
      </c>
      <c r="G11" s="45">
        <f t="shared" si="2"/>
        <v>711078</v>
      </c>
      <c r="H11" s="52">
        <f>'Kurzeme pārējie'!H11+'Latgale pārējie'!H11+'Rīga pārējie'!H11+'Vidzeme pārējie'!H11+'Zemgale pārējie'!H11</f>
        <v>410520</v>
      </c>
      <c r="I11" s="52">
        <f>'Kurzeme pārējie'!I11+'Latgale pārējie'!I11+'Rīga pārējie'!I11+'Vidzeme pārējie'!I11+'Zemgale pārējie'!I11</f>
        <v>0</v>
      </c>
      <c r="J11" s="52">
        <f>'Kurzeme pārējie'!J11+'Latgale pārējie'!J11+'Rīga pārējie'!J11+'Vidzeme pārējie'!J11+'Zemgale pārējie'!J11</f>
        <v>0</v>
      </c>
      <c r="K11" s="45">
        <f t="shared" si="3"/>
        <v>410520</v>
      </c>
      <c r="L11" s="45">
        <f t="shared" si="4"/>
        <v>1121598</v>
      </c>
      <c r="M11" s="52">
        <f>'Kurzeme pārējie'!M11+'Latgale pārējie'!M11+'Rīga pārējie'!M11+'Vidzeme pārējie'!M11+'Zemgale pārējie'!M11</f>
        <v>0</v>
      </c>
      <c r="N11" s="65">
        <f>SUM(L11:M11)</f>
        <v>1121598</v>
      </c>
      <c r="O11" s="3"/>
      <c r="P11" s="3"/>
    </row>
    <row r="12" spans="1:16" ht="16.5" customHeight="1" x14ac:dyDescent="0.25">
      <c r="A12" s="12" t="s">
        <v>21</v>
      </c>
      <c r="B12" s="15" t="s">
        <v>16</v>
      </c>
      <c r="C12" s="39">
        <f>'Kurzeme pārējie'!C12+'Latgale pārējie'!C12+'Rīga pārējie'!C12+'Vidzeme pārējie'!C12+'Zemgale pārējie'!C12</f>
        <v>4532.0999999999995</v>
      </c>
      <c r="D12" s="39">
        <f>'Kurzeme pārējie'!D12+'Latgale pārējie'!D12+'Rīga pārējie'!D12+'Vidzeme pārējie'!D12+'Zemgale pārējie'!D12</f>
        <v>3293.46</v>
      </c>
      <c r="E12" s="39">
        <f>'Kurzeme pārējie'!E12+'Latgale pārējie'!E12+'Rīga pārējie'!E12+'Vidzeme pārējie'!E12+'Zemgale pārējie'!E12</f>
        <v>46.79</v>
      </c>
      <c r="F12" s="39">
        <f>'Kurzeme pārējie'!F12+'Latgale pārējie'!F12+'Rīga pārējie'!F12+'Vidzeme pārējie'!F12+'Zemgale pārējie'!F12</f>
        <v>44.550000000000004</v>
      </c>
      <c r="G12" s="21">
        <f t="shared" si="2"/>
        <v>7916.9</v>
      </c>
      <c r="H12" s="39">
        <f>'Kurzeme pārējie'!H12+'Latgale pārējie'!H12+'Rīga pārējie'!H12+'Vidzeme pārējie'!H12+'Zemgale pārējie'!H12</f>
        <v>8523.0500000000011</v>
      </c>
      <c r="I12" s="39">
        <f>'Kurzeme pārējie'!I12+'Latgale pārējie'!I12+'Rīga pārējie'!I12+'Vidzeme pārējie'!I12+'Zemgale pārējie'!I12</f>
        <v>724.47</v>
      </c>
      <c r="J12" s="39">
        <f>'Kurzeme pārējie'!J12+'Latgale pārējie'!J12+'Rīga pārējie'!J12+'Vidzeme pārējie'!J12+'Zemgale pārējie'!J12</f>
        <v>784.38</v>
      </c>
      <c r="K12" s="21">
        <f t="shared" si="3"/>
        <v>10031.9</v>
      </c>
      <c r="L12" s="21">
        <f>G12+K12</f>
        <v>17948.8</v>
      </c>
      <c r="M12" s="39">
        <f>'Kurzeme pārējie'!M12+'Latgale pārējie'!M12+'Rīga pārējie'!M12+'Vidzeme pārējie'!M12+'Zemgale pārējie'!M12</f>
        <v>1095.3</v>
      </c>
      <c r="N12" s="63">
        <f>SUM(L12:M12)</f>
        <v>19044.099999999999</v>
      </c>
      <c r="O12" s="3"/>
      <c r="P12" s="3"/>
    </row>
    <row r="13" spans="1:16" ht="17.25" customHeight="1" x14ac:dyDescent="0.25">
      <c r="A13" s="15" t="s">
        <v>22</v>
      </c>
      <c r="B13" s="15" t="s">
        <v>17</v>
      </c>
      <c r="C13" s="52">
        <f>'Kurzeme pārējie'!C13+'Latgale pārējie'!C13+'Rīga pārējie'!C13+'Vidzeme pārējie'!C13+'Zemgale pārējie'!C13</f>
        <v>136296</v>
      </c>
      <c r="D13" s="52">
        <f>'Kurzeme pārējie'!D13+'Latgale pārējie'!D13+'Rīga pārējie'!D13+'Vidzeme pārējie'!D13+'Zemgale pārējie'!D13</f>
        <v>107140</v>
      </c>
      <c r="E13" s="52">
        <f>'Kurzeme pārējie'!E13+'Latgale pārējie'!E13+'Rīga pārējie'!E13+'Vidzeme pārējie'!E13+'Zemgale pārējie'!E13</f>
        <v>1429</v>
      </c>
      <c r="F13" s="52">
        <f>'Kurzeme pārējie'!F13+'Latgale pārējie'!F13+'Rīga pārējie'!F13+'Vidzeme pārējie'!F13+'Zemgale pārējie'!F13</f>
        <v>1579</v>
      </c>
      <c r="G13" s="41">
        <f t="shared" si="2"/>
        <v>246444</v>
      </c>
      <c r="H13" s="52">
        <f>'Kurzeme pārējie'!H13+'Latgale pārējie'!H13+'Rīga pārējie'!H13+'Vidzeme pārējie'!H13+'Zemgale pārējie'!H13</f>
        <v>220797</v>
      </c>
      <c r="I13" s="52">
        <f>'Kurzeme pārējie'!I13+'Latgale pārējie'!I13+'Rīga pārējie'!I13+'Vidzeme pārējie'!I13+'Zemgale pārējie'!I13</f>
        <v>18680</v>
      </c>
      <c r="J13" s="52">
        <f>'Kurzeme pārējie'!J13+'Latgale pārējie'!J13+'Rīga pārējie'!J13+'Vidzeme pārējie'!J13+'Zemgale pārējie'!J13</f>
        <v>19018</v>
      </c>
      <c r="K13" s="41">
        <f t="shared" si="3"/>
        <v>258495</v>
      </c>
      <c r="L13" s="41">
        <f t="shared" si="4"/>
        <v>504939</v>
      </c>
      <c r="M13" s="52">
        <f>'Kurzeme pārējie'!M13+'Latgale pārējie'!M13+'Rīga pārējie'!M13+'Vidzeme pārējie'!M13+'Zemgale pārējie'!M13</f>
        <v>22735</v>
      </c>
      <c r="N13" s="63">
        <f t="shared" si="5"/>
        <v>527674</v>
      </c>
      <c r="O13" s="3"/>
      <c r="P13" s="3"/>
    </row>
    <row r="14" spans="1:16" ht="13.5" customHeight="1" x14ac:dyDescent="0.25">
      <c r="A14" s="253" t="s">
        <v>23</v>
      </c>
      <c r="B14" s="15" t="s">
        <v>16</v>
      </c>
      <c r="C14" s="39">
        <f>'Kurzeme pārējie'!C14+'Latgale pārējie'!C14+'Rīga pārējie'!C14+'Vidzeme pārējie'!C14+'Zemgale pārējie'!C14</f>
        <v>106.54</v>
      </c>
      <c r="D14" s="39">
        <f>'Kurzeme pārējie'!D14+'Latgale pārējie'!D14+'Rīga pārējie'!D14+'Vidzeme pārējie'!D14+'Zemgale pārējie'!D14</f>
        <v>164.77</v>
      </c>
      <c r="E14" s="39">
        <f>'Kurzeme pārējie'!E14+'Latgale pārējie'!E14+'Rīga pārējie'!E14+'Vidzeme pārējie'!E14+'Zemgale pārējie'!E14</f>
        <v>0.76</v>
      </c>
      <c r="F14" s="39">
        <f>'Kurzeme pārējie'!F14+'Latgale pārējie'!F14+'Rīga pārējie'!F14+'Vidzeme pārējie'!F14+'Zemgale pārējie'!F14</f>
        <v>39.459999999999994</v>
      </c>
      <c r="G14" s="21">
        <f t="shared" si="2"/>
        <v>311.52999999999997</v>
      </c>
      <c r="H14" s="39">
        <f>'Kurzeme pārējie'!H14+'Latgale pārējie'!H14+'Rīga pārējie'!H14+'Vidzeme pārējie'!H14+'Zemgale pārējie'!H14</f>
        <v>193.73</v>
      </c>
      <c r="I14" s="39">
        <f>'Kurzeme pārējie'!I14+'Latgale pārējie'!I14+'Rīga pārējie'!I14+'Vidzeme pārējie'!I14+'Zemgale pārējie'!I14</f>
        <v>12.92</v>
      </c>
      <c r="J14" s="39">
        <f>'Kurzeme pārējie'!J14+'Latgale pārējie'!J14+'Rīga pārējie'!J14+'Vidzeme pārējie'!J14+'Zemgale pārējie'!J14</f>
        <v>41.160000000000004</v>
      </c>
      <c r="K14" s="21">
        <f t="shared" si="3"/>
        <v>247.80999999999997</v>
      </c>
      <c r="L14" s="21">
        <f t="shared" si="4"/>
        <v>559.33999999999992</v>
      </c>
      <c r="M14" s="39">
        <f>'Kurzeme pārējie'!M14+'Latgale pārējie'!M14+'Rīga pārējie'!M14+'Vidzeme pārējie'!M14+'Zemgale pārējie'!M14</f>
        <v>9.65</v>
      </c>
      <c r="N14" s="63">
        <f t="shared" si="5"/>
        <v>568.9899999999999</v>
      </c>
      <c r="O14" s="3"/>
    </row>
    <row r="15" spans="1:16" ht="13.5" customHeight="1" x14ac:dyDescent="0.25">
      <c r="A15" s="253"/>
      <c r="B15" s="15" t="s">
        <v>17</v>
      </c>
      <c r="C15" s="52">
        <f>'Kurzeme pārējie'!C15+'Latgale pārējie'!C15+'Rīga pārējie'!C15+'Vidzeme pārējie'!C15+'Zemgale pārējie'!C15</f>
        <v>13764</v>
      </c>
      <c r="D15" s="52">
        <f>'Kurzeme pārējie'!D15+'Latgale pārējie'!D15+'Rīga pārējie'!D15+'Vidzeme pārējie'!D15+'Zemgale pārējie'!D15</f>
        <v>30269</v>
      </c>
      <c r="E15" s="52">
        <f>'Kurzeme pārējie'!E15+'Latgale pārējie'!E15+'Rīga pārējie'!E15+'Vidzeme pārējie'!E15+'Zemgale pārējie'!E15</f>
        <v>17</v>
      </c>
      <c r="F15" s="52">
        <f>'Kurzeme pārējie'!F15+'Latgale pārējie'!F15+'Rīga pārējie'!F15+'Vidzeme pārējie'!F15+'Zemgale pārējie'!F15</f>
        <v>3314</v>
      </c>
      <c r="G15" s="41">
        <f t="shared" si="2"/>
        <v>47364</v>
      </c>
      <c r="H15" s="52">
        <f>'Kurzeme pārējie'!H15+'Latgale pārējie'!H15+'Rīga pārējie'!H15+'Vidzeme pārējie'!H15+'Zemgale pārējie'!H15</f>
        <v>22054</v>
      </c>
      <c r="I15" s="52">
        <f>'Kurzeme pārējie'!I15+'Latgale pārējie'!I15+'Rīga pārējie'!I15+'Vidzeme pārējie'!I15+'Zemgale pārējie'!I15</f>
        <v>1627</v>
      </c>
      <c r="J15" s="52">
        <f>'Kurzeme pārējie'!J15+'Latgale pārējie'!J15+'Rīga pārējie'!J15+'Vidzeme pārējie'!J15+'Zemgale pārējie'!J15</f>
        <v>3963</v>
      </c>
      <c r="K15" s="41">
        <f t="shared" si="3"/>
        <v>27644</v>
      </c>
      <c r="L15" s="41">
        <f t="shared" si="4"/>
        <v>75008</v>
      </c>
      <c r="M15" s="52">
        <f>'Kurzeme pārējie'!M15+'Latgale pārējie'!M15+'Rīga pārējie'!M15+'Vidzeme pārējie'!M15+'Zemgale pārējie'!M15</f>
        <v>1381</v>
      </c>
      <c r="N15" s="63">
        <f t="shared" si="5"/>
        <v>76389</v>
      </c>
      <c r="O15" s="3"/>
    </row>
    <row r="16" spans="1:16" ht="13.5" customHeight="1" x14ac:dyDescent="0.25">
      <c r="A16" s="253" t="s">
        <v>24</v>
      </c>
      <c r="B16" s="15" t="s">
        <v>16</v>
      </c>
      <c r="C16" s="39">
        <f>'Kurzeme pārējie'!C16+'Latgale pārējie'!C16+'Rīga pārējie'!C16+'Vidzeme pārējie'!C16+'Zemgale pārējie'!C16</f>
        <v>3138.46</v>
      </c>
      <c r="D16" s="39">
        <f>'Kurzeme pārējie'!D16+'Latgale pārējie'!D16+'Rīga pārējie'!D16+'Vidzeme pārējie'!D16+'Zemgale pārējie'!D16</f>
        <v>1562.3200000000002</v>
      </c>
      <c r="E16" s="39">
        <f>'Kurzeme pārējie'!E16+'Latgale pārējie'!E16+'Rīga pārējie'!E16+'Vidzeme pārējie'!E16+'Zemgale pārējie'!E16</f>
        <v>67.540000000000006</v>
      </c>
      <c r="F16" s="39">
        <f>'Kurzeme pārējie'!F16+'Latgale pārējie'!F16+'Rīga pārējie'!F16+'Vidzeme pārējie'!F16+'Zemgale pārējie'!F16</f>
        <v>111.06</v>
      </c>
      <c r="G16" s="21">
        <f t="shared" si="2"/>
        <v>4879.380000000001</v>
      </c>
      <c r="H16" s="39">
        <f>'Kurzeme pārējie'!H16+'Latgale pārējie'!H16+'Rīga pārējie'!H16+'Vidzeme pārējie'!H16+'Zemgale pārējie'!H16</f>
        <v>1730.2099999999998</v>
      </c>
      <c r="I16" s="39">
        <f>'Kurzeme pārējie'!I16+'Latgale pārējie'!I16+'Rīga pārējie'!I16+'Vidzeme pārējie'!I16+'Zemgale pārējie'!I16</f>
        <v>117.5</v>
      </c>
      <c r="J16" s="39">
        <f>'Kurzeme pārējie'!J16+'Latgale pārējie'!J16+'Rīga pārējie'!J16+'Vidzeme pārējie'!J16+'Zemgale pārējie'!J16</f>
        <v>255.36</v>
      </c>
      <c r="K16" s="21">
        <f t="shared" si="3"/>
        <v>2103.0699999999997</v>
      </c>
      <c r="L16" s="21">
        <f t="shared" si="4"/>
        <v>6982.4500000000007</v>
      </c>
      <c r="M16" s="39">
        <f>'Kurzeme pārējie'!M16+'Latgale pārējie'!M16+'Rīga pārējie'!M16+'Vidzeme pārējie'!M16+'Zemgale pārējie'!M16</f>
        <v>338.29</v>
      </c>
      <c r="N16" s="63">
        <f t="shared" si="5"/>
        <v>7320.7400000000007</v>
      </c>
      <c r="O16" s="3"/>
    </row>
    <row r="17" spans="1:16" ht="13.5" customHeight="1" x14ac:dyDescent="0.25">
      <c r="A17" s="253"/>
      <c r="B17" s="15" t="s">
        <v>17</v>
      </c>
      <c r="C17" s="52">
        <f>'Kurzeme pārējie'!C17+'Latgale pārējie'!C17+'Rīga pārējie'!C17+'Vidzeme pārējie'!C17+'Zemgale pārējie'!C17</f>
        <v>31891.3</v>
      </c>
      <c r="D17" s="52">
        <f>'Kurzeme pārējie'!D17+'Latgale pārējie'!D17+'Rīga pārējie'!D17+'Vidzeme pārējie'!D17+'Zemgale pārējie'!D17</f>
        <v>27225.200000000001</v>
      </c>
      <c r="E17" s="52">
        <f>'Kurzeme pārējie'!E17+'Latgale pārējie'!E17+'Rīga pārējie'!E17+'Vidzeme pārējie'!E17+'Zemgale pārējie'!E17</f>
        <v>1152</v>
      </c>
      <c r="F17" s="52">
        <f>'Kurzeme pārējie'!F17+'Latgale pārējie'!F17+'Rīga pārējie'!F17+'Vidzeme pārējie'!F17+'Zemgale pārējie'!F17</f>
        <v>2540</v>
      </c>
      <c r="G17" s="41">
        <f t="shared" si="2"/>
        <v>62808.5</v>
      </c>
      <c r="H17" s="52">
        <f>'Kurzeme pārējie'!H17+'Latgale pārējie'!H17+'Rīga pārējie'!H17+'Vidzeme pārējie'!H17+'Zemgale pārējie'!H17</f>
        <v>24341.8</v>
      </c>
      <c r="I17" s="52">
        <f>'Kurzeme pārējie'!I17+'Latgale pārējie'!I17+'Rīga pārējie'!I17+'Vidzeme pārējie'!I17+'Zemgale pārējie'!I17</f>
        <v>1405.5</v>
      </c>
      <c r="J17" s="52">
        <f>'Kurzeme pārējie'!J17+'Latgale pārējie'!J17+'Rīga pārējie'!J17+'Vidzeme pārējie'!J17+'Zemgale pārējie'!J17</f>
        <v>3939</v>
      </c>
      <c r="K17" s="41">
        <f t="shared" si="3"/>
        <v>29686.3</v>
      </c>
      <c r="L17" s="41">
        <f t="shared" si="4"/>
        <v>92494.8</v>
      </c>
      <c r="M17" s="52">
        <f>'Kurzeme pārējie'!M17+'Latgale pārējie'!M17+'Rīga pārējie'!M17+'Vidzeme pārējie'!M17+'Zemgale pārējie'!M17</f>
        <v>3805</v>
      </c>
      <c r="N17" s="63">
        <f>SUM(L17:M17)</f>
        <v>96299.8</v>
      </c>
      <c r="O17" s="3"/>
    </row>
    <row r="18" spans="1:16" ht="13.5" customHeight="1" x14ac:dyDescent="0.25">
      <c r="A18" s="254" t="s">
        <v>25</v>
      </c>
      <c r="B18" s="15" t="s">
        <v>16</v>
      </c>
      <c r="C18" s="39">
        <f>'Kurzeme pārējie'!C18+'Latgale pārējie'!C18+'Rīga pārējie'!C18+'Vidzeme pārējie'!C18+'Zemgale pārējie'!C18</f>
        <v>24.95</v>
      </c>
      <c r="D18" s="39">
        <f>'Kurzeme pārējie'!D18+'Latgale pārējie'!D18+'Rīga pārējie'!D18+'Vidzeme pārējie'!D18+'Zemgale pārējie'!D18</f>
        <v>52.16</v>
      </c>
      <c r="E18" s="39">
        <f>'Kurzeme pārējie'!E18+'Latgale pārējie'!E18+'Rīga pārējie'!E18+'Vidzeme pārējie'!E18+'Zemgale pārējie'!E18</f>
        <v>0.37</v>
      </c>
      <c r="F18" s="39">
        <f>'Kurzeme pārējie'!F18+'Latgale pārējie'!F18+'Rīga pārējie'!F18+'Vidzeme pārējie'!F18+'Zemgale pārējie'!F18</f>
        <v>0</v>
      </c>
      <c r="G18" s="21">
        <f t="shared" si="2"/>
        <v>77.48</v>
      </c>
      <c r="H18" s="39">
        <f>'Kurzeme pārējie'!H18+'Latgale pārējie'!H18+'Rīga pārējie'!H18+'Vidzeme pārējie'!H18+'Zemgale pārējie'!H18</f>
        <v>20.11</v>
      </c>
      <c r="I18" s="39">
        <f>'Kurzeme pārējie'!I18+'Latgale pārējie'!I18+'Rīga pārējie'!I18+'Vidzeme pārējie'!I18+'Zemgale pārējie'!I18</f>
        <v>0</v>
      </c>
      <c r="J18" s="39">
        <f>'Kurzeme pārējie'!J18+'Latgale pārējie'!J18+'Rīga pārējie'!J18+'Vidzeme pārējie'!J18+'Zemgale pārējie'!J18</f>
        <v>0.45</v>
      </c>
      <c r="K18" s="21">
        <f t="shared" si="3"/>
        <v>20.56</v>
      </c>
      <c r="L18" s="21">
        <f t="shared" si="4"/>
        <v>98.04</v>
      </c>
      <c r="M18" s="39">
        <f>'Kurzeme pārējie'!M18+'Latgale pārējie'!M18+'Rīga pārējie'!M18+'Vidzeme pārējie'!M18+'Zemgale pārējie'!M18</f>
        <v>0</v>
      </c>
      <c r="N18" s="63">
        <f t="shared" si="5"/>
        <v>98.04</v>
      </c>
      <c r="O18" s="3"/>
    </row>
    <row r="19" spans="1:16" ht="13.5" customHeight="1" x14ac:dyDescent="0.25">
      <c r="A19" s="254"/>
      <c r="B19" s="15" t="s">
        <v>17</v>
      </c>
      <c r="C19" s="39">
        <f>'Kurzeme pārējie'!C19+'Latgale pārējie'!C19+'Rīga pārējie'!C19+'Vidzeme pārējie'!C19+'Zemgale pārējie'!C19</f>
        <v>5520</v>
      </c>
      <c r="D19" s="39">
        <f>'Kurzeme pārējie'!D19+'Latgale pārējie'!D19+'Rīga pārējie'!D19+'Vidzeme pārējie'!D19+'Zemgale pārējie'!D19</f>
        <v>10798</v>
      </c>
      <c r="E19" s="39">
        <f>'Kurzeme pārējie'!E19+'Latgale pārējie'!E19+'Rīga pārējie'!E19+'Vidzeme pārējie'!E19+'Zemgale pārējie'!E19</f>
        <v>10</v>
      </c>
      <c r="F19" s="39">
        <f>'Kurzeme pārējie'!F19+'Latgale pārējie'!F19+'Rīga pārējie'!F19+'Vidzeme pārējie'!F19+'Zemgale pārējie'!F19</f>
        <v>0</v>
      </c>
      <c r="G19" s="21">
        <f t="shared" si="2"/>
        <v>16328</v>
      </c>
      <c r="H19" s="39">
        <f>'Kurzeme pārējie'!H19+'Latgale pārējie'!H19+'Rīga pārējie'!H19+'Vidzeme pārējie'!H19+'Zemgale pārējie'!H19</f>
        <v>4814</v>
      </c>
      <c r="I19" s="39">
        <f>'Kurzeme pārējie'!I19+'Latgale pārējie'!I19+'Rīga pārējie'!I19+'Vidzeme pārējie'!I19+'Zemgale pārējie'!I19</f>
        <v>0</v>
      </c>
      <c r="J19" s="39">
        <f>'Kurzeme pārējie'!J19+'Latgale pārējie'!J19+'Rīga pārējie'!J19+'Vidzeme pārējie'!J19+'Zemgale pārējie'!J19</f>
        <v>2</v>
      </c>
      <c r="K19" s="21">
        <f t="shared" si="3"/>
        <v>4816</v>
      </c>
      <c r="L19" s="21">
        <f t="shared" si="4"/>
        <v>21144</v>
      </c>
      <c r="M19" s="39">
        <f>'Kurzeme pārējie'!M19+'Latgale pārējie'!M19+'Rīga pārējie'!M19+'Vidzeme pārējie'!M19+'Zemgale pārējie'!M19</f>
        <v>0</v>
      </c>
      <c r="N19" s="63">
        <f t="shared" si="5"/>
        <v>21144</v>
      </c>
      <c r="O19" s="3"/>
    </row>
    <row r="20" spans="1:16" ht="13.5" customHeight="1" x14ac:dyDescent="0.25">
      <c r="A20" s="254" t="s">
        <v>26</v>
      </c>
      <c r="B20" s="15" t="s">
        <v>16</v>
      </c>
      <c r="C20" s="39">
        <f>'Kurzeme pārējie'!C20+'Latgale pārējie'!C20+'Rīga pārējie'!C20+'Vidzeme pārējie'!C20+'Zemgale pārējie'!C20</f>
        <v>0</v>
      </c>
      <c r="D20" s="39">
        <f>'Kurzeme pārējie'!D20+'Latgale pārējie'!D20+'Rīga pārējie'!D20+'Vidzeme pārējie'!D20+'Zemgale pārējie'!D20</f>
        <v>0</v>
      </c>
      <c r="E20" s="39">
        <f>'Kurzeme pārējie'!E20+'Latgale pārējie'!E20+'Rīga pārējie'!E20+'Vidzeme pārējie'!E20+'Zemgale pārējie'!E20</f>
        <v>0</v>
      </c>
      <c r="F20" s="39">
        <f>'Kurzeme pārējie'!F20+'Latgale pārējie'!F20+'Rīga pārējie'!F20+'Vidzeme pārējie'!F20+'Zemgale pārējie'!F20</f>
        <v>0</v>
      </c>
      <c r="G20" s="21">
        <f t="shared" si="2"/>
        <v>0</v>
      </c>
      <c r="H20" s="39">
        <f>'Kurzeme pārējie'!H20+'Latgale pārējie'!H20+'Rīga pārējie'!H20+'Vidzeme pārējie'!H20+'Zemgale pārējie'!H20</f>
        <v>0</v>
      </c>
      <c r="I20" s="39">
        <f>'Kurzeme pārējie'!I20+'Latgale pārējie'!I20+'Rīga pārējie'!I20+'Vidzeme pārējie'!I20+'Zemgale pārējie'!I20</f>
        <v>0</v>
      </c>
      <c r="J20" s="39">
        <f>'Kurzeme pārējie'!J20+'Latgale pārējie'!J20+'Rīga pārējie'!J20+'Vidzeme pārējie'!J20+'Zemgale pārējie'!J20</f>
        <v>0</v>
      </c>
      <c r="K20" s="21">
        <f t="shared" si="3"/>
        <v>0</v>
      </c>
      <c r="L20" s="21">
        <f t="shared" si="4"/>
        <v>0</v>
      </c>
      <c r="M20" s="39">
        <f>'Kurzeme pārējie'!M20+'Latgale pārējie'!M20+'Rīga pārējie'!M20+'Vidzeme pārējie'!M20+'Zemgale pārējie'!M20</f>
        <v>0</v>
      </c>
      <c r="N20" s="63">
        <f t="shared" si="5"/>
        <v>0</v>
      </c>
      <c r="O20" s="3"/>
    </row>
    <row r="21" spans="1:16" ht="13.5" customHeight="1" x14ac:dyDescent="0.25">
      <c r="A21" s="254"/>
      <c r="B21" s="15" t="s">
        <v>17</v>
      </c>
      <c r="C21" s="39">
        <f>'Kurzeme pārējie'!C21+'Latgale pārējie'!C21+'Rīga pārējie'!C21+'Vidzeme pārējie'!C21+'Zemgale pārējie'!C21</f>
        <v>0</v>
      </c>
      <c r="D21" s="39">
        <f>'Kurzeme pārējie'!D21+'Latgale pārējie'!D21+'Rīga pārējie'!D21+'Vidzeme pārējie'!D21+'Zemgale pārējie'!D21</f>
        <v>0</v>
      </c>
      <c r="E21" s="39">
        <f>'Kurzeme pārējie'!E21+'Latgale pārējie'!E21+'Rīga pārējie'!E21+'Vidzeme pārējie'!E21+'Zemgale pārējie'!E21</f>
        <v>0</v>
      </c>
      <c r="F21" s="39">
        <f>'Kurzeme pārējie'!F21+'Latgale pārējie'!F21+'Rīga pārējie'!F21+'Vidzeme pārējie'!F21+'Zemgale pārējie'!F21</f>
        <v>0</v>
      </c>
      <c r="G21" s="21">
        <f t="shared" si="2"/>
        <v>0</v>
      </c>
      <c r="H21" s="39">
        <f>'Kurzeme pārējie'!H21+'Latgale pārējie'!H21+'Rīga pārējie'!H21+'Vidzeme pārējie'!H21+'Zemgale pārējie'!H21</f>
        <v>0</v>
      </c>
      <c r="I21" s="39">
        <f>'Kurzeme pārējie'!I21+'Latgale pārējie'!I21+'Rīga pārējie'!I21+'Vidzeme pārējie'!I21+'Zemgale pārējie'!I21</f>
        <v>0</v>
      </c>
      <c r="J21" s="39">
        <f>'Kurzeme pārējie'!J21+'Latgale pārējie'!J21+'Rīga pārējie'!J21+'Vidzeme pārējie'!J21+'Zemgale pārējie'!J21</f>
        <v>0</v>
      </c>
      <c r="K21" s="21">
        <f t="shared" si="3"/>
        <v>0</v>
      </c>
      <c r="L21" s="21">
        <f t="shared" si="4"/>
        <v>0</v>
      </c>
      <c r="M21" s="39">
        <f>'Kurzeme pārējie'!M21+'Latgale pārējie'!M21+'Rīga pārējie'!M21+'Vidzeme pārējie'!M21+'Zemgale pārējie'!M21</f>
        <v>0</v>
      </c>
      <c r="N21" s="63">
        <f t="shared" si="5"/>
        <v>0</v>
      </c>
      <c r="O21" s="3"/>
    </row>
    <row r="22" spans="1:16" ht="13.5" customHeight="1" x14ac:dyDescent="0.25">
      <c r="A22" s="12" t="s">
        <v>27</v>
      </c>
      <c r="B22" s="15" t="s">
        <v>16</v>
      </c>
      <c r="C22" s="39">
        <f>'Kurzeme pārējie'!C22+'Latgale pārējie'!C22+'Rīga pārējie'!C22+'Vidzeme pārējie'!C22+'Zemgale pārējie'!C22</f>
        <v>60.790000000000006</v>
      </c>
      <c r="D22" s="39">
        <f>'Kurzeme pārējie'!D22+'Latgale pārējie'!D22+'Rīga pārējie'!D22+'Vidzeme pārējie'!D22+'Zemgale pārējie'!D22</f>
        <v>18.68</v>
      </c>
      <c r="E22" s="39">
        <f>'Kurzeme pārējie'!E22+'Latgale pārējie'!E22+'Rīga pārējie'!E22+'Vidzeme pārējie'!E22+'Zemgale pārējie'!E22</f>
        <v>1.53</v>
      </c>
      <c r="F22" s="39">
        <f>'Kurzeme pārējie'!F22+'Latgale pārējie'!F22+'Rīga pārējie'!F22+'Vidzeme pārējie'!F22+'Zemgale pārējie'!F22</f>
        <v>0</v>
      </c>
      <c r="G22" s="21">
        <f t="shared" si="2"/>
        <v>81</v>
      </c>
      <c r="H22" s="39">
        <f>'Kurzeme pārējie'!H22+'Latgale pārējie'!H22+'Rīga pārējie'!H22+'Vidzeme pārējie'!H22+'Zemgale pārējie'!H22</f>
        <v>150.73000000000002</v>
      </c>
      <c r="I22" s="39">
        <f>'Kurzeme pārējie'!I22+'Latgale pārējie'!I22+'Rīga pārējie'!I22+'Vidzeme pārējie'!I22+'Zemgale pārējie'!I22</f>
        <v>2.59</v>
      </c>
      <c r="J22" s="39">
        <f>'Kurzeme pārējie'!J22+'Latgale pārējie'!J22+'Rīga pārējie'!J22+'Vidzeme pārējie'!J22+'Zemgale pārējie'!J22</f>
        <v>6.18</v>
      </c>
      <c r="K22" s="21">
        <f t="shared" si="3"/>
        <v>159.50000000000003</v>
      </c>
      <c r="L22" s="21">
        <f t="shared" si="4"/>
        <v>240.50000000000003</v>
      </c>
      <c r="M22" s="39">
        <f>'Kurzeme pārējie'!M22+'Latgale pārējie'!M22+'Rīga pārējie'!M22+'Vidzeme pārējie'!M22+'Zemgale pārējie'!M22</f>
        <v>46.56</v>
      </c>
      <c r="N22" s="63">
        <f t="shared" si="5"/>
        <v>287.06000000000006</v>
      </c>
      <c r="O22" s="3"/>
    </row>
    <row r="23" spans="1:16" ht="13.5" customHeight="1" x14ac:dyDescent="0.25">
      <c r="A23" s="14"/>
      <c r="B23" s="15" t="s">
        <v>17</v>
      </c>
      <c r="C23" s="39">
        <f>'Kurzeme pārējie'!C23+'Latgale pārējie'!C23+'Rīga pārējie'!C23+'Vidzeme pārējie'!C23+'Zemgale pārējie'!C23</f>
        <v>1237.8</v>
      </c>
      <c r="D23" s="39">
        <f>'Kurzeme pārējie'!D23+'Latgale pārējie'!D23+'Rīga pārējie'!D23+'Vidzeme pārējie'!D23+'Zemgale pārējie'!D23</f>
        <v>439</v>
      </c>
      <c r="E23" s="39">
        <f>'Kurzeme pārējie'!E23+'Latgale pārējie'!E23+'Rīga pārējie'!E23+'Vidzeme pārējie'!E23+'Zemgale pārējie'!E23</f>
        <v>1</v>
      </c>
      <c r="F23" s="39">
        <f>'Kurzeme pārējie'!F23+'Latgale pārējie'!F23+'Rīga pārējie'!F23+'Vidzeme pārējie'!F23+'Zemgale pārējie'!F23</f>
        <v>0</v>
      </c>
      <c r="G23" s="21">
        <f t="shared" si="2"/>
        <v>1677.8</v>
      </c>
      <c r="H23" s="39">
        <f>'Kurzeme pārējie'!H23+'Latgale pārējie'!H23+'Rīga pārējie'!H23+'Vidzeme pārējie'!H23+'Zemgale pārējie'!H23</f>
        <v>3422</v>
      </c>
      <c r="I23" s="39">
        <f>'Kurzeme pārējie'!I23+'Latgale pārējie'!I23+'Rīga pārējie'!I23+'Vidzeme pārējie'!I23+'Zemgale pārējie'!I23</f>
        <v>25</v>
      </c>
      <c r="J23" s="39">
        <f>'Kurzeme pārējie'!J23+'Latgale pārējie'!J23+'Rīga pārējie'!J23+'Vidzeme pārējie'!J23+'Zemgale pārējie'!J23</f>
        <v>93</v>
      </c>
      <c r="K23" s="21">
        <f t="shared" si="3"/>
        <v>3540</v>
      </c>
      <c r="L23" s="21">
        <f t="shared" si="4"/>
        <v>5217.8</v>
      </c>
      <c r="M23" s="39">
        <f>'Kurzeme pārējie'!M23+'Latgale pārējie'!M23+'Rīga pārējie'!M23+'Vidzeme pārējie'!M23+'Zemgale pārējie'!M23</f>
        <v>1948</v>
      </c>
      <c r="N23" s="63">
        <f t="shared" si="5"/>
        <v>7165.8</v>
      </c>
      <c r="O23" s="3"/>
    </row>
    <row r="24" spans="1:16" ht="13.5" customHeight="1" x14ac:dyDescent="0.25">
      <c r="A24" s="253" t="s">
        <v>28</v>
      </c>
      <c r="B24" s="15" t="s">
        <v>16</v>
      </c>
      <c r="C24" s="39">
        <f>'Kurzeme pārējie'!C24+'Latgale pārējie'!C24+'Rīga pārējie'!C24+'Vidzeme pārējie'!C24+'Zemgale pārējie'!C24</f>
        <v>276.67</v>
      </c>
      <c r="D24" s="39">
        <f>'Kurzeme pārējie'!D24+'Latgale pārējie'!D24+'Rīga pārējie'!D24+'Vidzeme pārējie'!D24+'Zemgale pārējie'!D24</f>
        <v>48</v>
      </c>
      <c r="E24" s="39">
        <f>'Kurzeme pārējie'!E24+'Latgale pārējie'!E24+'Rīga pārējie'!E24+'Vidzeme pārējie'!E24+'Zemgale pārējie'!E24</f>
        <v>1.22</v>
      </c>
      <c r="F24" s="39">
        <f>'Kurzeme pārējie'!F24+'Latgale pārējie'!F24+'Rīga pārējie'!F24+'Vidzeme pārējie'!F24+'Zemgale pārējie'!F24</f>
        <v>11.31</v>
      </c>
      <c r="G24" s="21">
        <f t="shared" si="2"/>
        <v>337.20000000000005</v>
      </c>
      <c r="H24" s="39">
        <f>'Kurzeme pārējie'!H24+'Latgale pārējie'!H24+'Rīga pārējie'!H24+'Vidzeme pārējie'!H24+'Zemgale pārējie'!H24</f>
        <v>97.05</v>
      </c>
      <c r="I24" s="39">
        <f>'Kurzeme pārējie'!I24+'Latgale pārējie'!I24+'Rīga pārējie'!I24+'Vidzeme pārējie'!I24+'Zemgale pārējie'!I24</f>
        <v>13.870000000000001</v>
      </c>
      <c r="J24" s="39">
        <f>'Kurzeme pārējie'!J24+'Latgale pārējie'!J24+'Rīga pārējie'!J24+'Vidzeme pārējie'!J24+'Zemgale pārējie'!J24</f>
        <v>7.53</v>
      </c>
      <c r="K24" s="21">
        <f t="shared" si="3"/>
        <v>118.45</v>
      </c>
      <c r="L24" s="21">
        <f t="shared" si="4"/>
        <v>455.65000000000003</v>
      </c>
      <c r="M24" s="39">
        <f>'Kurzeme pārējie'!M24+'Latgale pārējie'!M24+'Rīga pārējie'!M24+'Vidzeme pārējie'!M24+'Zemgale pārējie'!M24</f>
        <v>6.67</v>
      </c>
      <c r="N24" s="63">
        <f t="shared" si="5"/>
        <v>462.32000000000005</v>
      </c>
      <c r="O24" s="3"/>
    </row>
    <row r="25" spans="1:16" ht="13.5" customHeight="1" x14ac:dyDescent="0.25">
      <c r="A25" s="253"/>
      <c r="B25" s="15" t="s">
        <v>17</v>
      </c>
      <c r="C25" s="52">
        <f>'Kurzeme pārējie'!C25+'Latgale pārējie'!C25+'Rīga pārējie'!C25+'Vidzeme pārējie'!C25+'Zemgale pārējie'!C25</f>
        <v>1302</v>
      </c>
      <c r="D25" s="52">
        <f>'Kurzeme pārējie'!D25+'Latgale pārējie'!D25+'Rīga pārējie'!D25+'Vidzeme pārējie'!D25+'Zemgale pārējie'!D25</f>
        <v>317</v>
      </c>
      <c r="E25" s="52">
        <f>'Kurzeme pārējie'!E25+'Latgale pārējie'!E25+'Rīga pārējie'!E25+'Vidzeme pārējie'!E25+'Zemgale pārējie'!E25</f>
        <v>5</v>
      </c>
      <c r="F25" s="52">
        <f>'Kurzeme pārējie'!F25+'Latgale pārējie'!F25+'Rīga pārējie'!F25+'Vidzeme pārējie'!F25+'Zemgale pārējie'!F25</f>
        <v>7</v>
      </c>
      <c r="G25" s="41">
        <f t="shared" si="2"/>
        <v>1631</v>
      </c>
      <c r="H25" s="52">
        <f>'Kurzeme pārējie'!H25+'Latgale pārējie'!H25+'Rīga pārējie'!H25+'Vidzeme pārējie'!H25+'Zemgale pārējie'!H25</f>
        <v>824</v>
      </c>
      <c r="I25" s="52">
        <f>'Kurzeme pārējie'!I25+'Latgale pārējie'!I25+'Rīga pārējie'!I25+'Vidzeme pārējie'!I25+'Zemgale pārējie'!I25</f>
        <v>94</v>
      </c>
      <c r="J25" s="52">
        <f>'Kurzeme pārējie'!J25+'Latgale pārējie'!J25+'Rīga pārējie'!J25+'Vidzeme pārējie'!J25+'Zemgale pārējie'!J25</f>
        <v>82</v>
      </c>
      <c r="K25" s="41">
        <f t="shared" si="3"/>
        <v>1000</v>
      </c>
      <c r="L25" s="41">
        <f t="shared" si="4"/>
        <v>2631</v>
      </c>
      <c r="M25" s="52">
        <f>'Kurzeme pārējie'!M25+'Latgale pārējie'!M25+'Rīga pārējie'!M25+'Vidzeme pārējie'!M25+'Zemgale pārējie'!M25</f>
        <v>88</v>
      </c>
      <c r="N25" s="63">
        <f t="shared" si="5"/>
        <v>2719</v>
      </c>
      <c r="O25" s="3"/>
    </row>
    <row r="26" spans="1:16" ht="13.5" customHeight="1" x14ac:dyDescent="0.25">
      <c r="A26" s="253" t="s">
        <v>29</v>
      </c>
      <c r="B26" s="15" t="s">
        <v>16</v>
      </c>
      <c r="C26" s="39">
        <f>'Kurzeme pārējie'!C26+'Latgale pārējie'!C26+'Rīga pārējie'!C26+'Vidzeme pārējie'!C26+'Zemgale pārējie'!C26</f>
        <v>0</v>
      </c>
      <c r="D26" s="39">
        <f>'Kurzeme pārējie'!D26+'Latgale pārējie'!D26+'Rīga pārējie'!D26+'Vidzeme pārējie'!D26+'Zemgale pārējie'!D26</f>
        <v>0</v>
      </c>
      <c r="E26" s="39">
        <f>'Kurzeme pārējie'!E26+'Latgale pārējie'!E26+'Rīga pārējie'!E26+'Vidzeme pārējie'!E26+'Zemgale pārējie'!E26</f>
        <v>0</v>
      </c>
      <c r="F26" s="39">
        <f>'Kurzeme pārējie'!F26+'Latgale pārējie'!F26+'Rīga pārējie'!F26+'Vidzeme pārējie'!F26+'Zemgale pārējie'!F26</f>
        <v>0</v>
      </c>
      <c r="G26" s="21">
        <f t="shared" si="2"/>
        <v>0</v>
      </c>
      <c r="H26" s="39">
        <f>'Kurzeme pārējie'!H26+'Latgale pārējie'!H26+'Rīga pārējie'!H26+'Vidzeme pārējie'!H26+'Zemgale pārējie'!H26</f>
        <v>0</v>
      </c>
      <c r="I26" s="39">
        <f>'Kurzeme pārējie'!I26+'Latgale pārējie'!I26+'Rīga pārējie'!I26+'Vidzeme pārējie'!I26+'Zemgale pārējie'!I26</f>
        <v>0</v>
      </c>
      <c r="J26" s="39">
        <f>'Kurzeme pārējie'!J26+'Latgale pārējie'!J26+'Rīga pārējie'!J26+'Vidzeme pārējie'!J26+'Zemgale pārējie'!J26</f>
        <v>0</v>
      </c>
      <c r="K26" s="21">
        <f t="shared" si="3"/>
        <v>0</v>
      </c>
      <c r="L26" s="21">
        <f t="shared" si="4"/>
        <v>0</v>
      </c>
      <c r="M26" s="39">
        <f>'Kurzeme pārējie'!M26+'Latgale pārējie'!M26+'Rīga pārējie'!M26+'Vidzeme pārējie'!M26+'Zemgale pārējie'!M26</f>
        <v>0</v>
      </c>
      <c r="N26" s="63">
        <f t="shared" si="5"/>
        <v>0</v>
      </c>
      <c r="O26" s="3"/>
    </row>
    <row r="27" spans="1:16" ht="13.5" customHeight="1" x14ac:dyDescent="0.25">
      <c r="A27" s="253"/>
      <c r="B27" s="15" t="s">
        <v>17</v>
      </c>
      <c r="C27" s="39">
        <f>'Kurzeme pārējie'!C27+'Latgale pārējie'!C27+'Rīga pārējie'!C27+'Vidzeme pārējie'!C27+'Zemgale pārējie'!C27</f>
        <v>0</v>
      </c>
      <c r="D27" s="39">
        <f>'Kurzeme pārējie'!D27+'Latgale pārējie'!D27+'Rīga pārējie'!D27+'Vidzeme pārējie'!D27+'Zemgale pārējie'!D27</f>
        <v>0</v>
      </c>
      <c r="E27" s="39">
        <f>'Kurzeme pārējie'!E27+'Latgale pārējie'!E27+'Rīga pārējie'!E27+'Vidzeme pārējie'!E27+'Zemgale pārējie'!E27</f>
        <v>0</v>
      </c>
      <c r="F27" s="39">
        <f>'Kurzeme pārējie'!F27+'Latgale pārējie'!F27+'Rīga pārējie'!F27+'Vidzeme pārējie'!F27+'Zemgale pārējie'!F27</f>
        <v>0</v>
      </c>
      <c r="G27" s="21">
        <f t="shared" si="2"/>
        <v>0</v>
      </c>
      <c r="H27" s="39">
        <f>'Kurzeme pārējie'!H27+'Latgale pārējie'!H27+'Rīga pārējie'!H27+'Vidzeme pārējie'!H27+'Zemgale pārējie'!H27</f>
        <v>0</v>
      </c>
      <c r="I27" s="39">
        <f>'Kurzeme pārējie'!I27+'Latgale pārējie'!I27+'Rīga pārējie'!I27+'Vidzeme pārējie'!I27+'Zemgale pārējie'!I27</f>
        <v>0</v>
      </c>
      <c r="J27" s="39">
        <f>'Kurzeme pārējie'!J27+'Latgale pārējie'!J27+'Rīga pārējie'!J27+'Vidzeme pārējie'!J27+'Zemgale pārējie'!J27</f>
        <v>0</v>
      </c>
      <c r="K27" s="21">
        <f t="shared" si="3"/>
        <v>0</v>
      </c>
      <c r="L27" s="21">
        <f t="shared" si="4"/>
        <v>0</v>
      </c>
      <c r="M27" s="39">
        <f>'Kurzeme pārējie'!M27+'Latgale pārējie'!M27+'Rīga pārējie'!M27+'Vidzeme pārējie'!M27+'Zemgale pārējie'!M27</f>
        <v>0</v>
      </c>
      <c r="N27" s="63">
        <f t="shared" si="5"/>
        <v>0</v>
      </c>
      <c r="O27" s="3"/>
    </row>
    <row r="28" spans="1:16" ht="13.5" customHeight="1" x14ac:dyDescent="0.25">
      <c r="A28" s="253" t="s">
        <v>30</v>
      </c>
      <c r="B28" s="15" t="s">
        <v>16</v>
      </c>
      <c r="C28" s="39">
        <f>'Kurzeme pārējie'!C28+'Latgale pārējie'!C28+'Rīga pārējie'!C28+'Vidzeme pārējie'!C28+'Zemgale pārējie'!C28</f>
        <v>8.75</v>
      </c>
      <c r="D28" s="39">
        <f>'Kurzeme pārējie'!D28+'Latgale pārējie'!D28+'Rīga pārējie'!D28+'Vidzeme pārējie'!D28+'Zemgale pārējie'!D28</f>
        <v>0</v>
      </c>
      <c r="E28" s="39">
        <f>'Kurzeme pārējie'!E28+'Latgale pārējie'!E28+'Rīga pārējie'!E28+'Vidzeme pārējie'!E28+'Zemgale pārējie'!E28</f>
        <v>0</v>
      </c>
      <c r="F28" s="39">
        <f>'Kurzeme pārējie'!F28+'Latgale pārējie'!F28+'Rīga pārējie'!F28+'Vidzeme pārējie'!F28+'Zemgale pārējie'!F28</f>
        <v>0</v>
      </c>
      <c r="G28" s="21">
        <f t="shared" si="2"/>
        <v>8.75</v>
      </c>
      <c r="H28" s="39">
        <f>'Kurzeme pārējie'!H28+'Latgale pārējie'!H28+'Rīga pārējie'!H28+'Vidzeme pārējie'!H28+'Zemgale pārējie'!H28</f>
        <v>0</v>
      </c>
      <c r="I28" s="39">
        <f>'Kurzeme pārējie'!I28+'Latgale pārējie'!I28+'Rīga pārējie'!I28+'Vidzeme pārējie'!I28+'Zemgale pārējie'!I28</f>
        <v>0</v>
      </c>
      <c r="J28" s="39">
        <f>'Kurzeme pārējie'!J28+'Latgale pārējie'!J28+'Rīga pārējie'!J28+'Vidzeme pārējie'!J28+'Zemgale pārējie'!J28</f>
        <v>0</v>
      </c>
      <c r="K28" s="21">
        <f t="shared" si="3"/>
        <v>0</v>
      </c>
      <c r="L28" s="21">
        <f t="shared" si="4"/>
        <v>8.75</v>
      </c>
      <c r="M28" s="39">
        <f>'Kurzeme pārējie'!M28+'Latgale pārējie'!M28+'Rīga pārējie'!M28+'Vidzeme pārējie'!M28+'Zemgale pārējie'!M28</f>
        <v>0</v>
      </c>
      <c r="N28" s="63">
        <f t="shared" si="5"/>
        <v>8.75</v>
      </c>
      <c r="O28" s="3"/>
    </row>
    <row r="29" spans="1:16" ht="13.5" customHeight="1" x14ac:dyDescent="0.25">
      <c r="A29" s="253"/>
      <c r="B29" s="15" t="s">
        <v>17</v>
      </c>
      <c r="C29" s="39">
        <f>'Kurzeme pārējie'!C29+'Latgale pārējie'!C29+'Rīga pārējie'!C29+'Vidzeme pārējie'!C29+'Zemgale pārējie'!C29</f>
        <v>101</v>
      </c>
      <c r="D29" s="39">
        <f>'Kurzeme pārējie'!D29+'Latgale pārējie'!D29+'Rīga pārējie'!D29+'Vidzeme pārējie'!D29+'Zemgale pārējie'!D29</f>
        <v>0</v>
      </c>
      <c r="E29" s="39">
        <f>'Kurzeme pārējie'!E29+'Latgale pārējie'!E29+'Rīga pārējie'!E29+'Vidzeme pārējie'!E29+'Zemgale pārējie'!E29</f>
        <v>0</v>
      </c>
      <c r="F29" s="39">
        <f>'Kurzeme pārējie'!F29+'Latgale pārējie'!F29+'Rīga pārējie'!F29+'Vidzeme pārējie'!F29+'Zemgale pārējie'!F29</f>
        <v>0</v>
      </c>
      <c r="G29" s="21">
        <f t="shared" si="2"/>
        <v>101</v>
      </c>
      <c r="H29" s="39">
        <f>'Kurzeme pārējie'!H29+'Latgale pārējie'!H29+'Rīga pārējie'!H29+'Vidzeme pārējie'!H29+'Zemgale pārējie'!H29</f>
        <v>0</v>
      </c>
      <c r="I29" s="39">
        <f>'Kurzeme pārējie'!I29+'Latgale pārējie'!I29+'Rīga pārējie'!I29+'Vidzeme pārējie'!I29+'Zemgale pārējie'!I29</f>
        <v>0</v>
      </c>
      <c r="J29" s="39">
        <f>'Kurzeme pārējie'!J29+'Latgale pārējie'!J29+'Rīga pārējie'!J29+'Vidzeme pārējie'!J29+'Zemgale pārējie'!J29</f>
        <v>0</v>
      </c>
      <c r="K29" s="21">
        <f t="shared" si="3"/>
        <v>0</v>
      </c>
      <c r="L29" s="21">
        <f t="shared" si="4"/>
        <v>101</v>
      </c>
      <c r="M29" s="39">
        <f>'Kurzeme pārējie'!M29+'Latgale pārējie'!M29+'Rīga pārējie'!M29+'Vidzeme pārējie'!M29+'Zemgale pārējie'!M29</f>
        <v>0</v>
      </c>
      <c r="N29" s="63">
        <f t="shared" si="5"/>
        <v>101</v>
      </c>
      <c r="O29" s="3"/>
      <c r="P29" s="3"/>
    </row>
    <row r="30" spans="1:16" ht="13.5" customHeight="1" x14ac:dyDescent="0.25">
      <c r="A30" s="253" t="s">
        <v>31</v>
      </c>
      <c r="B30" s="15" t="s">
        <v>16</v>
      </c>
      <c r="C30" s="39">
        <f>'Kurzeme pārējie'!C30+'Latgale pārējie'!C30+'Rīga pārējie'!C30+'Vidzeme pārējie'!C30+'Zemgale pārējie'!C30</f>
        <v>130.30000000000001</v>
      </c>
      <c r="D30" s="39">
        <f>'Kurzeme pārējie'!D30+'Latgale pārējie'!D30+'Rīga pārējie'!D30+'Vidzeme pārējie'!D30+'Zemgale pārējie'!D30</f>
        <v>17.79</v>
      </c>
      <c r="E30" s="39">
        <f>'Kurzeme pārējie'!E30+'Latgale pārējie'!E30+'Rīga pārējie'!E30+'Vidzeme pārējie'!E30+'Zemgale pārējie'!E30</f>
        <v>0.86</v>
      </c>
      <c r="F30" s="39">
        <f>'Kurzeme pārējie'!F30+'Latgale pārējie'!F30+'Rīga pārējie'!F30+'Vidzeme pārējie'!F30+'Zemgale pārējie'!F30</f>
        <v>0</v>
      </c>
      <c r="G30" s="21">
        <f>SUM(C30:F30)</f>
        <v>148.95000000000002</v>
      </c>
      <c r="H30" s="39">
        <f>'Kurzeme pārējie'!H30+'Latgale pārējie'!H30+'Rīga pārējie'!H30+'Vidzeme pārējie'!H30+'Zemgale pārējie'!H30</f>
        <v>89.84</v>
      </c>
      <c r="I30" s="39">
        <f>'Kurzeme pārējie'!I30+'Latgale pārējie'!I30+'Rīga pārējie'!I30+'Vidzeme pārējie'!I30+'Zemgale pārējie'!I30</f>
        <v>3.66</v>
      </c>
      <c r="J30" s="39">
        <f>'Kurzeme pārējie'!J30+'Latgale pārējie'!J30+'Rīga pārējie'!J30+'Vidzeme pārējie'!J30+'Zemgale pārējie'!J30</f>
        <v>12.85</v>
      </c>
      <c r="K30" s="21">
        <f t="shared" si="3"/>
        <v>106.35</v>
      </c>
      <c r="L30" s="21">
        <f t="shared" si="4"/>
        <v>255.3</v>
      </c>
      <c r="M30" s="39">
        <f>'Kurzeme pārējie'!M30+'Latgale pārējie'!M30+'Rīga pārējie'!M30+'Vidzeme pārējie'!M30+'Zemgale pārējie'!M30</f>
        <v>51.610000000000007</v>
      </c>
      <c r="N30" s="63">
        <f t="shared" si="5"/>
        <v>306.91000000000003</v>
      </c>
      <c r="O30" s="3"/>
      <c r="P30" s="3"/>
    </row>
    <row r="31" spans="1:16" ht="13.5" customHeight="1" x14ac:dyDescent="0.25">
      <c r="A31" s="253"/>
      <c r="B31" s="15" t="s">
        <v>17</v>
      </c>
      <c r="C31" s="39">
        <f>'Kurzeme pārējie'!C31+'Latgale pārējie'!C31+'Rīga pārējie'!C31+'Vidzeme pārējie'!C31+'Zemgale pārējie'!C31</f>
        <v>19097</v>
      </c>
      <c r="D31" s="39">
        <f>'Kurzeme pārējie'!D31+'Latgale pārējie'!D31+'Rīga pārējie'!D31+'Vidzeme pārējie'!D31+'Zemgale pārējie'!D31</f>
        <v>1985</v>
      </c>
      <c r="E31" s="39">
        <f>'Kurzeme pārējie'!E31+'Latgale pārējie'!E31+'Rīga pārējie'!E31+'Vidzeme pārējie'!E31+'Zemgale pārējie'!E31</f>
        <v>100</v>
      </c>
      <c r="F31" s="39">
        <f>'Kurzeme pārējie'!F31+'Latgale pārējie'!F31+'Rīga pārējie'!F31+'Vidzeme pārējie'!F31+'Zemgale pārējie'!F31</f>
        <v>0</v>
      </c>
      <c r="G31" s="21">
        <f>SUM(C31:F31)</f>
        <v>21182</v>
      </c>
      <c r="H31" s="39">
        <f>'Kurzeme pārējie'!H31+'Latgale pārējie'!H31+'Rīga pārējie'!H31+'Vidzeme pārējie'!H31+'Zemgale pārējie'!H31</f>
        <v>10431</v>
      </c>
      <c r="I31" s="39">
        <f>'Kurzeme pārējie'!I31+'Latgale pārējie'!I31+'Rīga pārējie'!I31+'Vidzeme pārējie'!I31+'Zemgale pārējie'!I31</f>
        <v>463</v>
      </c>
      <c r="J31" s="39">
        <f>'Kurzeme pārējie'!J31+'Latgale pārējie'!J31+'Rīga pārējie'!J31+'Vidzeme pārējie'!J31+'Zemgale pārējie'!J31</f>
        <v>1322</v>
      </c>
      <c r="K31" s="21">
        <f t="shared" si="3"/>
        <v>12216</v>
      </c>
      <c r="L31" s="21">
        <f t="shared" si="4"/>
        <v>33398</v>
      </c>
      <c r="M31" s="39">
        <f>'Kurzeme pārējie'!M31+'Latgale pārējie'!M31+'Rīga pārējie'!M31+'Vidzeme pārējie'!M31+'Zemgale pārējie'!M31</f>
        <v>4626</v>
      </c>
      <c r="N31" s="63">
        <f t="shared" si="5"/>
        <v>38024</v>
      </c>
      <c r="O31" s="3"/>
      <c r="P31" s="3"/>
    </row>
    <row r="32" spans="1:16" ht="13.5" customHeight="1" x14ac:dyDescent="0.25">
      <c r="A32" s="253" t="s">
        <v>32</v>
      </c>
      <c r="B32" s="15" t="s">
        <v>16</v>
      </c>
      <c r="C32" s="39">
        <f>'Kurzeme pārējie'!C32+'Latgale pārējie'!C32+'Rīga pārējie'!C32+'Vidzeme pārējie'!C32+'Zemgale pārējie'!C32</f>
        <v>0</v>
      </c>
      <c r="D32" s="39">
        <f>'Kurzeme pārējie'!D32+'Latgale pārējie'!D32+'Rīga pārējie'!D32+'Vidzeme pārējie'!D32+'Zemgale pārējie'!D32</f>
        <v>0</v>
      </c>
      <c r="E32" s="39">
        <f>'Kurzeme pārējie'!E32+'Latgale pārējie'!E32+'Rīga pārējie'!E32+'Vidzeme pārējie'!E32+'Zemgale pārējie'!E32</f>
        <v>0</v>
      </c>
      <c r="F32" s="39">
        <f>'Kurzeme pārējie'!F32+'Latgale pārējie'!F32+'Rīga pārējie'!F32+'Vidzeme pārējie'!F32+'Zemgale pārējie'!F32</f>
        <v>0</v>
      </c>
      <c r="G32" s="21">
        <f t="shared" si="2"/>
        <v>0</v>
      </c>
      <c r="H32" s="39">
        <f>'Kurzeme pārējie'!H32+'Latgale pārējie'!H32+'Rīga pārējie'!H32+'Vidzeme pārējie'!H32+'Zemgale pārējie'!H32</f>
        <v>0</v>
      </c>
      <c r="I32" s="39">
        <f>'Kurzeme pārējie'!I32+'Latgale pārējie'!I32+'Rīga pārējie'!I32+'Vidzeme pārējie'!I32+'Zemgale pārējie'!I32</f>
        <v>0</v>
      </c>
      <c r="J32" s="39">
        <f>'Kurzeme pārējie'!J32+'Latgale pārējie'!J32+'Rīga pārējie'!J32+'Vidzeme pārējie'!J32+'Zemgale pārējie'!J32</f>
        <v>0</v>
      </c>
      <c r="K32" s="21">
        <f t="shared" si="3"/>
        <v>0</v>
      </c>
      <c r="L32" s="21">
        <f t="shared" si="4"/>
        <v>0</v>
      </c>
      <c r="M32" s="39">
        <f>'Kurzeme pārējie'!M32+'Latgale pārējie'!M32+'Rīga pārējie'!M32+'Vidzeme pārējie'!M32+'Zemgale pārējie'!M32</f>
        <v>0</v>
      </c>
      <c r="N32" s="63">
        <f t="shared" si="5"/>
        <v>0</v>
      </c>
      <c r="O32" s="3"/>
      <c r="P32" s="3"/>
    </row>
    <row r="33" spans="1:16" ht="13.5" customHeight="1" x14ac:dyDescent="0.25">
      <c r="A33" s="253"/>
      <c r="B33" s="15" t="s">
        <v>17</v>
      </c>
      <c r="C33" s="52">
        <f>'Kurzeme pārējie'!C33+'Latgale pārējie'!C33+'Rīga pārējie'!C33+'Vidzeme pārējie'!C33+'Zemgale pārējie'!C33</f>
        <v>0</v>
      </c>
      <c r="D33" s="52">
        <f>'Kurzeme pārējie'!D33+'Latgale pārējie'!D33+'Rīga pārējie'!D33+'Vidzeme pārējie'!D33+'Zemgale pārējie'!D33</f>
        <v>0</v>
      </c>
      <c r="E33" s="52">
        <f>'Kurzeme pārējie'!E33+'Latgale pārējie'!E33+'Rīga pārējie'!E33+'Vidzeme pārējie'!E33+'Zemgale pārējie'!E33</f>
        <v>0</v>
      </c>
      <c r="F33" s="52">
        <f>'Kurzeme pārējie'!F33+'Latgale pārējie'!F33+'Rīga pārējie'!F33+'Vidzeme pārējie'!F33+'Zemgale pārējie'!F33</f>
        <v>0</v>
      </c>
      <c r="G33" s="41">
        <f t="shared" si="2"/>
        <v>0</v>
      </c>
      <c r="H33" s="52">
        <f>'Kurzeme pārējie'!H33+'Latgale pārējie'!H33+'Rīga pārējie'!H33+'Vidzeme pārējie'!H33+'Zemgale pārējie'!H33</f>
        <v>0</v>
      </c>
      <c r="I33" s="52">
        <f>'Kurzeme pārējie'!I33+'Latgale pārējie'!I33+'Rīga pārējie'!I33+'Vidzeme pārējie'!I33+'Zemgale pārējie'!I33</f>
        <v>0</v>
      </c>
      <c r="J33" s="52">
        <f>'Kurzeme pārējie'!J33+'Latgale pārējie'!J33+'Rīga pārējie'!J33+'Vidzeme pārējie'!J33+'Zemgale pārējie'!J33</f>
        <v>0</v>
      </c>
      <c r="K33" s="41">
        <f t="shared" si="3"/>
        <v>0</v>
      </c>
      <c r="L33" s="41">
        <f t="shared" si="4"/>
        <v>0</v>
      </c>
      <c r="M33" s="52">
        <f>'Kurzeme pārējie'!M33+'Latgale pārējie'!M33+'Rīga pārējie'!M33+'Vidzeme pārējie'!M33+'Zemgale pārējie'!M33</f>
        <v>0</v>
      </c>
      <c r="N33" s="63">
        <f t="shared" si="5"/>
        <v>0</v>
      </c>
      <c r="O33" s="3"/>
      <c r="P33" s="3"/>
    </row>
    <row r="34" spans="1:16" ht="13.5" customHeight="1" x14ac:dyDescent="0.25">
      <c r="A34" s="247" t="s">
        <v>33</v>
      </c>
      <c r="B34" s="17" t="s">
        <v>16</v>
      </c>
      <c r="C34" s="39">
        <f>'Kurzeme pārējie'!C34+'Latgale pārējie'!C34+'Rīga pārējie'!C34+'Vidzeme pārējie'!C34+'Zemgale pārējie'!C34</f>
        <v>27.69</v>
      </c>
      <c r="D34" s="39">
        <f>'Kurzeme pārējie'!D34+'Latgale pārējie'!D34+'Rīga pārējie'!D34+'Vidzeme pārējie'!D34+'Zemgale pārējie'!D34</f>
        <v>2.2999999999999998</v>
      </c>
      <c r="E34" s="39">
        <f>'Kurzeme pārējie'!E34+'Latgale pārējie'!E34+'Rīga pārējie'!E34+'Vidzeme pārējie'!E34+'Zemgale pārējie'!E34</f>
        <v>0.3</v>
      </c>
      <c r="F34" s="39">
        <f>'Kurzeme pārējie'!F34+'Latgale pārējie'!F34+'Rīga pārējie'!F34+'Vidzeme pārējie'!F34+'Zemgale pārējie'!F34</f>
        <v>0.28000000000000003</v>
      </c>
      <c r="G34" s="21">
        <f t="shared" si="2"/>
        <v>30.570000000000004</v>
      </c>
      <c r="H34" s="39">
        <f>'Kurzeme pārējie'!H34+'Latgale pārējie'!H34+'Rīga pārējie'!H34+'Vidzeme pārējie'!H34+'Zemgale pārējie'!H34</f>
        <v>8.73</v>
      </c>
      <c r="I34" s="39">
        <f>'Kurzeme pārējie'!I34+'Latgale pārējie'!I34+'Rīga pārējie'!I34+'Vidzeme pārējie'!I34+'Zemgale pārējie'!I34</f>
        <v>4.66</v>
      </c>
      <c r="J34" s="39">
        <f>'Kurzeme pārējie'!J34+'Latgale pārējie'!J34+'Rīga pārējie'!J34+'Vidzeme pārējie'!J34+'Zemgale pārējie'!J34</f>
        <v>1.47</v>
      </c>
      <c r="K34" s="21">
        <f t="shared" si="3"/>
        <v>14.860000000000001</v>
      </c>
      <c r="L34" s="21">
        <f t="shared" si="4"/>
        <v>45.430000000000007</v>
      </c>
      <c r="M34" s="39">
        <f>'Kurzeme pārējie'!M34+'Latgale pārējie'!M34+'Rīga pārējie'!M34+'Vidzeme pārējie'!M34+'Zemgale pārējie'!M34</f>
        <v>5.77</v>
      </c>
      <c r="N34" s="63">
        <f t="shared" si="5"/>
        <v>51.2</v>
      </c>
      <c r="O34" s="3"/>
      <c r="P34" s="3"/>
    </row>
    <row r="35" spans="1:16" ht="13.5" customHeight="1" x14ac:dyDescent="0.25">
      <c r="A35" s="247"/>
      <c r="B35" s="17" t="s">
        <v>17</v>
      </c>
      <c r="C35" s="52">
        <f>'Kurzeme pārējie'!C35+'Latgale pārējie'!C35+'Rīga pārējie'!C35+'Vidzeme pārējie'!C35+'Zemgale pārējie'!C35</f>
        <v>1933.9900000000002</v>
      </c>
      <c r="D35" s="52">
        <f>'Kurzeme pārējie'!D35+'Latgale pārējie'!D35+'Rīga pārējie'!D35+'Vidzeme pārējie'!D35+'Zemgale pārējie'!D35</f>
        <v>82.289999999999992</v>
      </c>
      <c r="E35" s="52">
        <f>'Kurzeme pārējie'!E35+'Latgale pārējie'!E35+'Rīga pārējie'!E35+'Vidzeme pārējie'!E35+'Zemgale pārējie'!E35</f>
        <v>28</v>
      </c>
      <c r="F35" s="52">
        <f>'Kurzeme pārējie'!F35+'Latgale pārējie'!F35+'Rīga pārējie'!F35+'Vidzeme pārējie'!F35+'Zemgale pārējie'!F35</f>
        <v>92</v>
      </c>
      <c r="G35" s="41">
        <f t="shared" si="2"/>
        <v>2136.2800000000002</v>
      </c>
      <c r="H35" s="52">
        <f>'Kurzeme pārējie'!H35+'Latgale pārējie'!H35+'Rīga pārējie'!H35+'Vidzeme pārējie'!H35+'Zemgale pārējie'!H35</f>
        <v>1441.51</v>
      </c>
      <c r="I35" s="52">
        <f>'Kurzeme pārējie'!I35+'Latgale pārējie'!I35+'Rīga pārējie'!I35+'Vidzeme pārējie'!I35+'Zemgale pārējie'!I35</f>
        <v>91.72</v>
      </c>
      <c r="J35" s="52">
        <f>'Kurzeme pārējie'!J35+'Latgale pārējie'!J35+'Rīga pārējie'!J35+'Vidzeme pārējie'!J35+'Zemgale pārējie'!J35</f>
        <v>272.01</v>
      </c>
      <c r="K35" s="41">
        <f t="shared" si="3"/>
        <v>1805.24</v>
      </c>
      <c r="L35" s="41">
        <f t="shared" si="4"/>
        <v>3941.5200000000004</v>
      </c>
      <c r="M35" s="52">
        <f>'Kurzeme pārējie'!M35+'Latgale pārējie'!M35+'Rīga pārējie'!M35+'Vidzeme pārējie'!M35+'Zemgale pārējie'!M35</f>
        <v>944.67000000000007</v>
      </c>
      <c r="N35" s="63">
        <f t="shared" si="5"/>
        <v>4886.1900000000005</v>
      </c>
      <c r="O35" s="3"/>
      <c r="P35" s="3"/>
    </row>
    <row r="36" spans="1:16" ht="13.5" customHeight="1" x14ac:dyDescent="0.25">
      <c r="A36" s="247" t="s">
        <v>34</v>
      </c>
      <c r="B36" s="17" t="s">
        <v>16</v>
      </c>
      <c r="C36" s="39">
        <f>'Kurzeme pārējie'!C36+'Latgale pārējie'!C36+'Rīga pārējie'!C36+'Vidzeme pārējie'!C36+'Zemgale pārējie'!C36</f>
        <v>177.56</v>
      </c>
      <c r="D36" s="39">
        <f>'Kurzeme pārējie'!D36+'Latgale pārējie'!D36+'Rīga pārējie'!D36+'Vidzeme pārējie'!D36+'Zemgale pārējie'!D36</f>
        <v>16.66</v>
      </c>
      <c r="E36" s="39">
        <f>'Kurzeme pārējie'!E36+'Latgale pārējie'!E36+'Rīga pārējie'!E36+'Vidzeme pārējie'!E36+'Zemgale pārējie'!E36</f>
        <v>0</v>
      </c>
      <c r="F36" s="39">
        <f>'Kurzeme pārējie'!F36+'Latgale pārējie'!F36+'Rīga pārējie'!F36+'Vidzeme pārējie'!F36+'Zemgale pārējie'!F36</f>
        <v>0</v>
      </c>
      <c r="G36" s="21">
        <f t="shared" si="2"/>
        <v>194.22</v>
      </c>
      <c r="H36" s="39">
        <f>'Kurzeme pārējie'!H36+'Latgale pārējie'!H36+'Rīga pārējie'!H36+'Vidzeme pārējie'!H36+'Zemgale pārējie'!H36</f>
        <v>11.280000000000001</v>
      </c>
      <c r="I36" s="39">
        <f>'Kurzeme pārējie'!I36+'Latgale pārējie'!I36+'Rīga pārējie'!I36+'Vidzeme pārējie'!I36+'Zemgale pārējie'!I36</f>
        <v>2.08</v>
      </c>
      <c r="J36" s="39">
        <f>'Kurzeme pārējie'!J36+'Latgale pārējie'!J36+'Rīga pārējie'!J36+'Vidzeme pārējie'!J36+'Zemgale pārējie'!J36</f>
        <v>3.25</v>
      </c>
      <c r="K36" s="21">
        <f t="shared" si="3"/>
        <v>16.61</v>
      </c>
      <c r="L36" s="21">
        <f t="shared" si="4"/>
        <v>210.82999999999998</v>
      </c>
      <c r="M36" s="39">
        <f>'Kurzeme pārējie'!M36+'Latgale pārējie'!M36+'Rīga pārējie'!M36+'Vidzeme pārējie'!M36+'Zemgale pārējie'!M36</f>
        <v>1.24</v>
      </c>
      <c r="N36" s="63">
        <f t="shared" si="5"/>
        <v>212.07</v>
      </c>
      <c r="O36" s="3"/>
      <c r="P36" s="3"/>
    </row>
    <row r="37" spans="1:16" ht="13.5" customHeight="1" x14ac:dyDescent="0.25">
      <c r="A37" s="247"/>
      <c r="B37" s="17" t="s">
        <v>17</v>
      </c>
      <c r="C37" s="52">
        <f>'Kurzeme pārējie'!C37+'Latgale pārējie'!C37+'Rīga pārējie'!C37+'Vidzeme pārējie'!C37+'Zemgale pārējie'!C37</f>
        <v>2250.35</v>
      </c>
      <c r="D37" s="52">
        <f>'Kurzeme pārējie'!D37+'Latgale pārējie'!D37+'Rīga pārējie'!D37+'Vidzeme pārējie'!D37+'Zemgale pārējie'!D37</f>
        <v>377.71999999999997</v>
      </c>
      <c r="E37" s="52">
        <f>'Kurzeme pārējie'!E37+'Latgale pārējie'!E37+'Rīga pārējie'!E37+'Vidzeme pārējie'!E37+'Zemgale pārējie'!E37</f>
        <v>0</v>
      </c>
      <c r="F37" s="52">
        <f>'Kurzeme pārējie'!F37+'Latgale pārējie'!F37+'Rīga pārējie'!F37+'Vidzeme pārējie'!F37+'Zemgale pārējie'!F37</f>
        <v>0</v>
      </c>
      <c r="G37" s="41">
        <f t="shared" si="2"/>
        <v>2628.0699999999997</v>
      </c>
      <c r="H37" s="52">
        <f>'Kurzeme pārējie'!H37+'Latgale pārējie'!H37+'Rīga pārējie'!H37+'Vidzeme pārējie'!H37+'Zemgale pārējie'!H37</f>
        <v>217.76</v>
      </c>
      <c r="I37" s="52">
        <f>'Kurzeme pārējie'!I37+'Latgale pārējie'!I37+'Rīga pārējie'!I37+'Vidzeme pārējie'!I37+'Zemgale pārējie'!I37</f>
        <v>18.329999999999998</v>
      </c>
      <c r="J37" s="52">
        <f>'Kurzeme pārējie'!J37+'Latgale pārējie'!J37+'Rīga pārējie'!J37+'Vidzeme pārējie'!J37+'Zemgale pārējie'!J37</f>
        <v>23.509999999999998</v>
      </c>
      <c r="K37" s="41">
        <f t="shared" si="3"/>
        <v>259.59999999999997</v>
      </c>
      <c r="L37" s="41">
        <f t="shared" si="4"/>
        <v>2887.6699999999996</v>
      </c>
      <c r="M37" s="52">
        <f>'Kurzeme pārējie'!M37+'Latgale pārējie'!M37+'Rīga pārējie'!M37+'Vidzeme pārējie'!M37+'Zemgale pārējie'!M37</f>
        <v>58.129999999999995</v>
      </c>
      <c r="N37" s="63">
        <f t="shared" si="5"/>
        <v>2945.7999999999997</v>
      </c>
      <c r="O37" s="3"/>
      <c r="P37" s="3"/>
    </row>
    <row r="38" spans="1:16" ht="13.5" customHeight="1" x14ac:dyDescent="0.25">
      <c r="A38" s="14" t="s">
        <v>35</v>
      </c>
      <c r="B38" s="15" t="s">
        <v>16</v>
      </c>
      <c r="C38" s="21">
        <f>C4+C12+C14+C16+C18+C20+C22+C24+C26+C28+C30+C32+C34+C36</f>
        <v>14351.26</v>
      </c>
      <c r="D38" s="21">
        <f t="shared" ref="D38:M39" si="6">D4+D12+D14+D16+D18+D20+D22+D24+D26+D28+D30+D32+D34+D36</f>
        <v>8524.66</v>
      </c>
      <c r="E38" s="21">
        <f t="shared" si="6"/>
        <v>152.64000000000004</v>
      </c>
      <c r="F38" s="21">
        <f t="shared" si="6"/>
        <v>292.59999999999997</v>
      </c>
      <c r="G38" s="21">
        <f t="shared" si="6"/>
        <v>23321.16</v>
      </c>
      <c r="H38" s="21">
        <f t="shared" si="6"/>
        <v>21388.87</v>
      </c>
      <c r="I38" s="21">
        <f t="shared" si="6"/>
        <v>1686.79</v>
      </c>
      <c r="J38" s="21">
        <f>J4+J12+J14+J16+J18+J20+J22+J24+J26+J28+J30+J32+J34+J36</f>
        <v>3788.0199999999995</v>
      </c>
      <c r="K38" s="21">
        <f t="shared" ref="K38:M38" si="7">K4+K12+K14+K16+K18+K20+K22+K24+K26+K28+K30+K32+K34+K36</f>
        <v>26863.680000000004</v>
      </c>
      <c r="L38" s="21">
        <f t="shared" si="7"/>
        <v>50184.840000000004</v>
      </c>
      <c r="M38" s="21">
        <f t="shared" si="7"/>
        <v>9834.9000000000015</v>
      </c>
      <c r="N38" s="76">
        <f>N4+N12+N14+N16+N18+N20+N22+N24+N26+N28+N30+N32+N34+N36</f>
        <v>60019.739999999991</v>
      </c>
      <c r="O38" s="5"/>
      <c r="P38" s="2"/>
    </row>
    <row r="39" spans="1:16" ht="13.5" customHeight="1" x14ac:dyDescent="0.25">
      <c r="A39" s="1"/>
      <c r="B39" s="15" t="s">
        <v>17</v>
      </c>
      <c r="C39" s="41">
        <f>C5+C13+C15+C17+C19+C21+C23+C25+C27+C29+C31+C33+C35+C37</f>
        <v>1481187.4400000002</v>
      </c>
      <c r="D39" s="41">
        <f>D5+D13+D15+D17+D19+D21+D23+D25+D27+D29+D31+D33+D35+D37</f>
        <v>886120.21</v>
      </c>
      <c r="E39" s="41">
        <f t="shared" si="6"/>
        <v>5564</v>
      </c>
      <c r="F39" s="41">
        <f t="shared" si="6"/>
        <v>21533</v>
      </c>
      <c r="G39" s="41">
        <f t="shared" si="6"/>
        <v>2394404.6499999994</v>
      </c>
      <c r="H39" s="41">
        <f t="shared" si="6"/>
        <v>2328109.0699999994</v>
      </c>
      <c r="I39" s="41">
        <f t="shared" si="6"/>
        <v>175690.55</v>
      </c>
      <c r="J39" s="41">
        <f t="shared" si="6"/>
        <v>547644.52</v>
      </c>
      <c r="K39" s="41">
        <f t="shared" si="6"/>
        <v>3051444.14</v>
      </c>
      <c r="L39" s="41">
        <f t="shared" si="6"/>
        <v>5445848.7899999991</v>
      </c>
      <c r="M39" s="41">
        <f t="shared" si="6"/>
        <v>1270799.7999999998</v>
      </c>
      <c r="N39" s="63">
        <f>N5+N13+N15+N17+N19+N21+N23+N25+N27+N29+N31+N33+N35+N37</f>
        <v>6716648.5899999999</v>
      </c>
      <c r="O39" s="3"/>
      <c r="P39" s="2"/>
    </row>
    <row r="40" spans="1:16" x14ac:dyDescent="0.25">
      <c r="C40" s="116"/>
      <c r="D40" s="116"/>
      <c r="E40" s="116"/>
      <c r="F40" s="116"/>
      <c r="G40" s="116"/>
      <c r="H40" s="24"/>
      <c r="I40" s="24"/>
      <c r="J40" s="116"/>
      <c r="K40" s="116"/>
      <c r="L40" s="116"/>
      <c r="M40" s="24"/>
      <c r="N40" s="117"/>
      <c r="O40" s="3"/>
    </row>
    <row r="41" spans="1:16" x14ac:dyDescent="0.25">
      <c r="C41" s="23"/>
      <c r="D41" s="23"/>
      <c r="E41" s="23"/>
      <c r="F41" s="23"/>
      <c r="G41" s="23"/>
      <c r="H41" s="23"/>
      <c r="I41" s="24"/>
      <c r="J41" s="23"/>
      <c r="K41" s="23"/>
      <c r="L41" s="23"/>
      <c r="M41" s="24"/>
      <c r="N41" s="60"/>
      <c r="O41" s="3"/>
    </row>
    <row r="42" spans="1:16" x14ac:dyDescent="0.2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  <c r="N42" s="60"/>
      <c r="O42" s="3"/>
    </row>
    <row r="43" spans="1:16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20"/>
      <c r="N43" s="92"/>
      <c r="O43" s="3"/>
    </row>
    <row r="44" spans="1:16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92"/>
      <c r="O44" s="3"/>
    </row>
    <row r="45" spans="1:16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92"/>
      <c r="O45" s="3"/>
    </row>
    <row r="46" spans="1:16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92"/>
      <c r="O46" s="3"/>
    </row>
    <row r="47" spans="1:16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92"/>
      <c r="O47" s="3"/>
    </row>
    <row r="48" spans="1:16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92"/>
      <c r="O48" s="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8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P48"/>
  <sheetViews>
    <sheetView tabSelected="1" zoomScale="85" zoomScaleNormal="85" workbookViewId="0">
      <selection activeCell="D41" sqref="D41"/>
    </sheetView>
  </sheetViews>
  <sheetFormatPr defaultRowHeight="15" x14ac:dyDescent="0.25"/>
  <cols>
    <col min="1" max="1" width="31.140625" customWidth="1"/>
    <col min="2" max="2" width="3.42578125" customWidth="1"/>
    <col min="3" max="3" width="8.42578125" customWidth="1"/>
    <col min="4" max="4" width="8.140625" customWidth="1"/>
    <col min="5" max="6" width="6.42578125" customWidth="1"/>
    <col min="7" max="7" width="12.140625" customWidth="1"/>
    <col min="8" max="8" width="8.42578125" customWidth="1"/>
    <col min="9" max="9" width="7.85546875" customWidth="1"/>
    <col min="10" max="10" width="7.7109375" customWidth="1"/>
    <col min="11" max="11" width="11.140625" customWidth="1"/>
    <col min="12" max="12" width="9.42578125" customWidth="1"/>
    <col min="13" max="13" width="7.85546875" customWidth="1"/>
    <col min="14" max="14" width="13" style="87" customWidth="1"/>
  </cols>
  <sheetData>
    <row r="1" spans="1:15" x14ac:dyDescent="0.25">
      <c r="A1" s="31" t="s">
        <v>70</v>
      </c>
    </row>
    <row r="2" spans="1:15" x14ac:dyDescent="0.25">
      <c r="A2" s="13" t="s">
        <v>0</v>
      </c>
      <c r="B2" s="13"/>
      <c r="C2" s="245" t="s">
        <v>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75" t="s">
        <v>2</v>
      </c>
    </row>
    <row r="3" spans="1:15" ht="26.25" customHeight="1" x14ac:dyDescent="0.25">
      <c r="A3" s="13" t="s">
        <v>3</v>
      </c>
      <c r="B3" s="13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88"/>
    </row>
    <row r="4" spans="1:15" ht="15.75" x14ac:dyDescent="0.25">
      <c r="A4" s="12" t="s">
        <v>15</v>
      </c>
      <c r="B4" s="15" t="s">
        <v>16</v>
      </c>
      <c r="C4" s="118">
        <f>C6+C8+C10</f>
        <v>13120.909999999998</v>
      </c>
      <c r="D4" s="118">
        <f>D6+D8+D10</f>
        <v>5572.2899999999991</v>
      </c>
      <c r="E4" s="118">
        <f>E6+E8+E10</f>
        <v>33.270000000000003</v>
      </c>
      <c r="F4" s="118">
        <f t="shared" ref="F4:M5" si="0">F6+F8+F10</f>
        <v>92.7</v>
      </c>
      <c r="G4" s="118">
        <f t="shared" si="0"/>
        <v>18819.169999999998</v>
      </c>
      <c r="H4" s="118">
        <f t="shared" si="0"/>
        <v>16186.11</v>
      </c>
      <c r="I4" s="118">
        <f t="shared" si="0"/>
        <v>1175.3800000000001</v>
      </c>
      <c r="J4" s="118">
        <f t="shared" si="0"/>
        <v>3666.4300000000003</v>
      </c>
      <c r="K4" s="118">
        <f t="shared" si="0"/>
        <v>21027.919999999998</v>
      </c>
      <c r="L4" s="118">
        <f t="shared" si="0"/>
        <v>39847.089999999997</v>
      </c>
      <c r="M4" s="118">
        <f t="shared" si="0"/>
        <v>8583.64</v>
      </c>
      <c r="N4" s="131">
        <f>N6+N8+N10</f>
        <v>48430.729999999996</v>
      </c>
      <c r="O4" s="3"/>
    </row>
    <row r="5" spans="1:15" ht="15.75" x14ac:dyDescent="0.25">
      <c r="A5" s="14"/>
      <c r="B5" s="15" t="s">
        <v>17</v>
      </c>
      <c r="C5" s="119">
        <f>C7+C9+C11</f>
        <v>3482705</v>
      </c>
      <c r="D5" s="119">
        <f t="shared" ref="D5:G5" si="1">D7+D9+D11</f>
        <v>1384122</v>
      </c>
      <c r="E5" s="119">
        <f t="shared" si="1"/>
        <v>2822</v>
      </c>
      <c r="F5" s="119">
        <f t="shared" si="1"/>
        <v>15039</v>
      </c>
      <c r="G5" s="119">
        <f t="shared" si="1"/>
        <v>4884688</v>
      </c>
      <c r="H5" s="119">
        <f>H7+H9+H11</f>
        <v>3606475</v>
      </c>
      <c r="I5" s="119">
        <f t="shared" si="0"/>
        <v>262148</v>
      </c>
      <c r="J5" s="119">
        <f t="shared" si="0"/>
        <v>855113</v>
      </c>
      <c r="K5" s="119">
        <f t="shared" si="0"/>
        <v>4723736</v>
      </c>
      <c r="L5" s="119">
        <f t="shared" si="0"/>
        <v>9608424</v>
      </c>
      <c r="M5" s="119">
        <f>M7+M9+M11</f>
        <v>1290480</v>
      </c>
      <c r="N5" s="165">
        <f>N7+N9+N11</f>
        <v>10898904</v>
      </c>
      <c r="O5" s="3"/>
    </row>
    <row r="6" spans="1:15" x14ac:dyDescent="0.25">
      <c r="A6" s="255" t="s">
        <v>18</v>
      </c>
      <c r="B6" s="4" t="s">
        <v>16</v>
      </c>
      <c r="C6" s="120">
        <f>'Kurzeme kopā'!C6+'Latgale kopā'!C6+'Rīga kopā'!C6+'Vidzeme kopā'!C6+'Zemgale kopā'!C6</f>
        <v>9175.119999999999</v>
      </c>
      <c r="D6" s="120">
        <f>'Kurzeme kopā'!D6+'Latgale kopā'!D6+'Rīga kopā'!D6+'Vidzeme kopā'!D6+'Zemgale kopā'!D6</f>
        <v>4227.41</v>
      </c>
      <c r="E6" s="120">
        <f>'Kurzeme kopā'!E6+'Latgale kopā'!E6+'Rīga kopā'!E6+'Vidzeme kopā'!E6+'Zemgale kopā'!E6</f>
        <v>0</v>
      </c>
      <c r="F6" s="120">
        <f>'Kurzeme kopā'!F6+'Latgale kopā'!F6+'Rīga kopā'!F6+'Vidzeme kopā'!F6+'Zemgale kopā'!F6</f>
        <v>80.87</v>
      </c>
      <c r="G6" s="121">
        <f>SUM(C6:F6)</f>
        <v>13483.4</v>
      </c>
      <c r="H6" s="120">
        <f>'Kurzeme kopā'!H6+'Latgale kopā'!H6+'Rīga kopā'!H6+'Vidzeme kopā'!H6+'Zemgale kopā'!H6</f>
        <v>12700.18</v>
      </c>
      <c r="I6" s="120">
        <f>'Kurzeme kopā'!I6+'Latgale kopā'!I6+'Rīga kopā'!I6+'Vidzeme kopā'!I6+'Zemgale kopā'!I6</f>
        <v>1053.1500000000001</v>
      </c>
      <c r="J6" s="120">
        <f>'Kurzeme kopā'!J6+'Latgale kopā'!J6+'Rīga kopā'!J6+'Vidzeme kopā'!J6+'Zemgale kopā'!J6</f>
        <v>3161.9</v>
      </c>
      <c r="K6" s="121">
        <f>SUM(H6:J6)</f>
        <v>16915.23</v>
      </c>
      <c r="L6" s="121">
        <f>G6+K6</f>
        <v>30398.629999999997</v>
      </c>
      <c r="M6" s="120">
        <f>'Kurzeme kopā'!M6+'Latgale kopā'!M6+'Rīga kopā'!M6+'Vidzeme kopā'!M6+'Zemgale kopā'!M6</f>
        <v>7242.56</v>
      </c>
      <c r="N6" s="166">
        <f>SUM(L6:M6)</f>
        <v>37641.189999999995</v>
      </c>
      <c r="O6" s="3"/>
    </row>
    <row r="7" spans="1:15" ht="15.75" x14ac:dyDescent="0.25">
      <c r="A7" s="255"/>
      <c r="B7" s="15" t="s">
        <v>17</v>
      </c>
      <c r="C7" s="122">
        <f>'Kurzeme kopā'!C7+'Latgale kopā'!C7+'Rīga kopā'!C7+'Vidzeme kopā'!C7+'Zemgale kopā'!C7</f>
        <v>2824096</v>
      </c>
      <c r="D7" s="122">
        <f>'Kurzeme kopā'!D7+'Latgale kopā'!D7+'Rīga kopā'!D7+'Vidzeme kopā'!D7+'Zemgale kopā'!D7</f>
        <v>1191984</v>
      </c>
      <c r="E7" s="122">
        <f>'Kurzeme kopā'!E7+'Latgale kopā'!E7+'Rīga kopā'!E7+'Vidzeme kopā'!E7+'Zemgale kopā'!E7</f>
        <v>0</v>
      </c>
      <c r="F7" s="122">
        <f>'Kurzeme kopā'!F7+'Latgale kopā'!F7+'Rīga kopā'!F7+'Vidzeme kopā'!F7+'Zemgale kopā'!F7</f>
        <v>14498</v>
      </c>
      <c r="G7" s="123">
        <f t="shared" ref="G7:G37" si="2">SUM(C7:F7)</f>
        <v>4030578</v>
      </c>
      <c r="H7" s="122">
        <f>'Kurzeme kopā'!H7+'Latgale kopā'!H7+'Rīga kopā'!H7+'Vidzeme kopā'!H7+'Zemgale kopā'!H7</f>
        <v>3127046</v>
      </c>
      <c r="I7" s="122">
        <f>'Kurzeme kopā'!I7+'Latgale kopā'!I7+'Rīga kopā'!I7+'Vidzeme kopā'!I7+'Zemgale kopā'!I7</f>
        <v>256339</v>
      </c>
      <c r="J7" s="122">
        <f>'Kurzeme kopā'!J7+'Latgale kopā'!J7+'Rīga kopā'!J7+'Vidzeme kopā'!J7+'Zemgale kopā'!J7</f>
        <v>838099</v>
      </c>
      <c r="K7" s="123">
        <f t="shared" ref="K7:K36" si="3">SUM(H7:J7)</f>
        <v>4221484</v>
      </c>
      <c r="L7" s="123">
        <f t="shared" ref="L7:L37" si="4">G7+K7</f>
        <v>8252062</v>
      </c>
      <c r="M7" s="122">
        <f>'Kurzeme kopā'!M7+'Latgale kopā'!M7+'Rīga kopā'!M7+'Vidzeme kopā'!M7+'Zemgale kopā'!M7</f>
        <v>1244707</v>
      </c>
      <c r="N7" s="167">
        <f t="shared" ref="N7:N36" si="5">SUM(L7:M7)</f>
        <v>9496769</v>
      </c>
      <c r="O7" s="3"/>
    </row>
    <row r="8" spans="1:15" x14ac:dyDescent="0.25">
      <c r="A8" s="255" t="s">
        <v>19</v>
      </c>
      <c r="B8" s="15" t="s">
        <v>16</v>
      </c>
      <c r="C8" s="120">
        <f>'Kurzeme kopā'!C8+'Latgale kopā'!C8+'Rīga kopā'!C8+'Vidzeme kopā'!C8+'Zemgale kopā'!C8</f>
        <v>1615.56</v>
      </c>
      <c r="D8" s="120">
        <f>'Kurzeme kopā'!D8+'Latgale kopā'!D8+'Rīga kopā'!D8+'Vidzeme kopā'!D8+'Zemgale kopā'!D8</f>
        <v>702.73</v>
      </c>
      <c r="E8" s="120">
        <f>'Kurzeme kopā'!E8+'Latgale kopā'!E8+'Rīga kopā'!E8+'Vidzeme kopā'!E8+'Zemgale kopā'!E8</f>
        <v>33.270000000000003</v>
      </c>
      <c r="F8" s="120">
        <f>'Kurzeme kopā'!F8+'Latgale kopā'!F8+'Rīga kopā'!F8+'Vidzeme kopā'!F8+'Zemgale kopā'!F8</f>
        <v>11.830000000000002</v>
      </c>
      <c r="G8" s="121">
        <f t="shared" si="2"/>
        <v>2363.39</v>
      </c>
      <c r="H8" s="120">
        <f>'Kurzeme kopā'!H8+'Latgale kopā'!H8+'Rīga kopā'!H8+'Vidzeme kopā'!H8+'Zemgale kopā'!H8</f>
        <v>1474.13</v>
      </c>
      <c r="I8" s="120">
        <f>'Kurzeme kopā'!I8+'Latgale kopā'!I8+'Rīga kopā'!I8+'Vidzeme kopā'!I8+'Zemgale kopā'!I8</f>
        <v>122.23</v>
      </c>
      <c r="J8" s="120">
        <f>'Kurzeme kopā'!J8+'Latgale kopā'!J8+'Rīga kopā'!J8+'Vidzeme kopā'!J8+'Zemgale kopā'!J8</f>
        <v>504.53000000000003</v>
      </c>
      <c r="K8" s="121">
        <f t="shared" si="3"/>
        <v>2100.8900000000003</v>
      </c>
      <c r="L8" s="121">
        <f t="shared" si="4"/>
        <v>4464.2800000000007</v>
      </c>
      <c r="M8" s="120">
        <f>'Kurzeme kopā'!M8+'Latgale kopā'!M8+'Rīga kopā'!M8+'Vidzeme kopā'!M8+'Zemgale kopā'!M8</f>
        <v>1341.08</v>
      </c>
      <c r="N8" s="132">
        <f t="shared" si="5"/>
        <v>5805.3600000000006</v>
      </c>
      <c r="O8" s="3"/>
    </row>
    <row r="9" spans="1:15" ht="29.25" customHeight="1" x14ac:dyDescent="0.25">
      <c r="A9" s="255"/>
      <c r="B9" s="15" t="s">
        <v>17</v>
      </c>
      <c r="C9" s="122">
        <f>'Kurzeme kopā'!C9+'Latgale kopā'!C9+'Rīga kopā'!C9+'Vidzeme kopā'!C9+'Zemgale kopā'!C9</f>
        <v>98509</v>
      </c>
      <c r="D9" s="122">
        <f>'Kurzeme kopā'!D9+'Latgale kopā'!D9+'Rīga kopā'!D9+'Vidzeme kopā'!D9+'Zemgale kopā'!D9</f>
        <v>32323</v>
      </c>
      <c r="E9" s="122">
        <f>'Kurzeme kopā'!E9+'Latgale kopā'!E9+'Rīga kopā'!E9+'Vidzeme kopā'!E9+'Zemgale kopā'!E9</f>
        <v>2822</v>
      </c>
      <c r="F9" s="122">
        <f>'Kurzeme kopā'!F9+'Latgale kopā'!F9+'Rīga kopā'!F9+'Vidzeme kopā'!F9+'Zemgale kopā'!F9</f>
        <v>541</v>
      </c>
      <c r="G9" s="124">
        <f>SUM(C9:F9)</f>
        <v>134195</v>
      </c>
      <c r="H9" s="122">
        <f>'Kurzeme kopā'!H9+'Latgale kopā'!H9+'Rīga kopā'!H9+'Vidzeme kopā'!H9+'Zemgale kopā'!H9</f>
        <v>66351</v>
      </c>
      <c r="I9" s="122">
        <f>'Kurzeme kopā'!I9+'Latgale kopā'!I9+'Rīga kopā'!I9+'Vidzeme kopā'!I9+'Zemgale kopā'!I9</f>
        <v>5809</v>
      </c>
      <c r="J9" s="122">
        <f>'Kurzeme kopā'!J9+'Latgale kopā'!J9+'Rīga kopā'!J9+'Vidzeme kopā'!J9+'Zemgale kopā'!J9</f>
        <v>17014</v>
      </c>
      <c r="K9" s="124">
        <f t="shared" si="3"/>
        <v>89174</v>
      </c>
      <c r="L9" s="124">
        <f>G9+K9</f>
        <v>223369</v>
      </c>
      <c r="M9" s="122">
        <f>'Kurzeme kopā'!M9+'Latgale kopā'!M9+'Rīga kopā'!M9+'Vidzeme kopā'!M9+'Zemgale kopā'!M9</f>
        <v>45773</v>
      </c>
      <c r="N9" s="132">
        <f>SUM(L9:M9)</f>
        <v>269142</v>
      </c>
      <c r="O9" s="3"/>
    </row>
    <row r="10" spans="1:15" ht="13.5" customHeight="1" x14ac:dyDescent="0.25">
      <c r="A10" s="255" t="s">
        <v>20</v>
      </c>
      <c r="B10" s="15" t="s">
        <v>16</v>
      </c>
      <c r="C10" s="120">
        <f>'Kurzeme kopā'!C10+'Latgale kopā'!C10+'Rīga kopā'!C10+'Vidzeme kopā'!C10+'Zemgale kopā'!C10</f>
        <v>2330.23</v>
      </c>
      <c r="D10" s="120">
        <f>'Kurzeme kopā'!D10+'Latgale kopā'!D10+'Rīga kopā'!D10+'Vidzeme kopā'!D10+'Zemgale kopā'!D10</f>
        <v>642.15</v>
      </c>
      <c r="E10" s="120">
        <f>'Kurzeme kopā'!E10+'Latgale kopā'!E10+'Rīga kopā'!E10+'Vidzeme kopā'!E10+'Zemgale kopā'!E10</f>
        <v>0</v>
      </c>
      <c r="F10" s="120">
        <f>'Kurzeme kopā'!F10+'Latgale kopā'!F10+'Rīga kopā'!F10+'Vidzeme kopā'!F10+'Zemgale kopā'!F10</f>
        <v>0</v>
      </c>
      <c r="G10" s="121">
        <f t="shared" si="2"/>
        <v>2972.38</v>
      </c>
      <c r="H10" s="120">
        <f>'Kurzeme kopā'!H10+'Latgale kopā'!H10+'Rīga kopā'!H10+'Vidzeme kopā'!H10+'Zemgale kopā'!H10</f>
        <v>2011.8000000000002</v>
      </c>
      <c r="I10" s="120">
        <f>'Kurzeme kopā'!I10+'Latgale kopā'!I10+'Rīga kopā'!I10+'Vidzeme kopā'!I10+'Zemgale kopā'!I10</f>
        <v>0</v>
      </c>
      <c r="J10" s="120">
        <f>'Kurzeme kopā'!J10+'Latgale kopā'!J10+'Rīga kopā'!J10+'Vidzeme kopā'!J10+'Zemgale kopā'!J10</f>
        <v>0</v>
      </c>
      <c r="K10" s="121">
        <f t="shared" si="3"/>
        <v>2011.8000000000002</v>
      </c>
      <c r="L10" s="121">
        <f t="shared" si="4"/>
        <v>4984.18</v>
      </c>
      <c r="M10" s="120">
        <f>'Kurzeme kopā'!M10+'Latgale kopā'!M10+'Rīga kopā'!M10+'Vidzeme kopā'!M10+'Zemgale kopā'!M10</f>
        <v>0</v>
      </c>
      <c r="N10" s="132">
        <f t="shared" si="5"/>
        <v>4984.18</v>
      </c>
      <c r="O10" s="3"/>
    </row>
    <row r="11" spans="1:15" ht="13.5" customHeight="1" x14ac:dyDescent="0.25">
      <c r="A11" s="255"/>
      <c r="B11" s="15" t="s">
        <v>17</v>
      </c>
      <c r="C11" s="122">
        <f>'Kurzeme kopā'!C11+'Latgale kopā'!C11+'Rīga kopā'!C11+'Vidzeme kopā'!C11+'Zemgale kopā'!C11</f>
        <v>560100</v>
      </c>
      <c r="D11" s="122">
        <f>'Kurzeme kopā'!D11+'Latgale kopā'!D11+'Rīga kopā'!D11+'Vidzeme kopā'!D11+'Zemgale kopā'!D11</f>
        <v>159815</v>
      </c>
      <c r="E11" s="122">
        <f>'Kurzeme kopā'!E11+'Latgale kopā'!E11+'Rīga kopā'!E11+'Vidzeme kopā'!E11+'Zemgale kopā'!E11</f>
        <v>0</v>
      </c>
      <c r="F11" s="122">
        <f>'Kurzeme kopā'!F11+'Latgale kopā'!F11+'Rīga kopā'!F11+'Vidzeme kopā'!F11+'Zemgale kopā'!F11</f>
        <v>0</v>
      </c>
      <c r="G11" s="124">
        <f t="shared" si="2"/>
        <v>719915</v>
      </c>
      <c r="H11" s="122">
        <f>'Kurzeme kopā'!H11+'Latgale kopā'!H11+'Rīga kopā'!H11+'Vidzeme kopā'!H11+'Zemgale kopā'!H11</f>
        <v>413078</v>
      </c>
      <c r="I11" s="122">
        <f>'Kurzeme kopā'!I11+'Latgale kopā'!I11+'Rīga kopā'!I11+'Vidzeme kopā'!I11+'Zemgale kopā'!I11</f>
        <v>0</v>
      </c>
      <c r="J11" s="122">
        <f>'Kurzeme kopā'!J11+'Latgale kopā'!J11+'Rīga kopā'!J11+'Vidzeme kopā'!J11+'Zemgale kopā'!J11</f>
        <v>0</v>
      </c>
      <c r="K11" s="124">
        <f t="shared" si="3"/>
        <v>413078</v>
      </c>
      <c r="L11" s="124">
        <f t="shared" si="4"/>
        <v>1132993</v>
      </c>
      <c r="M11" s="122">
        <f>'Kurzeme kopā'!M11+'Latgale kopā'!M11+'Rīga kopā'!M11+'Vidzeme kopā'!M11+'Zemgale kopā'!M11</f>
        <v>0</v>
      </c>
      <c r="N11" s="132">
        <f>SUM(L11:M11)</f>
        <v>1132993</v>
      </c>
      <c r="O11" s="3"/>
    </row>
    <row r="12" spans="1:15" ht="13.5" customHeight="1" x14ac:dyDescent="0.25">
      <c r="A12" s="12" t="s">
        <v>21</v>
      </c>
      <c r="B12" s="15" t="s">
        <v>16</v>
      </c>
      <c r="C12" s="120">
        <f>'Kurzeme kopā'!C12+'Latgale kopā'!C12+'Rīga kopā'!C12+'Vidzeme kopā'!C12+'Zemgale kopā'!C12</f>
        <v>10500.03</v>
      </c>
      <c r="D12" s="120">
        <f>'Kurzeme kopā'!D12+'Latgale kopā'!D12+'Rīga kopā'!D12+'Vidzeme kopā'!D12+'Zemgale kopā'!D12</f>
        <v>12086.849999999999</v>
      </c>
      <c r="E12" s="120">
        <f>'Kurzeme kopā'!E12+'Latgale kopā'!E12+'Rīga kopā'!E12+'Vidzeme kopā'!E12+'Zemgale kopā'!E12</f>
        <v>48.019999999999989</v>
      </c>
      <c r="F12" s="120">
        <f>'Kurzeme kopā'!F12+'Latgale kopā'!F12+'Rīga kopā'!F12+'Vidzeme kopā'!F12+'Zemgale kopā'!F12</f>
        <v>44.550000000000004</v>
      </c>
      <c r="G12" s="118">
        <f t="shared" si="2"/>
        <v>22679.449999999997</v>
      </c>
      <c r="H12" s="120">
        <f>'Kurzeme kopā'!H12+'Latgale kopā'!H12+'Rīga kopā'!H12+'Vidzeme kopā'!H12+'Zemgale kopā'!H12</f>
        <v>11000.36</v>
      </c>
      <c r="I12" s="120">
        <f>'Kurzeme kopā'!I12+'Latgale kopā'!I12+'Rīga kopā'!I12+'Vidzeme kopā'!I12+'Zemgale kopā'!I12</f>
        <v>878.99</v>
      </c>
      <c r="J12" s="120">
        <f>'Kurzeme kopā'!J12+'Latgale kopā'!J12+'Rīga kopā'!J12+'Vidzeme kopā'!J12+'Zemgale kopā'!J12</f>
        <v>1130.6600000000001</v>
      </c>
      <c r="K12" s="118">
        <f t="shared" si="3"/>
        <v>13010.01</v>
      </c>
      <c r="L12" s="118">
        <f t="shared" si="4"/>
        <v>35689.46</v>
      </c>
      <c r="M12" s="120">
        <f>'Kurzeme kopā'!M12+'Latgale kopā'!M12+'Rīga kopā'!M12+'Vidzeme kopā'!M12+'Zemgale kopā'!M12</f>
        <v>1139.7</v>
      </c>
      <c r="N12" s="131">
        <f t="shared" si="5"/>
        <v>36829.159999999996</v>
      </c>
      <c r="O12" s="3"/>
    </row>
    <row r="13" spans="1:15" ht="13.5" customHeight="1" x14ac:dyDescent="0.25">
      <c r="A13" s="15" t="s">
        <v>22</v>
      </c>
      <c r="B13" s="15" t="s">
        <v>17</v>
      </c>
      <c r="C13" s="122">
        <f>'Kurzeme kopā'!C13+'Latgale kopā'!C13+'Rīga kopā'!C13+'Vidzeme kopā'!C13+'Zemgale kopā'!C13</f>
        <v>479031</v>
      </c>
      <c r="D13" s="122">
        <f>'Kurzeme kopā'!D13+'Latgale kopā'!D13+'Rīga kopā'!D13+'Vidzeme kopā'!D13+'Zemgale kopā'!D13</f>
        <v>636810</v>
      </c>
      <c r="E13" s="122">
        <f>'Kurzeme kopā'!E13+'Latgale kopā'!E13+'Rīga kopā'!E13+'Vidzeme kopā'!E13+'Zemgale kopā'!E13</f>
        <v>1431</v>
      </c>
      <c r="F13" s="122">
        <f>'Kurzeme kopā'!F13+'Latgale kopā'!F13+'Rīga kopā'!F13+'Vidzeme kopā'!F13+'Zemgale kopā'!F13</f>
        <v>1579</v>
      </c>
      <c r="G13" s="125">
        <f t="shared" si="2"/>
        <v>1118851</v>
      </c>
      <c r="H13" s="122">
        <f>'Kurzeme kopā'!H13+'Latgale kopā'!H13+'Rīga kopā'!H13+'Vidzeme kopā'!H13+'Zemgale kopā'!H13</f>
        <v>356150</v>
      </c>
      <c r="I13" s="122">
        <f>'Kurzeme kopā'!I13+'Latgale kopā'!I13+'Rīga kopā'!I13+'Vidzeme kopā'!I13+'Zemgale kopā'!I13</f>
        <v>27857</v>
      </c>
      <c r="J13" s="122">
        <f>'Kurzeme kopā'!J13+'Latgale kopā'!J13+'Rīga kopā'!J13+'Vidzeme kopā'!J13+'Zemgale kopā'!J13</f>
        <v>36410</v>
      </c>
      <c r="K13" s="125">
        <f t="shared" si="3"/>
        <v>420417</v>
      </c>
      <c r="L13" s="125">
        <f t="shared" si="4"/>
        <v>1539268</v>
      </c>
      <c r="M13" s="122">
        <f>'Kurzeme kopā'!M13+'Latgale kopā'!M13+'Rīga kopā'!M13+'Vidzeme kopā'!M13+'Zemgale kopā'!M13</f>
        <v>23572</v>
      </c>
      <c r="N13" s="131">
        <f t="shared" si="5"/>
        <v>1562840</v>
      </c>
      <c r="O13" s="3"/>
    </row>
    <row r="14" spans="1:15" ht="13.5" customHeight="1" x14ac:dyDescent="0.25">
      <c r="A14" s="253" t="s">
        <v>23</v>
      </c>
      <c r="B14" s="15" t="s">
        <v>16</v>
      </c>
      <c r="C14" s="120">
        <f>'Kurzeme kopā'!C14+'Latgale kopā'!C14+'Rīga kopā'!C14+'Vidzeme kopā'!C14+'Zemgale kopā'!C14</f>
        <v>224.36</v>
      </c>
      <c r="D14" s="120">
        <f>'Kurzeme kopā'!D14+'Latgale kopā'!D14+'Rīga kopā'!D14+'Vidzeme kopā'!D14+'Zemgale kopā'!D14</f>
        <v>758.28000000000009</v>
      </c>
      <c r="E14" s="120">
        <f>'Kurzeme kopā'!E14+'Latgale kopā'!E14+'Rīga kopā'!E14+'Vidzeme kopā'!E14+'Zemgale kopā'!E14</f>
        <v>0.76</v>
      </c>
      <c r="F14" s="120">
        <f>'Kurzeme kopā'!F14+'Latgale kopā'!F14+'Rīga kopā'!F14+'Vidzeme kopā'!F14+'Zemgale kopā'!F14</f>
        <v>63.179999999999993</v>
      </c>
      <c r="G14" s="118">
        <f t="shared" si="2"/>
        <v>1046.5800000000002</v>
      </c>
      <c r="H14" s="120">
        <f>'Kurzeme kopā'!H14+'Latgale kopā'!H14+'Rīga kopā'!H14+'Vidzeme kopā'!H14+'Zemgale kopā'!H14</f>
        <v>300.45</v>
      </c>
      <c r="I14" s="120">
        <f>'Kurzeme kopā'!I14+'Latgale kopā'!I14+'Rīga kopā'!I14+'Vidzeme kopā'!I14+'Zemgale kopā'!I14</f>
        <v>17.46</v>
      </c>
      <c r="J14" s="120">
        <f>'Kurzeme kopā'!J14+'Latgale kopā'!J14+'Rīga kopā'!J14+'Vidzeme kopā'!J14+'Zemgale kopā'!J14</f>
        <v>87.66</v>
      </c>
      <c r="K14" s="118">
        <f t="shared" si="3"/>
        <v>405.56999999999994</v>
      </c>
      <c r="L14" s="118">
        <f t="shared" si="4"/>
        <v>1452.15</v>
      </c>
      <c r="M14" s="120">
        <f>'Kurzeme kopā'!M14+'Latgale kopā'!M14+'Rīga kopā'!M14+'Vidzeme kopā'!M14+'Zemgale kopā'!M14</f>
        <v>37.35</v>
      </c>
      <c r="N14" s="131">
        <f t="shared" si="5"/>
        <v>1489.5</v>
      </c>
      <c r="O14" s="3"/>
    </row>
    <row r="15" spans="1:15" ht="13.5" customHeight="1" x14ac:dyDescent="0.25">
      <c r="A15" s="253"/>
      <c r="B15" s="15" t="s">
        <v>17</v>
      </c>
      <c r="C15" s="122">
        <f>'Kurzeme kopā'!C15+'Latgale kopā'!C15+'Rīga kopā'!C15+'Vidzeme kopā'!C15+'Zemgale kopā'!C15</f>
        <v>36080</v>
      </c>
      <c r="D15" s="122">
        <f>'Kurzeme kopā'!D15+'Latgale kopā'!D15+'Rīga kopā'!D15+'Vidzeme kopā'!D15+'Zemgale kopā'!D15</f>
        <v>136067</v>
      </c>
      <c r="E15" s="122">
        <f>'Kurzeme kopā'!E15+'Latgale kopā'!E15+'Rīga kopā'!E15+'Vidzeme kopā'!E15+'Zemgale kopā'!E15</f>
        <v>17</v>
      </c>
      <c r="F15" s="122">
        <f>'Kurzeme kopā'!F15+'Latgale kopā'!F15+'Rīga kopā'!F15+'Vidzeme kopā'!F15+'Zemgale kopā'!F15</f>
        <v>5463</v>
      </c>
      <c r="G15" s="125">
        <f t="shared" si="2"/>
        <v>177627</v>
      </c>
      <c r="H15" s="122">
        <f>'Kurzeme kopā'!H15+'Latgale kopā'!H15+'Rīga kopā'!H15+'Vidzeme kopā'!H15+'Zemgale kopā'!H15</f>
        <v>38561</v>
      </c>
      <c r="I15" s="122">
        <f>'Kurzeme kopā'!I15+'Latgale kopā'!I15+'Rīga kopā'!I15+'Vidzeme kopā'!I15+'Zemgale kopā'!I15</f>
        <v>2359</v>
      </c>
      <c r="J15" s="122">
        <f>'Kurzeme kopā'!J15+'Latgale kopā'!J15+'Rīga kopā'!J15+'Vidzeme kopā'!J15+'Zemgale kopā'!J15</f>
        <v>11204</v>
      </c>
      <c r="K15" s="125">
        <f t="shared" si="3"/>
        <v>52124</v>
      </c>
      <c r="L15" s="125">
        <f t="shared" si="4"/>
        <v>229751</v>
      </c>
      <c r="M15" s="122">
        <f>'Kurzeme kopā'!M15+'Latgale kopā'!M15+'Rīga kopā'!M15+'Vidzeme kopā'!M15+'Zemgale kopā'!M15</f>
        <v>4025</v>
      </c>
      <c r="N15" s="131">
        <f t="shared" si="5"/>
        <v>233776</v>
      </c>
      <c r="O15" s="3"/>
    </row>
    <row r="16" spans="1:15" ht="13.5" customHeight="1" x14ac:dyDescent="0.25">
      <c r="A16" s="253" t="s">
        <v>24</v>
      </c>
      <c r="B16" s="15" t="s">
        <v>16</v>
      </c>
      <c r="C16" s="120">
        <f>'Kurzeme kopā'!C16+'Latgale kopā'!C16+'Rīga kopā'!C16+'Vidzeme kopā'!C16+'Zemgale kopā'!C16</f>
        <v>7483.98</v>
      </c>
      <c r="D16" s="120">
        <f>'Kurzeme kopā'!D16+'Latgale kopā'!D16+'Rīga kopā'!D16+'Vidzeme kopā'!D16+'Zemgale kopā'!D16</f>
        <v>7809.49</v>
      </c>
      <c r="E16" s="120">
        <f>'Kurzeme kopā'!E16+'Latgale kopā'!E16+'Rīga kopā'!E16+'Vidzeme kopā'!E16+'Zemgale kopā'!E16</f>
        <v>70.63</v>
      </c>
      <c r="F16" s="120">
        <f>'Kurzeme kopā'!F16+'Latgale kopā'!F16+'Rīga kopā'!F16+'Vidzeme kopā'!F16+'Zemgale kopā'!F16</f>
        <v>162.42000000000002</v>
      </c>
      <c r="G16" s="118">
        <f t="shared" si="2"/>
        <v>15526.519999999999</v>
      </c>
      <c r="H16" s="120">
        <f>'Kurzeme kopā'!H16+'Latgale kopā'!H16+'Rīga kopā'!H16+'Vidzeme kopā'!H16+'Zemgale kopā'!H16</f>
        <v>3639.8200000000006</v>
      </c>
      <c r="I16" s="120">
        <f>'Kurzeme kopā'!I16+'Latgale kopā'!I16+'Rīga kopā'!I16+'Vidzeme kopā'!I16+'Zemgale kopā'!I16</f>
        <v>218.70999999999998</v>
      </c>
      <c r="J16" s="120">
        <f>'Kurzeme kopā'!J16+'Latgale kopā'!J16+'Rīga kopā'!J16+'Vidzeme kopā'!J16+'Zemgale kopā'!J16</f>
        <v>466.02</v>
      </c>
      <c r="K16" s="118">
        <f t="shared" si="3"/>
        <v>4324.5500000000011</v>
      </c>
      <c r="L16" s="118">
        <f t="shared" si="4"/>
        <v>19851.07</v>
      </c>
      <c r="M16" s="120">
        <f>'Kurzeme kopā'!M16+'Latgale kopā'!M16+'Rīga kopā'!M16+'Vidzeme kopā'!M16+'Zemgale kopā'!M16</f>
        <v>351.2</v>
      </c>
      <c r="N16" s="131">
        <f t="shared" si="5"/>
        <v>20202.27</v>
      </c>
      <c r="O16" s="3"/>
    </row>
    <row r="17" spans="1:15" ht="13.5" customHeight="1" x14ac:dyDescent="0.25">
      <c r="A17" s="253"/>
      <c r="B17" s="15" t="s">
        <v>17</v>
      </c>
      <c r="C17" s="122">
        <f>'Kurzeme kopā'!C17+'Latgale kopā'!C17+'Rīga kopā'!C17+'Vidzeme kopā'!C17+'Zemgale kopā'!C17</f>
        <v>81597.22</v>
      </c>
      <c r="D17" s="122">
        <f>'Kurzeme kopā'!D17+'Latgale kopā'!D17+'Rīga kopā'!D17+'Vidzeme kopā'!D17+'Zemgale kopā'!D17</f>
        <v>89101.02</v>
      </c>
      <c r="E17" s="122">
        <f>'Kurzeme kopā'!E17+'Latgale kopā'!E17+'Rīga kopā'!E17+'Vidzeme kopā'!E17+'Zemgale kopā'!E17</f>
        <v>1176</v>
      </c>
      <c r="F17" s="122">
        <f>'Kurzeme kopā'!F17+'Latgale kopā'!F17+'Rīga kopā'!F17+'Vidzeme kopā'!F17+'Zemgale kopā'!F17</f>
        <v>3223</v>
      </c>
      <c r="G17" s="125">
        <f t="shared" si="2"/>
        <v>175097.24</v>
      </c>
      <c r="H17" s="122">
        <f>'Kurzeme kopā'!H17+'Latgale kopā'!H17+'Rīga kopā'!H17+'Vidzeme kopā'!H17+'Zemgale kopā'!H17</f>
        <v>48267.399999999994</v>
      </c>
      <c r="I17" s="122">
        <f>'Kurzeme kopā'!I17+'Latgale kopā'!I17+'Rīga kopā'!I17+'Vidzeme kopā'!I17+'Zemgale kopā'!I17</f>
        <v>2950.0299999999997</v>
      </c>
      <c r="J17" s="122">
        <f>'Kurzeme kopā'!J17+'Latgale kopā'!J17+'Rīga kopā'!J17+'Vidzeme kopā'!J17+'Zemgale kopā'!J17</f>
        <v>7006.62</v>
      </c>
      <c r="K17" s="125">
        <f t="shared" si="3"/>
        <v>58224.049999999996</v>
      </c>
      <c r="L17" s="125">
        <f t="shared" si="4"/>
        <v>233321.28999999998</v>
      </c>
      <c r="M17" s="122">
        <f>'Kurzeme kopā'!M17+'Latgale kopā'!M17+'Rīga kopā'!M17+'Vidzeme kopā'!M17+'Zemgale kopā'!M17</f>
        <v>3987.2</v>
      </c>
      <c r="N17" s="131">
        <f t="shared" si="5"/>
        <v>237308.49</v>
      </c>
      <c r="O17" s="3"/>
    </row>
    <row r="18" spans="1:15" ht="13.5" customHeight="1" x14ac:dyDescent="0.25">
      <c r="A18" s="254" t="s">
        <v>25</v>
      </c>
      <c r="B18" s="15" t="s">
        <v>16</v>
      </c>
      <c r="C18" s="120">
        <f>'Kurzeme kopā'!C18+'Latgale kopā'!C18+'Rīga kopā'!C18+'Vidzeme kopā'!C18+'Zemgale kopā'!C18</f>
        <v>31.979999999999997</v>
      </c>
      <c r="D18" s="120">
        <f>'Kurzeme kopā'!D18+'Latgale kopā'!D18+'Rīga kopā'!D18+'Vidzeme kopā'!D18+'Zemgale kopā'!D18</f>
        <v>148.5</v>
      </c>
      <c r="E18" s="120">
        <f>'Kurzeme kopā'!E18+'Latgale kopā'!E18+'Rīga kopā'!E18+'Vidzeme kopā'!E18+'Zemgale kopā'!E18</f>
        <v>0.37</v>
      </c>
      <c r="F18" s="120">
        <f>'Kurzeme kopā'!F18+'Latgale kopā'!F18+'Rīga kopā'!F18+'Vidzeme kopā'!F18+'Zemgale kopā'!F18</f>
        <v>0</v>
      </c>
      <c r="G18" s="118">
        <f t="shared" si="2"/>
        <v>180.85</v>
      </c>
      <c r="H18" s="120">
        <f>'Kurzeme kopā'!H18+'Latgale kopā'!H18+'Rīga kopā'!H18+'Vidzeme kopā'!H18+'Zemgale kopā'!H18</f>
        <v>27.06</v>
      </c>
      <c r="I18" s="120">
        <f>'Kurzeme kopā'!I18+'Latgale kopā'!I18+'Rīga kopā'!I18+'Vidzeme kopā'!I18+'Zemgale kopā'!I18</f>
        <v>0</v>
      </c>
      <c r="J18" s="120">
        <f>'Kurzeme kopā'!J18+'Latgale kopā'!J18+'Rīga kopā'!J18+'Vidzeme kopā'!J18+'Zemgale kopā'!J18</f>
        <v>3.6799999999999997</v>
      </c>
      <c r="K18" s="118">
        <f t="shared" si="3"/>
        <v>30.74</v>
      </c>
      <c r="L18" s="118">
        <f t="shared" si="4"/>
        <v>211.59</v>
      </c>
      <c r="M18" s="120">
        <f>'Kurzeme kopā'!M18+'Latgale kopā'!M18+'Rīga kopā'!M18+'Vidzeme kopā'!M18+'Zemgale kopā'!M18</f>
        <v>0</v>
      </c>
      <c r="N18" s="131">
        <f t="shared" si="5"/>
        <v>211.59</v>
      </c>
      <c r="O18" s="3"/>
    </row>
    <row r="19" spans="1:15" ht="13.5" customHeight="1" x14ac:dyDescent="0.25">
      <c r="A19" s="254"/>
      <c r="B19" s="15" t="s">
        <v>17</v>
      </c>
      <c r="C19" s="120">
        <f>'Kurzeme kopā'!C19+'Latgale kopā'!C19+'Rīga kopā'!C19+'Vidzeme kopā'!C19+'Zemgale kopā'!C19</f>
        <v>7282</v>
      </c>
      <c r="D19" s="120">
        <f>'Kurzeme kopā'!D19+'Latgale kopā'!D19+'Rīga kopā'!D19+'Vidzeme kopā'!D19+'Zemgale kopā'!D19</f>
        <v>38946</v>
      </c>
      <c r="E19" s="120">
        <f>'Kurzeme kopā'!E19+'Latgale kopā'!E19+'Rīga kopā'!E19+'Vidzeme kopā'!E19+'Zemgale kopā'!E19</f>
        <v>10</v>
      </c>
      <c r="F19" s="120">
        <f>'Kurzeme kopā'!F19+'Latgale kopā'!F19+'Rīga kopā'!F19+'Vidzeme kopā'!F19+'Zemgale kopā'!F19</f>
        <v>0</v>
      </c>
      <c r="G19" s="118">
        <f t="shared" si="2"/>
        <v>46238</v>
      </c>
      <c r="H19" s="120">
        <f>'Kurzeme kopā'!H19+'Latgale kopā'!H19+'Rīga kopā'!H19+'Vidzeme kopā'!H19+'Zemgale kopā'!H19</f>
        <v>6445</v>
      </c>
      <c r="I19" s="120">
        <f>'Kurzeme kopā'!I19+'Latgale kopā'!I19+'Rīga kopā'!I19+'Vidzeme kopā'!I19+'Zemgale kopā'!I19</f>
        <v>0</v>
      </c>
      <c r="J19" s="120">
        <f>'Kurzeme kopā'!J19+'Latgale kopā'!J19+'Rīga kopā'!J19+'Vidzeme kopā'!J19+'Zemgale kopā'!J19</f>
        <v>5</v>
      </c>
      <c r="K19" s="118">
        <f t="shared" si="3"/>
        <v>6450</v>
      </c>
      <c r="L19" s="118">
        <f t="shared" si="4"/>
        <v>52688</v>
      </c>
      <c r="M19" s="120">
        <f>'Kurzeme kopā'!M19+'Latgale kopā'!M19+'Rīga kopā'!M19+'Vidzeme kopā'!M19+'Zemgale kopā'!M19</f>
        <v>0</v>
      </c>
      <c r="N19" s="131">
        <f t="shared" si="5"/>
        <v>52688</v>
      </c>
      <c r="O19" s="3"/>
    </row>
    <row r="20" spans="1:15" ht="13.5" customHeight="1" x14ac:dyDescent="0.25">
      <c r="A20" s="254" t="s">
        <v>26</v>
      </c>
      <c r="B20" s="15" t="s">
        <v>16</v>
      </c>
      <c r="C20" s="120">
        <f>'Kurzeme kopā'!C20+'Latgale kopā'!C20+'Rīga kopā'!C20+'Vidzeme kopā'!C20+'Zemgale kopā'!C20</f>
        <v>0</v>
      </c>
      <c r="D20" s="120">
        <f>'Kurzeme kopā'!D20+'Latgale kopā'!D20+'Rīga kopā'!D20+'Vidzeme kopā'!D20+'Zemgale kopā'!D20</f>
        <v>0</v>
      </c>
      <c r="E20" s="120">
        <f>'Kurzeme kopā'!E20+'Latgale kopā'!E20+'Rīga kopā'!E20+'Vidzeme kopā'!E20+'Zemgale kopā'!E20</f>
        <v>0</v>
      </c>
      <c r="F20" s="120">
        <f>'Kurzeme kopā'!F20+'Latgale kopā'!F20+'Rīga kopā'!F20+'Vidzeme kopā'!F20+'Zemgale kopā'!F20</f>
        <v>0</v>
      </c>
      <c r="G20" s="118">
        <f t="shared" si="2"/>
        <v>0</v>
      </c>
      <c r="H20" s="120">
        <f>'Kurzeme kopā'!H20+'Latgale kopā'!H20+'Rīga kopā'!H20+'Vidzeme kopā'!H20+'Zemgale kopā'!H20</f>
        <v>0</v>
      </c>
      <c r="I20" s="120">
        <f>'Kurzeme kopā'!I20+'Latgale kopā'!I20+'Rīga kopā'!I20+'Vidzeme kopā'!I20+'Zemgale kopā'!I20</f>
        <v>0</v>
      </c>
      <c r="J20" s="120">
        <f>'Kurzeme kopā'!J20+'Latgale kopā'!J20+'Rīga kopā'!J20+'Vidzeme kopā'!J20+'Zemgale kopā'!J20</f>
        <v>0</v>
      </c>
      <c r="K20" s="118">
        <f t="shared" si="3"/>
        <v>0</v>
      </c>
      <c r="L20" s="118">
        <f t="shared" si="4"/>
        <v>0</v>
      </c>
      <c r="M20" s="120">
        <f>'Kurzeme kopā'!M20+'Latgale kopā'!M20+'Rīga kopā'!M20+'Vidzeme kopā'!M20+'Zemgale kopā'!M20</f>
        <v>0</v>
      </c>
      <c r="N20" s="131">
        <f t="shared" si="5"/>
        <v>0</v>
      </c>
      <c r="O20" s="3"/>
    </row>
    <row r="21" spans="1:15" ht="13.5" customHeight="1" x14ac:dyDescent="0.25">
      <c r="A21" s="254"/>
      <c r="B21" s="15" t="s">
        <v>17</v>
      </c>
      <c r="C21" s="120">
        <f>'Kurzeme kopā'!C21+'Latgale kopā'!C21+'Rīga kopā'!C21+'Vidzeme kopā'!C21+'Zemgale kopā'!C21</f>
        <v>0</v>
      </c>
      <c r="D21" s="120">
        <f>'Kurzeme kopā'!D21+'Latgale kopā'!D21+'Rīga kopā'!D21+'Vidzeme kopā'!D21+'Zemgale kopā'!D21</f>
        <v>0</v>
      </c>
      <c r="E21" s="120">
        <f>'Kurzeme kopā'!E21+'Latgale kopā'!E21+'Rīga kopā'!E21+'Vidzeme kopā'!E21+'Zemgale kopā'!E21</f>
        <v>0</v>
      </c>
      <c r="F21" s="120">
        <f>'Kurzeme kopā'!F21+'Latgale kopā'!F21+'Rīga kopā'!F21+'Vidzeme kopā'!F21+'Zemgale kopā'!F21</f>
        <v>0</v>
      </c>
      <c r="G21" s="118">
        <f t="shared" si="2"/>
        <v>0</v>
      </c>
      <c r="H21" s="120">
        <f>'Kurzeme kopā'!H21+'Latgale kopā'!H21+'Rīga kopā'!H21+'Vidzeme kopā'!H21+'Zemgale kopā'!H21</f>
        <v>0</v>
      </c>
      <c r="I21" s="120">
        <f>'Kurzeme kopā'!I21+'Latgale kopā'!I21+'Rīga kopā'!I21+'Vidzeme kopā'!I21+'Zemgale kopā'!I21</f>
        <v>0</v>
      </c>
      <c r="J21" s="120">
        <f>'Kurzeme kopā'!J21+'Latgale kopā'!J21+'Rīga kopā'!J21+'Vidzeme kopā'!J21+'Zemgale kopā'!J21</f>
        <v>0</v>
      </c>
      <c r="K21" s="118">
        <f t="shared" si="3"/>
        <v>0</v>
      </c>
      <c r="L21" s="118">
        <f t="shared" si="4"/>
        <v>0</v>
      </c>
      <c r="M21" s="120">
        <f>'Kurzeme kopā'!M21+'Latgale kopā'!M21+'Rīga kopā'!M21+'Vidzeme kopā'!M21+'Zemgale kopā'!M21</f>
        <v>0</v>
      </c>
      <c r="N21" s="131">
        <f t="shared" si="5"/>
        <v>0</v>
      </c>
      <c r="O21" s="3"/>
    </row>
    <row r="22" spans="1:15" ht="13.5" customHeight="1" x14ac:dyDescent="0.25">
      <c r="A22" s="12" t="s">
        <v>27</v>
      </c>
      <c r="B22" s="15" t="s">
        <v>16</v>
      </c>
      <c r="C22" s="120">
        <f>'Kurzeme kopā'!C22+'Latgale kopā'!C22+'Rīga kopā'!C22+'Vidzeme kopā'!C22+'Zemgale kopā'!C22</f>
        <v>213.85000000000002</v>
      </c>
      <c r="D22" s="120">
        <f>'Kurzeme kopā'!D22+'Latgale kopā'!D22+'Rīga kopā'!D22+'Vidzeme kopā'!D22+'Zemgale kopā'!D22</f>
        <v>107.47</v>
      </c>
      <c r="E22" s="120">
        <f>'Kurzeme kopā'!E22+'Latgale kopā'!E22+'Rīga kopā'!E22+'Vidzeme kopā'!E22+'Zemgale kopā'!E22</f>
        <v>1.53</v>
      </c>
      <c r="F22" s="120">
        <f>'Kurzeme kopā'!F22+'Latgale kopā'!F22+'Rīga kopā'!F22+'Vidzeme kopā'!F22+'Zemgale kopā'!F22</f>
        <v>0.93</v>
      </c>
      <c r="G22" s="118">
        <f t="shared" si="2"/>
        <v>323.78000000000003</v>
      </c>
      <c r="H22" s="120">
        <f>'Kurzeme kopā'!H22+'Latgale kopā'!H22+'Rīga kopā'!H22+'Vidzeme kopā'!H22+'Zemgale kopā'!H22</f>
        <v>188.52999999999997</v>
      </c>
      <c r="I22" s="120">
        <f>'Kurzeme kopā'!I22+'Latgale kopā'!I22+'Rīga kopā'!I22+'Vidzeme kopā'!I22+'Zemgale kopā'!I22</f>
        <v>6.65</v>
      </c>
      <c r="J22" s="120">
        <f>'Kurzeme kopā'!J22+'Latgale kopā'!J22+'Rīga kopā'!J22+'Vidzeme kopā'!J22+'Zemgale kopā'!J22</f>
        <v>17.47</v>
      </c>
      <c r="K22" s="118">
        <f t="shared" si="3"/>
        <v>212.64999999999998</v>
      </c>
      <c r="L22" s="118">
        <f t="shared" si="4"/>
        <v>536.43000000000006</v>
      </c>
      <c r="M22" s="120">
        <f>'Kurzeme kopā'!M22+'Latgale kopā'!M22+'Rīga kopā'!M22+'Vidzeme kopā'!M22+'Zemgale kopā'!M22</f>
        <v>49.320000000000007</v>
      </c>
      <c r="N22" s="131">
        <f t="shared" si="5"/>
        <v>585.75000000000011</v>
      </c>
      <c r="O22" s="3"/>
    </row>
    <row r="23" spans="1:15" ht="13.5" customHeight="1" x14ac:dyDescent="0.25">
      <c r="A23" s="14"/>
      <c r="B23" s="15" t="s">
        <v>17</v>
      </c>
      <c r="C23" s="120">
        <f>'Kurzeme kopā'!C23+'Latgale kopā'!C23+'Rīga kopā'!C23+'Vidzeme kopā'!C23+'Zemgale kopā'!C23</f>
        <v>25443.43</v>
      </c>
      <c r="D23" s="120">
        <f>'Kurzeme kopā'!D23+'Latgale kopā'!D23+'Rīga kopā'!D23+'Vidzeme kopā'!D23+'Zemgale kopā'!D23</f>
        <v>7677.96</v>
      </c>
      <c r="E23" s="120">
        <f>'Kurzeme kopā'!E23+'Latgale kopā'!E23+'Rīga kopā'!E23+'Vidzeme kopā'!E23+'Zemgale kopā'!E23</f>
        <v>1</v>
      </c>
      <c r="F23" s="120">
        <f>'Kurzeme kopā'!F23+'Latgale kopā'!F23+'Rīga kopā'!F23+'Vidzeme kopā'!F23+'Zemgale kopā'!F23</f>
        <v>94.78</v>
      </c>
      <c r="G23" s="118">
        <f t="shared" si="2"/>
        <v>33217.17</v>
      </c>
      <c r="H23" s="120">
        <f>'Kurzeme kopā'!H23+'Latgale kopā'!H23+'Rīga kopā'!H23+'Vidzeme kopā'!H23+'Zemgale kopā'!H23</f>
        <v>8779.01</v>
      </c>
      <c r="I23" s="120">
        <f>'Kurzeme kopā'!I23+'Latgale kopā'!I23+'Rīga kopā'!I23+'Vidzeme kopā'!I23+'Zemgale kopā'!I23</f>
        <v>439.28999999999996</v>
      </c>
      <c r="J23" s="120">
        <f>'Kurzeme kopā'!J23+'Latgale kopā'!J23+'Rīga kopā'!J23+'Vidzeme kopā'!J23+'Zemgale kopā'!J23</f>
        <v>911.11999999999989</v>
      </c>
      <c r="K23" s="118">
        <f t="shared" si="3"/>
        <v>10129.419999999998</v>
      </c>
      <c r="L23" s="118">
        <f t="shared" si="4"/>
        <v>43346.59</v>
      </c>
      <c r="M23" s="120">
        <f>'Kurzeme kopā'!M23+'Latgale kopā'!M23+'Rīga kopā'!M23+'Vidzeme kopā'!M23+'Zemgale kopā'!M23</f>
        <v>2128.9499999999998</v>
      </c>
      <c r="N23" s="131">
        <f t="shared" si="5"/>
        <v>45475.539999999994</v>
      </c>
      <c r="O23" s="3"/>
    </row>
    <row r="24" spans="1:15" ht="13.5" customHeight="1" x14ac:dyDescent="0.25">
      <c r="A24" s="253" t="s">
        <v>28</v>
      </c>
      <c r="B24" s="15" t="s">
        <v>16</v>
      </c>
      <c r="C24" s="120">
        <f>'Kurzeme kopā'!C24+'Latgale kopā'!C24+'Rīga kopā'!C24+'Vidzeme kopā'!C24+'Zemgale kopā'!C24</f>
        <v>1354.42</v>
      </c>
      <c r="D24" s="120">
        <f>'Kurzeme kopā'!D24+'Latgale kopā'!D24+'Rīga kopā'!D24+'Vidzeme kopā'!D24+'Zemgale kopā'!D24</f>
        <v>320</v>
      </c>
      <c r="E24" s="120">
        <f>'Kurzeme kopā'!E24+'Latgale kopā'!E24+'Rīga kopā'!E24+'Vidzeme kopā'!E24+'Zemgale kopā'!E24</f>
        <v>1.28</v>
      </c>
      <c r="F24" s="120">
        <f>'Kurzeme kopā'!F24+'Latgale kopā'!F24+'Rīga kopā'!F24+'Vidzeme kopā'!F24+'Zemgale kopā'!F24</f>
        <v>26.150000000000002</v>
      </c>
      <c r="G24" s="118">
        <f t="shared" si="2"/>
        <v>1701.8500000000001</v>
      </c>
      <c r="H24" s="120">
        <f>'Kurzeme kopā'!H24+'Latgale kopā'!H24+'Rīga kopā'!H24+'Vidzeme kopā'!H24+'Zemgale kopā'!H24</f>
        <v>585.34</v>
      </c>
      <c r="I24" s="120">
        <f>'Kurzeme kopā'!I24+'Latgale kopā'!I24+'Rīga kopā'!I24+'Vidzeme kopā'!I24+'Zemgale kopā'!I24</f>
        <v>86.71</v>
      </c>
      <c r="J24" s="120">
        <f>'Kurzeme kopā'!J24+'Latgale kopā'!J24+'Rīga kopā'!J24+'Vidzeme kopā'!J24+'Zemgale kopā'!J24</f>
        <v>58.839999999999996</v>
      </c>
      <c r="K24" s="118">
        <f t="shared" si="3"/>
        <v>730.8900000000001</v>
      </c>
      <c r="L24" s="118">
        <f t="shared" si="4"/>
        <v>2432.7400000000002</v>
      </c>
      <c r="M24" s="120">
        <f>'Kurzeme kopā'!M24+'Latgale kopā'!M24+'Rīga kopā'!M24+'Vidzeme kopā'!M24+'Zemgale kopā'!M24</f>
        <v>132.4</v>
      </c>
      <c r="N24" s="131">
        <f t="shared" si="5"/>
        <v>2565.1400000000003</v>
      </c>
      <c r="O24" s="3"/>
    </row>
    <row r="25" spans="1:15" ht="13.5" customHeight="1" x14ac:dyDescent="0.25">
      <c r="A25" s="253"/>
      <c r="B25" s="15" t="s">
        <v>17</v>
      </c>
      <c r="C25" s="122">
        <f>'Kurzeme kopā'!C25+'Latgale kopā'!C25+'Rīga kopā'!C25+'Vidzeme kopā'!C25+'Zemgale kopā'!C25</f>
        <v>48110.29</v>
      </c>
      <c r="D25" s="122">
        <f>'Kurzeme kopā'!D25+'Latgale kopā'!D25+'Rīga kopā'!D25+'Vidzeme kopā'!D25+'Zemgale kopā'!D25</f>
        <v>19053.04</v>
      </c>
      <c r="E25" s="122">
        <f>'Kurzeme kopā'!E25+'Latgale kopā'!E25+'Rīga kopā'!E25+'Vidzeme kopā'!E25+'Zemgale kopā'!E25</f>
        <v>10.8</v>
      </c>
      <c r="F25" s="122">
        <f>'Kurzeme kopā'!F25+'Latgale kopā'!F25+'Rīga kopā'!F25+'Vidzeme kopā'!F25+'Zemgale kopā'!F25</f>
        <v>326.52999999999997</v>
      </c>
      <c r="G25" s="125">
        <f t="shared" si="2"/>
        <v>67500.66</v>
      </c>
      <c r="H25" s="122">
        <f>'Kurzeme kopā'!H25+'Latgale kopā'!H25+'Rīga kopā'!H25+'Vidzeme kopā'!H25+'Zemgale kopā'!H25</f>
        <v>31712.190000000002</v>
      </c>
      <c r="I25" s="122">
        <f>'Kurzeme kopā'!I25+'Latgale kopā'!I25+'Rīga kopā'!I25+'Vidzeme kopā'!I25+'Zemgale kopā'!I25</f>
        <v>4334.2</v>
      </c>
      <c r="J25" s="122">
        <f>'Kurzeme kopā'!J25+'Latgale kopā'!J25+'Rīga kopā'!J25+'Vidzeme kopā'!J25+'Zemgale kopā'!J25</f>
        <v>2167.33</v>
      </c>
      <c r="K25" s="125">
        <f t="shared" si="3"/>
        <v>38213.72</v>
      </c>
      <c r="L25" s="125">
        <f t="shared" si="4"/>
        <v>105714.38</v>
      </c>
      <c r="M25" s="122">
        <f>'Kurzeme kopā'!M25+'Latgale kopā'!M25+'Rīga kopā'!M25+'Vidzeme kopā'!M25+'Zemgale kopā'!M25</f>
        <v>4268.1120000000001</v>
      </c>
      <c r="N25" s="131">
        <f t="shared" si="5"/>
        <v>109982.492</v>
      </c>
      <c r="O25" s="3"/>
    </row>
    <row r="26" spans="1:15" ht="13.5" customHeight="1" x14ac:dyDescent="0.25">
      <c r="A26" s="253" t="s">
        <v>29</v>
      </c>
      <c r="B26" s="15" t="s">
        <v>16</v>
      </c>
      <c r="C26" s="120">
        <f>'Kurzeme kopā'!C26+'Latgale kopā'!C26+'Rīga kopā'!C26+'Vidzeme kopā'!C26+'Zemgale kopā'!C26</f>
        <v>0</v>
      </c>
      <c r="D26" s="120">
        <f>'Kurzeme kopā'!D26+'Latgale kopā'!D26+'Rīga kopā'!D26+'Vidzeme kopā'!D26+'Zemgale kopā'!D26</f>
        <v>0</v>
      </c>
      <c r="E26" s="120">
        <f>'Kurzeme kopā'!E26+'Latgale kopā'!E26+'Rīga kopā'!E26+'Vidzeme kopā'!E26+'Zemgale kopā'!E26</f>
        <v>0</v>
      </c>
      <c r="F26" s="120">
        <f>'Kurzeme kopā'!F26+'Latgale kopā'!F26+'Rīga kopā'!F26+'Vidzeme kopā'!F26+'Zemgale kopā'!F26</f>
        <v>0</v>
      </c>
      <c r="G26" s="118">
        <f t="shared" si="2"/>
        <v>0</v>
      </c>
      <c r="H26" s="120">
        <f>'Kurzeme kopā'!H26+'Latgale kopā'!H26+'Rīga kopā'!H26+'Vidzeme kopā'!H26+'Zemgale kopā'!H26</f>
        <v>0</v>
      </c>
      <c r="I26" s="120">
        <f>'Kurzeme kopā'!I26+'Latgale kopā'!I26+'Rīga kopā'!I26+'Vidzeme kopā'!I26+'Zemgale kopā'!I26</f>
        <v>0</v>
      </c>
      <c r="J26" s="120">
        <f>'Kurzeme kopā'!J26+'Latgale kopā'!J26+'Rīga kopā'!J26+'Vidzeme kopā'!J26+'Zemgale kopā'!J26</f>
        <v>0</v>
      </c>
      <c r="K26" s="118">
        <f t="shared" si="3"/>
        <v>0</v>
      </c>
      <c r="L26" s="118">
        <f t="shared" si="4"/>
        <v>0</v>
      </c>
      <c r="M26" s="120">
        <f>'Kurzeme kopā'!M26+'Latgale kopā'!M26+'Rīga kopā'!M26+'Vidzeme kopā'!M26+'Zemgale kopā'!M26</f>
        <v>0</v>
      </c>
      <c r="N26" s="131">
        <f t="shared" si="5"/>
        <v>0</v>
      </c>
      <c r="O26" s="3"/>
    </row>
    <row r="27" spans="1:15" ht="13.5" customHeight="1" x14ac:dyDescent="0.25">
      <c r="A27" s="253"/>
      <c r="B27" s="15" t="s">
        <v>17</v>
      </c>
      <c r="C27" s="120">
        <f>'Kurzeme kopā'!C27+'Latgale kopā'!C27+'Rīga kopā'!C27+'Vidzeme kopā'!C27+'Zemgale kopā'!C27</f>
        <v>0</v>
      </c>
      <c r="D27" s="120">
        <f>'Kurzeme kopā'!D27+'Latgale kopā'!D27+'Rīga kopā'!D27+'Vidzeme kopā'!D27+'Zemgale kopā'!D27</f>
        <v>0</v>
      </c>
      <c r="E27" s="120">
        <f>'Kurzeme kopā'!E27+'Latgale kopā'!E27+'Rīga kopā'!E27+'Vidzeme kopā'!E27+'Zemgale kopā'!E27</f>
        <v>0</v>
      </c>
      <c r="F27" s="120">
        <f>'Kurzeme kopā'!F27+'Latgale kopā'!F27+'Rīga kopā'!F27+'Vidzeme kopā'!F27+'Zemgale kopā'!F27</f>
        <v>0</v>
      </c>
      <c r="G27" s="118">
        <f t="shared" si="2"/>
        <v>0</v>
      </c>
      <c r="H27" s="120">
        <f>'Kurzeme kopā'!H27+'Latgale kopā'!H27+'Rīga kopā'!H27+'Vidzeme kopā'!H27+'Zemgale kopā'!H27</f>
        <v>0</v>
      </c>
      <c r="I27" s="120">
        <f>'Kurzeme kopā'!I27+'Latgale kopā'!I27+'Rīga kopā'!I27+'Vidzeme kopā'!I27+'Zemgale kopā'!I27</f>
        <v>0</v>
      </c>
      <c r="J27" s="120">
        <f>'Kurzeme kopā'!J27+'Latgale kopā'!J27+'Rīga kopā'!J27+'Vidzeme kopā'!J27+'Zemgale kopā'!J27</f>
        <v>0</v>
      </c>
      <c r="K27" s="118">
        <f t="shared" si="3"/>
        <v>0</v>
      </c>
      <c r="L27" s="118">
        <f t="shared" si="4"/>
        <v>0</v>
      </c>
      <c r="M27" s="120">
        <f>'Kurzeme kopā'!M27+'Latgale kopā'!M27+'Rīga kopā'!M27+'Vidzeme kopā'!M27+'Zemgale kopā'!M27</f>
        <v>0</v>
      </c>
      <c r="N27" s="131">
        <f t="shared" si="5"/>
        <v>0</v>
      </c>
      <c r="O27" s="3"/>
    </row>
    <row r="28" spans="1:15" ht="13.5" customHeight="1" x14ac:dyDescent="0.25">
      <c r="A28" s="253" t="s">
        <v>30</v>
      </c>
      <c r="B28" s="15" t="s">
        <v>16</v>
      </c>
      <c r="C28" s="120">
        <f>'Kurzeme kopā'!C28+'Latgale kopā'!C28+'Rīga kopā'!C28+'Vidzeme kopā'!C28+'Zemgale kopā'!C28</f>
        <v>9.4499999999999993</v>
      </c>
      <c r="D28" s="120">
        <f>'Kurzeme kopā'!D28+'Latgale kopā'!D28+'Rīga kopā'!D28+'Vidzeme kopā'!D28+'Zemgale kopā'!D28</f>
        <v>9.39</v>
      </c>
      <c r="E28" s="120">
        <f>'Kurzeme kopā'!E28+'Latgale kopā'!E28+'Rīga kopā'!E28+'Vidzeme kopā'!E28+'Zemgale kopā'!E28</f>
        <v>0</v>
      </c>
      <c r="F28" s="120">
        <f>'Kurzeme kopā'!F28+'Latgale kopā'!F28+'Rīga kopā'!F28+'Vidzeme kopā'!F28+'Zemgale kopā'!F28</f>
        <v>3.46</v>
      </c>
      <c r="G28" s="118">
        <f t="shared" si="2"/>
        <v>22.3</v>
      </c>
      <c r="H28" s="120">
        <f>'Kurzeme kopā'!H28+'Latgale kopā'!H28+'Rīga kopā'!H28+'Vidzeme kopā'!H28+'Zemgale kopā'!H28</f>
        <v>0.27</v>
      </c>
      <c r="I28" s="120">
        <f>'Kurzeme kopā'!I28+'Latgale kopā'!I28+'Rīga kopā'!I28+'Vidzeme kopā'!I28+'Zemgale kopā'!I28</f>
        <v>1</v>
      </c>
      <c r="J28" s="120">
        <f>'Kurzeme kopā'!J28+'Latgale kopā'!J28+'Rīga kopā'!J28+'Vidzeme kopā'!J28+'Zemgale kopā'!J28</f>
        <v>0</v>
      </c>
      <c r="K28" s="118">
        <f t="shared" si="3"/>
        <v>1.27</v>
      </c>
      <c r="L28" s="118">
        <f t="shared" si="4"/>
        <v>23.57</v>
      </c>
      <c r="M28" s="120">
        <f>'Kurzeme kopā'!M28+'Latgale kopā'!M28+'Rīga kopā'!M28+'Vidzeme kopā'!M28+'Zemgale kopā'!M28</f>
        <v>0</v>
      </c>
      <c r="N28" s="131">
        <f t="shared" si="5"/>
        <v>23.57</v>
      </c>
      <c r="O28" s="3"/>
    </row>
    <row r="29" spans="1:15" ht="13.5" customHeight="1" x14ac:dyDescent="0.25">
      <c r="A29" s="253"/>
      <c r="B29" s="15" t="s">
        <v>17</v>
      </c>
      <c r="C29" s="120">
        <f>'Kurzeme kopā'!C29+'Latgale kopā'!C29+'Rīga kopā'!C29+'Vidzeme kopā'!C29+'Zemgale kopā'!C29</f>
        <v>108</v>
      </c>
      <c r="D29" s="120">
        <f>'Kurzeme kopā'!D29+'Latgale kopā'!D29+'Rīga kopā'!D29+'Vidzeme kopā'!D29+'Zemgale kopā'!D29</f>
        <v>94</v>
      </c>
      <c r="E29" s="120">
        <f>'Kurzeme kopā'!E29+'Latgale kopā'!E29+'Rīga kopā'!E29+'Vidzeme kopā'!E29+'Zemgale kopā'!E29</f>
        <v>0</v>
      </c>
      <c r="F29" s="120">
        <f>'Kurzeme kopā'!F29+'Latgale kopā'!F29+'Rīga kopā'!F29+'Vidzeme kopā'!F29+'Zemgale kopā'!F29</f>
        <v>36</v>
      </c>
      <c r="G29" s="118">
        <f t="shared" si="2"/>
        <v>238</v>
      </c>
      <c r="H29" s="120">
        <f>'Kurzeme kopā'!H29+'Latgale kopā'!H29+'Rīga kopā'!H29+'Vidzeme kopā'!H29+'Zemgale kopā'!H29</f>
        <v>11</v>
      </c>
      <c r="I29" s="120">
        <f>'Kurzeme kopā'!I29+'Latgale kopā'!I29+'Rīga kopā'!I29+'Vidzeme kopā'!I29+'Zemgale kopā'!I29</f>
        <v>10</v>
      </c>
      <c r="J29" s="120">
        <f>'Kurzeme kopā'!J29+'Latgale kopā'!J29+'Rīga kopā'!J29+'Vidzeme kopā'!J29+'Zemgale kopā'!J29</f>
        <v>0</v>
      </c>
      <c r="K29" s="118">
        <f t="shared" si="3"/>
        <v>21</v>
      </c>
      <c r="L29" s="118">
        <f t="shared" si="4"/>
        <v>259</v>
      </c>
      <c r="M29" s="120">
        <f>'Kurzeme kopā'!M29+'Latgale kopā'!M29+'Rīga kopā'!M29+'Vidzeme kopā'!M29+'Zemgale kopā'!M29</f>
        <v>0</v>
      </c>
      <c r="N29" s="131">
        <f t="shared" si="5"/>
        <v>259</v>
      </c>
      <c r="O29" s="3"/>
    </row>
    <row r="30" spans="1:15" ht="13.5" customHeight="1" x14ac:dyDescent="0.25">
      <c r="A30" s="253" t="s">
        <v>31</v>
      </c>
      <c r="B30" s="15" t="s">
        <v>16</v>
      </c>
      <c r="C30" s="120">
        <f>'Kurzeme kopā'!C30+'Latgale kopā'!C30+'Rīga kopā'!C30+'Vidzeme kopā'!C30+'Zemgale kopā'!C30</f>
        <v>619</v>
      </c>
      <c r="D30" s="120">
        <f>'Kurzeme kopā'!D30+'Latgale kopā'!D30+'Rīga kopā'!D30+'Vidzeme kopā'!D30+'Zemgale kopā'!D30</f>
        <v>187.89000000000001</v>
      </c>
      <c r="E30" s="120">
        <f>'Kurzeme kopā'!E30+'Latgale kopā'!E30+'Rīga kopā'!E30+'Vidzeme kopā'!E30+'Zemgale kopā'!E30</f>
        <v>0.86</v>
      </c>
      <c r="F30" s="120">
        <f>'Kurzeme kopā'!F30+'Latgale kopā'!F30+'Rīga kopā'!F30+'Vidzeme kopā'!F30+'Zemgale kopā'!F30</f>
        <v>1.7400000000000002</v>
      </c>
      <c r="G30" s="118">
        <f t="shared" si="2"/>
        <v>809.49</v>
      </c>
      <c r="H30" s="120">
        <f>'Kurzeme kopā'!H30+'Latgale kopā'!H30+'Rīga kopā'!H30+'Vidzeme kopā'!H30+'Zemgale kopā'!H30</f>
        <v>229.91</v>
      </c>
      <c r="I30" s="120">
        <f>'Kurzeme kopā'!I30+'Latgale kopā'!I30+'Rīga kopā'!I30+'Vidzeme kopā'!I30+'Zemgale kopā'!I30</f>
        <v>12.23</v>
      </c>
      <c r="J30" s="120">
        <f>'Kurzeme kopā'!J30+'Latgale kopā'!J30+'Rīga kopā'!J30+'Vidzeme kopā'!J30+'Zemgale kopā'!J30</f>
        <v>51.389999999999993</v>
      </c>
      <c r="K30" s="118">
        <f t="shared" si="3"/>
        <v>293.52999999999997</v>
      </c>
      <c r="L30" s="118">
        <f t="shared" si="4"/>
        <v>1103.02</v>
      </c>
      <c r="M30" s="120">
        <f>'Kurzeme kopā'!M30+'Latgale kopā'!M30+'Rīga kopā'!M30+'Vidzeme kopā'!M30+'Zemgale kopā'!M30</f>
        <v>88.140000000000015</v>
      </c>
      <c r="N30" s="131">
        <f t="shared" si="5"/>
        <v>1191.1600000000001</v>
      </c>
      <c r="O30" s="3"/>
    </row>
    <row r="31" spans="1:15" ht="13.5" customHeight="1" x14ac:dyDescent="0.25">
      <c r="A31" s="253"/>
      <c r="B31" s="15" t="s">
        <v>17</v>
      </c>
      <c r="C31" s="120">
        <f>'Kurzeme kopā'!C31+'Latgale kopā'!C31+'Rīga kopā'!C31+'Vidzeme kopā'!C31+'Zemgale kopā'!C31</f>
        <v>108587</v>
      </c>
      <c r="D31" s="120">
        <f>'Kurzeme kopā'!D31+'Latgale kopā'!D31+'Rīga kopā'!D31+'Vidzeme kopā'!D31+'Zemgale kopā'!D31</f>
        <v>30478</v>
      </c>
      <c r="E31" s="120">
        <f>'Kurzeme kopā'!E31+'Latgale kopā'!E31+'Rīga kopā'!E31+'Vidzeme kopā'!E31+'Zemgale kopā'!E31</f>
        <v>100</v>
      </c>
      <c r="F31" s="120">
        <f>'Kurzeme kopā'!F31+'Latgale kopā'!F31+'Rīga kopā'!F31+'Vidzeme kopā'!F31+'Zemgale kopā'!F31</f>
        <v>313</v>
      </c>
      <c r="G31" s="118">
        <f t="shared" si="2"/>
        <v>139478</v>
      </c>
      <c r="H31" s="120">
        <f>'Kurzeme kopā'!H31+'Latgale kopā'!H31+'Rīga kopā'!H31+'Vidzeme kopā'!H31+'Zemgale kopā'!H31</f>
        <v>34789</v>
      </c>
      <c r="I31" s="120">
        <f>'Kurzeme kopā'!I31+'Latgale kopā'!I31+'Rīga kopā'!I31+'Vidzeme kopā'!I31+'Zemgale kopā'!I31</f>
        <v>1981</v>
      </c>
      <c r="J31" s="120">
        <f>'Kurzeme kopā'!J31+'Latgale kopā'!J31+'Rīga kopā'!J31+'Vidzeme kopā'!J31+'Zemgale kopā'!J31</f>
        <v>8186</v>
      </c>
      <c r="K31" s="118">
        <f t="shared" si="3"/>
        <v>44956</v>
      </c>
      <c r="L31" s="118">
        <f t="shared" si="4"/>
        <v>184434</v>
      </c>
      <c r="M31" s="122">
        <f>'Kurzeme kopā'!M31+'Latgale kopā'!M31+'Rīga kopā'!M31+'Vidzeme kopā'!M31+'Zemgale kopā'!M31</f>
        <v>9797</v>
      </c>
      <c r="N31" s="131">
        <f t="shared" si="5"/>
        <v>194231</v>
      </c>
      <c r="O31" s="3"/>
    </row>
    <row r="32" spans="1:15" ht="13.5" customHeight="1" x14ac:dyDescent="0.25">
      <c r="A32" s="253" t="s">
        <v>32</v>
      </c>
      <c r="B32" s="15" t="s">
        <v>16</v>
      </c>
      <c r="C32" s="120">
        <f>'Kurzeme kopā'!C32+'Latgale kopā'!C32+'Rīga kopā'!C32+'Vidzeme kopā'!C32+'Zemgale kopā'!C32</f>
        <v>0</v>
      </c>
      <c r="D32" s="120">
        <f>'Kurzeme kopā'!D32+'Latgale kopā'!D32+'Rīga kopā'!D32+'Vidzeme kopā'!D32+'Zemgale kopā'!D32</f>
        <v>0</v>
      </c>
      <c r="E32" s="120">
        <f>'Kurzeme kopā'!E32+'Latgale kopā'!E32+'Rīga kopā'!E32+'Vidzeme kopā'!E32+'Zemgale kopā'!E32</f>
        <v>0</v>
      </c>
      <c r="F32" s="120">
        <f>'Kurzeme kopā'!F32+'Latgale kopā'!F32+'Rīga kopā'!F32+'Vidzeme kopā'!F32+'Zemgale kopā'!F32</f>
        <v>0</v>
      </c>
      <c r="G32" s="118">
        <f t="shared" si="2"/>
        <v>0</v>
      </c>
      <c r="H32" s="120">
        <f>'Kurzeme kopā'!H32+'Latgale kopā'!H32+'Rīga kopā'!H32+'Vidzeme kopā'!H32+'Zemgale kopā'!H32</f>
        <v>0</v>
      </c>
      <c r="I32" s="120">
        <f>'Kurzeme kopā'!I32+'Latgale kopā'!I32+'Rīga kopā'!I32+'Vidzeme kopā'!I32+'Zemgale kopā'!I32</f>
        <v>0</v>
      </c>
      <c r="J32" s="120">
        <f>'Kurzeme kopā'!J32+'Latgale kopā'!J32+'Rīga kopā'!J32+'Vidzeme kopā'!J32+'Zemgale kopā'!J32</f>
        <v>0</v>
      </c>
      <c r="K32" s="118">
        <f t="shared" si="3"/>
        <v>0</v>
      </c>
      <c r="L32" s="118">
        <f t="shared" si="4"/>
        <v>0</v>
      </c>
      <c r="M32" s="120">
        <f>'Kurzeme kopā'!M32+'Latgale kopā'!M32+'Rīga kopā'!M32+'Vidzeme kopā'!M32+'Zemgale kopā'!M32</f>
        <v>0</v>
      </c>
      <c r="N32" s="131">
        <f t="shared" si="5"/>
        <v>0</v>
      </c>
      <c r="O32" s="3"/>
    </row>
    <row r="33" spans="1:16" ht="13.5" customHeight="1" x14ac:dyDescent="0.25">
      <c r="A33" s="253"/>
      <c r="B33" s="15" t="s">
        <v>17</v>
      </c>
      <c r="C33" s="122">
        <f>'Kurzeme kopā'!C33+'Latgale kopā'!C33+'Rīga kopā'!C33+'Vidzeme kopā'!C33+'Zemgale kopā'!C33</f>
        <v>0</v>
      </c>
      <c r="D33" s="122">
        <f>'Kurzeme kopā'!D33+'Latgale kopā'!D33+'Rīga kopā'!D33+'Vidzeme kopā'!D33+'Zemgale kopā'!D33</f>
        <v>0</v>
      </c>
      <c r="E33" s="122">
        <f>'Kurzeme kopā'!E33+'Latgale kopā'!E33+'Rīga kopā'!E33+'Vidzeme kopā'!E33+'Zemgale kopā'!E33</f>
        <v>0</v>
      </c>
      <c r="F33" s="122">
        <f>'Kurzeme kopā'!F33+'Latgale kopā'!F33+'Rīga kopā'!F33+'Vidzeme kopā'!F33+'Zemgale kopā'!F33</f>
        <v>0</v>
      </c>
      <c r="G33" s="125">
        <f t="shared" si="2"/>
        <v>0</v>
      </c>
      <c r="H33" s="122">
        <v>0</v>
      </c>
      <c r="I33" s="122">
        <f>'Kurzeme kopā'!I33+'Latgale kopā'!I33+'Rīga kopā'!I33+'Vidzeme kopā'!I33+'Zemgale kopā'!I33</f>
        <v>0</v>
      </c>
      <c r="J33" s="122">
        <f>'Kurzeme kopā'!J33+'Latgale kopā'!J33+'Rīga kopā'!J33+'Vidzeme kopā'!J33+'Zemgale kopā'!J33</f>
        <v>0</v>
      </c>
      <c r="K33" s="125">
        <f t="shared" si="3"/>
        <v>0</v>
      </c>
      <c r="L33" s="125">
        <f t="shared" si="4"/>
        <v>0</v>
      </c>
      <c r="M33" s="122">
        <f>'Kurzeme kopā'!M33+'Latgale kopā'!M33+'Rīga kopā'!M33+'Vidzeme kopā'!M33+'Zemgale kopā'!M33</f>
        <v>0</v>
      </c>
      <c r="N33" s="131">
        <f t="shared" si="5"/>
        <v>0</v>
      </c>
      <c r="O33" s="3"/>
    </row>
    <row r="34" spans="1:16" ht="13.5" customHeight="1" x14ac:dyDescent="0.25">
      <c r="A34" s="253" t="s">
        <v>33</v>
      </c>
      <c r="B34" s="15" t="s">
        <v>16</v>
      </c>
      <c r="C34" s="120">
        <f>'Kurzeme kopā'!C34+'Latgale kopā'!C34+'Rīga kopā'!C34+'Vidzeme kopā'!C34+'Zemgale kopā'!C34</f>
        <v>27.69</v>
      </c>
      <c r="D34" s="120">
        <f>'Kurzeme kopā'!D34+'Latgale kopā'!D34+'Rīga kopā'!D34+'Vidzeme kopā'!D34+'Zemgale kopā'!D34</f>
        <v>2.2999999999999998</v>
      </c>
      <c r="E34" s="120">
        <f>'Kurzeme kopā'!E34+'Latgale kopā'!E34+'Rīga kopā'!E34+'Vidzeme kopā'!E34+'Zemgale kopā'!E34</f>
        <v>0.3</v>
      </c>
      <c r="F34" s="120">
        <f>'Kurzeme kopā'!F34+'Latgale kopā'!F34+'Rīga kopā'!F34+'Vidzeme kopā'!F34+'Zemgale kopā'!F34</f>
        <v>0.28000000000000003</v>
      </c>
      <c r="G34" s="118">
        <f t="shared" si="2"/>
        <v>30.570000000000004</v>
      </c>
      <c r="H34" s="120">
        <f>'Kurzeme kopā'!H34+'Latgale kopā'!H34+'Rīga kopā'!H34+'Vidzeme kopā'!H34+'Zemgale kopā'!H34</f>
        <v>8.73</v>
      </c>
      <c r="I34" s="120">
        <f>'Kurzeme kopā'!I34+'Latgale kopā'!I34+'Rīga kopā'!I34+'Vidzeme kopā'!I34+'Zemgale kopā'!I34</f>
        <v>4.66</v>
      </c>
      <c r="J34" s="120">
        <f>'Kurzeme kopā'!J34+'Latgale kopā'!J34+'Rīga kopā'!J34+'Vidzeme kopā'!J34+'Zemgale kopā'!J34</f>
        <v>1.47</v>
      </c>
      <c r="K34" s="118">
        <f t="shared" si="3"/>
        <v>14.860000000000001</v>
      </c>
      <c r="L34" s="118">
        <f t="shared" si="4"/>
        <v>45.430000000000007</v>
      </c>
      <c r="M34" s="120">
        <f>'Kurzeme kopā'!M34+'Latgale kopā'!M34+'Rīga kopā'!M34+'Vidzeme kopā'!M34+'Zemgale kopā'!M34</f>
        <v>5.77</v>
      </c>
      <c r="N34" s="131">
        <f t="shared" si="5"/>
        <v>51.2</v>
      </c>
      <c r="O34" s="3"/>
    </row>
    <row r="35" spans="1:16" ht="13.5" customHeight="1" x14ac:dyDescent="0.25">
      <c r="A35" s="253"/>
      <c r="B35" s="15" t="s">
        <v>17</v>
      </c>
      <c r="C35" s="122">
        <f>'Kurzeme kopā'!C35+'Latgale kopā'!C35+'Rīga kopā'!C35+'Vidzeme kopā'!C35+'Zemgale kopā'!C35</f>
        <v>1933.9900000000002</v>
      </c>
      <c r="D35" s="122">
        <f>'Kurzeme kopā'!D35+'Latgale kopā'!D35+'Rīga kopā'!D35+'Vidzeme kopā'!D35+'Zemgale kopā'!D35</f>
        <v>82.289999999999992</v>
      </c>
      <c r="E35" s="122">
        <f>'Kurzeme kopā'!E35+'Latgale kopā'!E35+'Rīga kopā'!E35+'Vidzeme kopā'!E35+'Zemgale kopā'!E35</f>
        <v>28</v>
      </c>
      <c r="F35" s="122">
        <f>'Kurzeme kopā'!F35+'Latgale kopā'!F35+'Rīga kopā'!F35+'Vidzeme kopā'!F35+'Zemgale kopā'!F35</f>
        <v>92</v>
      </c>
      <c r="G35" s="125">
        <f t="shared" si="2"/>
        <v>2136.2800000000002</v>
      </c>
      <c r="H35" s="122">
        <f>'Kurzeme kopā'!H35+'Latgale kopā'!H35+'Rīga kopā'!H35+'Vidzeme kopā'!H35+'Zemgale kopā'!H35</f>
        <v>1441.51</v>
      </c>
      <c r="I35" s="122">
        <f>'Kurzeme kopā'!I35+'Latgale kopā'!I35+'Rīga kopā'!I35+'Vidzeme kopā'!I35+'Zemgale kopā'!I35</f>
        <v>91.72</v>
      </c>
      <c r="J35" s="122">
        <f>'Kurzeme kopā'!J35+'Latgale kopā'!J35+'Rīga kopā'!J35+'Vidzeme kopā'!J35+'Zemgale kopā'!J35</f>
        <v>272.01</v>
      </c>
      <c r="K35" s="125">
        <f t="shared" si="3"/>
        <v>1805.24</v>
      </c>
      <c r="L35" s="125">
        <f t="shared" si="4"/>
        <v>3941.5200000000004</v>
      </c>
      <c r="M35" s="122">
        <f>'Kurzeme kopā'!M35+'Latgale kopā'!M35+'Rīga kopā'!M35+'Vidzeme kopā'!M35+'Zemgale kopā'!M35</f>
        <v>944.67000000000007</v>
      </c>
      <c r="N35" s="131">
        <f t="shared" si="5"/>
        <v>4886.1900000000005</v>
      </c>
      <c r="O35" s="3"/>
    </row>
    <row r="36" spans="1:16" ht="13.5" customHeight="1" x14ac:dyDescent="0.25">
      <c r="A36" s="253" t="s">
        <v>34</v>
      </c>
      <c r="B36" s="15" t="s">
        <v>16</v>
      </c>
      <c r="C36" s="120">
        <f>'Kurzeme kopā'!C36+'Latgale kopā'!C36+'Rīga kopā'!C36+'Vidzeme kopā'!C36+'Zemgale kopā'!C36</f>
        <v>177.56</v>
      </c>
      <c r="D36" s="120">
        <f>'Kurzeme kopā'!D36+'Latgale kopā'!D36+'Rīga kopā'!D36+'Vidzeme kopā'!D36+'Zemgale kopā'!D36</f>
        <v>16.66</v>
      </c>
      <c r="E36" s="120">
        <f>'Kurzeme kopā'!E36+'Latgale kopā'!E36+'Rīga kopā'!E36+'Vidzeme kopā'!E36+'Zemgale kopā'!E36</f>
        <v>0</v>
      </c>
      <c r="F36" s="120">
        <f>'Kurzeme kopā'!F36+'Latgale kopā'!F36+'Rīga kopā'!F36+'Vidzeme kopā'!F36+'Zemgale kopā'!F36</f>
        <v>0</v>
      </c>
      <c r="G36" s="118">
        <f t="shared" si="2"/>
        <v>194.22</v>
      </c>
      <c r="H36" s="120">
        <f>'Kurzeme kopā'!H36+'Latgale kopā'!H36+'Rīga kopā'!H36+'Vidzeme kopā'!H36+'Zemgale kopā'!H36</f>
        <v>11.280000000000001</v>
      </c>
      <c r="I36" s="120">
        <f>'Kurzeme kopā'!I36+'Latgale kopā'!I36+'Rīga kopā'!I36+'Vidzeme kopā'!I36+'Zemgale kopā'!I36</f>
        <v>2.08</v>
      </c>
      <c r="J36" s="120">
        <f>'Kurzeme kopā'!J36+'Latgale kopā'!J36+'Rīga kopā'!J36+'Vidzeme kopā'!J36+'Zemgale kopā'!J36</f>
        <v>3.25</v>
      </c>
      <c r="K36" s="118">
        <f t="shared" si="3"/>
        <v>16.61</v>
      </c>
      <c r="L36" s="118">
        <f t="shared" si="4"/>
        <v>210.82999999999998</v>
      </c>
      <c r="M36" s="120">
        <f>'Kurzeme kopā'!M36+'Latgale kopā'!M36+'Rīga kopā'!M36+'Vidzeme kopā'!M36+'Zemgale kopā'!M36</f>
        <v>1.24</v>
      </c>
      <c r="N36" s="131">
        <f t="shared" si="5"/>
        <v>212.07</v>
      </c>
      <c r="O36" s="3"/>
    </row>
    <row r="37" spans="1:16" ht="13.5" customHeight="1" x14ac:dyDescent="0.25">
      <c r="A37" s="253"/>
      <c r="B37" s="15" t="s">
        <v>17</v>
      </c>
      <c r="C37" s="122">
        <f>'Kurzeme kopā'!C37+'Latgale kopā'!C37+'Rīga kopā'!C37+'Vidzeme kopā'!C37+'Zemgale kopā'!C37</f>
        <v>2250.35</v>
      </c>
      <c r="D37" s="122">
        <f>'Kurzeme kopā'!D37+'Latgale kopā'!D37+'Rīga kopā'!D37+'Vidzeme kopā'!D37+'Zemgale kopā'!D37</f>
        <v>377.71999999999997</v>
      </c>
      <c r="E37" s="122">
        <f>'Kurzeme kopā'!E37+'Latgale kopā'!E37+'Rīga kopā'!E37+'Vidzeme kopā'!E37+'Zemgale kopā'!E37</f>
        <v>0</v>
      </c>
      <c r="F37" s="122">
        <f>'Kurzeme kopā'!F37+'Latgale kopā'!F37+'Rīga kopā'!F37+'Vidzeme kopā'!F37+'Zemgale kopā'!F37</f>
        <v>0</v>
      </c>
      <c r="G37" s="125">
        <f t="shared" si="2"/>
        <v>2628.0699999999997</v>
      </c>
      <c r="H37" s="122">
        <f>'Kurzeme kopā'!H37+'Latgale kopā'!H37+'Rīga kopā'!H37+'Vidzeme kopā'!H37+'Zemgale kopā'!H37</f>
        <v>217.76</v>
      </c>
      <c r="I37" s="122">
        <f>'Kurzeme kopā'!I37+'Latgale kopā'!I37+'Rīga kopā'!I37+'Vidzeme kopā'!I37+'Zemgale kopā'!I37</f>
        <v>18.329999999999998</v>
      </c>
      <c r="J37" s="122">
        <f>'Kurzeme kopā'!J37+'Latgale kopā'!J37+'Rīga kopā'!J37+'Vidzeme kopā'!J37+'Zemgale kopā'!J37</f>
        <v>23.509999999999998</v>
      </c>
      <c r="K37" s="125">
        <f>SUM(H37:J37)</f>
        <v>259.59999999999997</v>
      </c>
      <c r="L37" s="125">
        <f t="shared" si="4"/>
        <v>2887.6699999999996</v>
      </c>
      <c r="M37" s="122">
        <f>'Kurzeme kopā'!M37+'Latgale kopā'!M37+'Rīga kopā'!M37+'Vidzeme kopā'!M37+'Zemgale kopā'!M37</f>
        <v>58.129999999999995</v>
      </c>
      <c r="N37" s="131">
        <f>SUM(L37:M37)</f>
        <v>2945.7999999999997</v>
      </c>
      <c r="O37" s="3"/>
    </row>
    <row r="38" spans="1:16" ht="13.5" customHeight="1" x14ac:dyDescent="0.25">
      <c r="A38" s="14" t="s">
        <v>35</v>
      </c>
      <c r="B38" s="15" t="s">
        <v>16</v>
      </c>
      <c r="C38" s="118">
        <f>C4+C12+C14+C16+C18+C20+C22+C24+C26+C28+C30+C32+C34+C36</f>
        <v>33763.229999999996</v>
      </c>
      <c r="D38" s="118">
        <f t="shared" ref="D38:M39" si="6">D4+D12+D14+D16+D18+D20+D22+D24+D26+D28+D30+D32+D34+D36</f>
        <v>27019.119999999995</v>
      </c>
      <c r="E38" s="118">
        <f t="shared" si="6"/>
        <v>157.02000000000004</v>
      </c>
      <c r="F38" s="118">
        <f t="shared" si="6"/>
        <v>395.40999999999997</v>
      </c>
      <c r="G38" s="118">
        <f t="shared" si="6"/>
        <v>61334.779999999992</v>
      </c>
      <c r="H38" s="118">
        <f t="shared" si="6"/>
        <v>32177.86</v>
      </c>
      <c r="I38" s="118">
        <f t="shared" si="6"/>
        <v>2403.87</v>
      </c>
      <c r="J38" s="118">
        <f>J4+J12+J14+J16+J18+J20+J22+J24+J26+J28+J30+J32+J34+J36</f>
        <v>5486.8700000000017</v>
      </c>
      <c r="K38" s="118">
        <f>K4+K12+K14+K16+K18+K20+K22+K24+K26+K28+K30+K32+K34+K36</f>
        <v>40068.6</v>
      </c>
      <c r="L38" s="118">
        <f>L4+L12+L14+L16+L18+L20+L22+L24+L26+L28+L30+L32+L34+L36</f>
        <v>101403.37999999999</v>
      </c>
      <c r="M38" s="118">
        <f t="shared" ref="M38" si="7">M4+M12+M14+M16+M18+M20+M22+M24+M26+M28+M30+M32+M34+M36</f>
        <v>10388.76</v>
      </c>
      <c r="N38" s="168">
        <f>N4+N12+N14+N16+N18+N20+N22+N24+N26+N28+N30+N32+N34+N36</f>
        <v>111792.14</v>
      </c>
      <c r="O38" s="5"/>
      <c r="P38" s="2"/>
    </row>
    <row r="39" spans="1:16" ht="13.5" customHeight="1" x14ac:dyDescent="0.25">
      <c r="A39" s="1"/>
      <c r="B39" s="15" t="s">
        <v>17</v>
      </c>
      <c r="C39" s="118">
        <f>C5+C13+C15+C17+C19+C21+C23+C25+C27+C29+C31+C33+C35+C37</f>
        <v>4273128.28</v>
      </c>
      <c r="D39" s="118">
        <f>D5+D13+D15+D17+D19+D21+D23+D25+D27+D29+D31+D33+D35+D37</f>
        <v>2342809.0300000003</v>
      </c>
      <c r="E39" s="118">
        <f t="shared" si="6"/>
        <v>5595.8</v>
      </c>
      <c r="F39" s="118">
        <f t="shared" si="6"/>
        <v>26166.309999999998</v>
      </c>
      <c r="G39" s="125">
        <f t="shared" si="6"/>
        <v>6647699.4200000009</v>
      </c>
      <c r="H39" s="118">
        <f t="shared" si="6"/>
        <v>4132848.8699999992</v>
      </c>
      <c r="I39" s="118">
        <f t="shared" si="6"/>
        <v>302188.57</v>
      </c>
      <c r="J39" s="118">
        <f t="shared" si="6"/>
        <v>921298.59</v>
      </c>
      <c r="K39" s="125">
        <f t="shared" si="6"/>
        <v>5356336.0299999993</v>
      </c>
      <c r="L39" s="118">
        <f t="shared" si="6"/>
        <v>12004035.449999999</v>
      </c>
      <c r="M39" s="118">
        <f t="shared" si="6"/>
        <v>1339261.0619999997</v>
      </c>
      <c r="N39" s="131">
        <f>N5+N13+N15+N17+N19+N21+N23+N25+N27+N29+N31+N33+N35+N37</f>
        <v>13343296.512</v>
      </c>
      <c r="O39" s="3"/>
      <c r="P39" s="2"/>
    </row>
    <row r="40" spans="1:16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"/>
    </row>
    <row r="41" spans="1:16" x14ac:dyDescent="0.25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169"/>
      <c r="O41" s="3"/>
    </row>
    <row r="42" spans="1:16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92"/>
      <c r="O42" s="3"/>
    </row>
    <row r="43" spans="1:16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92"/>
      <c r="O43" s="3"/>
    </row>
    <row r="44" spans="1:16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92"/>
      <c r="O44" s="3"/>
    </row>
    <row r="45" spans="1:16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92"/>
      <c r="O45" s="3"/>
    </row>
    <row r="46" spans="1:16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92"/>
      <c r="O46" s="3"/>
    </row>
    <row r="47" spans="1:16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92"/>
      <c r="O47" s="3"/>
    </row>
    <row r="48" spans="1:16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92"/>
      <c r="O48" s="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2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48"/>
  <sheetViews>
    <sheetView topLeftCell="A7" workbookViewId="0">
      <selection activeCell="N38" sqref="N38"/>
    </sheetView>
  </sheetViews>
  <sheetFormatPr defaultRowHeight="15" x14ac:dyDescent="0.25"/>
  <cols>
    <col min="1" max="1" width="31.85546875" style="31" customWidth="1"/>
    <col min="2" max="2" width="4" style="31" customWidth="1"/>
    <col min="3" max="3" width="9.85546875" style="69" customWidth="1"/>
    <col min="4" max="4" width="10.140625" style="31" customWidth="1"/>
    <col min="5" max="5" width="15.5703125" style="31" customWidth="1"/>
    <col min="6" max="7" width="7.42578125" style="31" customWidth="1"/>
    <col min="8" max="8" width="8.7109375" style="31" customWidth="1"/>
    <col min="9" max="9" width="8.5703125" style="31" customWidth="1"/>
    <col min="10" max="10" width="11" style="31" customWidth="1"/>
    <col min="11" max="11" width="10.5703125" style="31" customWidth="1"/>
    <col min="12" max="12" width="7.85546875" style="31" customWidth="1"/>
    <col min="13" max="13" width="9.140625" style="31"/>
    <col min="14" max="14" width="11.7109375" style="69" customWidth="1"/>
    <col min="15" max="16384" width="9.140625" style="31"/>
  </cols>
  <sheetData>
    <row r="1" spans="1:16" ht="11.25" customHeight="1" x14ac:dyDescent="0.25">
      <c r="A1" s="46" t="s">
        <v>54</v>
      </c>
    </row>
    <row r="2" spans="1:16" ht="12.75" customHeight="1" x14ac:dyDescent="0.25">
      <c r="A2" s="81" t="s">
        <v>0</v>
      </c>
      <c r="B2" s="177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</row>
    <row r="3" spans="1:16" ht="27" customHeight="1" x14ac:dyDescent="0.25">
      <c r="A3" s="93" t="s">
        <v>3</v>
      </c>
      <c r="B3" s="2"/>
      <c r="C3" s="95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6" ht="15.75" customHeight="1" x14ac:dyDescent="0.25">
      <c r="A4" s="181" t="s">
        <v>15</v>
      </c>
      <c r="B4" s="74" t="s">
        <v>16</v>
      </c>
      <c r="C4" s="142">
        <f t="shared" ref="C4:F4" si="0">C6+C8+C10</f>
        <v>1495.27</v>
      </c>
      <c r="D4" s="141">
        <f t="shared" si="0"/>
        <v>708.9</v>
      </c>
      <c r="E4" s="141">
        <f t="shared" si="0"/>
        <v>15.39</v>
      </c>
      <c r="F4" s="141">
        <f t="shared" si="0"/>
        <v>27.91</v>
      </c>
      <c r="G4" s="141">
        <f t="shared" ref="G4:K4" si="1">G6+G8+G10</f>
        <v>2247.4699999999998</v>
      </c>
      <c r="H4" s="141">
        <f t="shared" si="1"/>
        <v>1969.67</v>
      </c>
      <c r="I4" s="141">
        <f t="shared" si="1"/>
        <v>120.1</v>
      </c>
      <c r="J4" s="141">
        <f t="shared" si="1"/>
        <v>467.76</v>
      </c>
      <c r="K4" s="141">
        <f t="shared" si="1"/>
        <v>2557.5299999999997</v>
      </c>
      <c r="L4" s="141">
        <f>L6+L8+L10</f>
        <v>4805</v>
      </c>
      <c r="M4" s="141">
        <f>M6+M8+M10</f>
        <v>1241.46</v>
      </c>
      <c r="N4" s="142">
        <f>N6+N8+N10</f>
        <v>6046.46</v>
      </c>
      <c r="O4" s="32"/>
      <c r="P4" s="36"/>
    </row>
    <row r="5" spans="1:16" ht="15.75" x14ac:dyDescent="0.25">
      <c r="A5" s="181"/>
      <c r="B5" s="74" t="s">
        <v>17</v>
      </c>
      <c r="C5" s="142">
        <f t="shared" ref="C5:J5" si="2">C7+C9+C11</f>
        <v>292728</v>
      </c>
      <c r="D5" s="143">
        <f>D7+D9+D11</f>
        <v>133264</v>
      </c>
      <c r="E5" s="143">
        <f t="shared" si="2"/>
        <v>705</v>
      </c>
      <c r="F5" s="143">
        <f t="shared" si="2"/>
        <v>5128</v>
      </c>
      <c r="G5" s="143">
        <f t="shared" si="2"/>
        <v>431825</v>
      </c>
      <c r="H5" s="143">
        <f t="shared" si="2"/>
        <v>352447</v>
      </c>
      <c r="I5" s="143">
        <f t="shared" si="2"/>
        <v>22271</v>
      </c>
      <c r="J5" s="143">
        <f t="shared" si="2"/>
        <v>79825</v>
      </c>
      <c r="K5" s="143">
        <f t="shared" ref="K5:M5" si="3">K7+K9+K11</f>
        <v>454543</v>
      </c>
      <c r="L5" s="143">
        <f t="shared" si="3"/>
        <v>886368</v>
      </c>
      <c r="M5" s="143">
        <f t="shared" si="3"/>
        <v>166941</v>
      </c>
      <c r="N5" s="142">
        <f>N7+N9+N11</f>
        <v>1053309</v>
      </c>
      <c r="O5" s="32"/>
      <c r="P5" s="32"/>
    </row>
    <row r="6" spans="1:16" ht="17.25" customHeight="1" x14ac:dyDescent="0.25">
      <c r="A6" s="231" t="s">
        <v>49</v>
      </c>
      <c r="B6" s="74" t="s">
        <v>16</v>
      </c>
      <c r="C6" s="5">
        <v>367.78</v>
      </c>
      <c r="D6" s="5">
        <v>370.87</v>
      </c>
      <c r="E6" s="5">
        <v>0</v>
      </c>
      <c r="F6" s="5">
        <v>22.8</v>
      </c>
      <c r="G6" s="141">
        <f>SUM(C6:F6)</f>
        <v>761.44999999999993</v>
      </c>
      <c r="H6" s="5">
        <v>1148.58</v>
      </c>
      <c r="I6" s="5">
        <v>99.82</v>
      </c>
      <c r="J6" s="5">
        <v>376.03</v>
      </c>
      <c r="K6" s="141">
        <f>SUM(H6:J6)</f>
        <v>1624.4299999999998</v>
      </c>
      <c r="L6" s="141">
        <f>G6+K6</f>
        <v>2385.8799999999997</v>
      </c>
      <c r="M6" s="5">
        <v>989.11</v>
      </c>
      <c r="N6" s="142">
        <f>SUM(L6:M6)</f>
        <v>3374.99</v>
      </c>
      <c r="O6" s="25"/>
      <c r="P6" s="32"/>
    </row>
    <row r="7" spans="1:16" ht="17.25" customHeight="1" x14ac:dyDescent="0.25">
      <c r="A7" s="231"/>
      <c r="B7" s="74" t="s">
        <v>17</v>
      </c>
      <c r="C7" s="5">
        <v>86679</v>
      </c>
      <c r="D7" s="5">
        <v>82143</v>
      </c>
      <c r="E7" s="5">
        <v>0</v>
      </c>
      <c r="F7" s="5">
        <v>4892</v>
      </c>
      <c r="G7" s="143">
        <f t="shared" ref="G7:G37" si="4">SUM(C7:F7)</f>
        <v>173714</v>
      </c>
      <c r="H7" s="5">
        <v>236653</v>
      </c>
      <c r="I7" s="5">
        <v>21154</v>
      </c>
      <c r="J7" s="5">
        <v>76995</v>
      </c>
      <c r="K7" s="143">
        <f t="shared" ref="K7:K37" si="5">SUM(H7:J7)</f>
        <v>334802</v>
      </c>
      <c r="L7" s="143">
        <f t="shared" ref="L7:L37" si="6">G7+K7</f>
        <v>508516</v>
      </c>
      <c r="M7" s="5">
        <v>160003</v>
      </c>
      <c r="N7" s="142">
        <f t="shared" ref="N7:N37" si="7">SUM(L7:M7)</f>
        <v>668519</v>
      </c>
      <c r="O7" s="27"/>
      <c r="P7" s="32"/>
    </row>
    <row r="8" spans="1:16" ht="21.75" customHeight="1" x14ac:dyDescent="0.25">
      <c r="A8" s="231" t="s">
        <v>50</v>
      </c>
      <c r="B8" s="74" t="s">
        <v>16</v>
      </c>
      <c r="C8" s="5">
        <v>250.55</v>
      </c>
      <c r="D8" s="5">
        <v>152.68</v>
      </c>
      <c r="E8" s="5">
        <v>15.39</v>
      </c>
      <c r="F8" s="5">
        <v>5.1100000000000003</v>
      </c>
      <c r="G8" s="141">
        <f t="shared" si="4"/>
        <v>423.73</v>
      </c>
      <c r="H8" s="5">
        <v>254.68</v>
      </c>
      <c r="I8" s="5">
        <v>20.28</v>
      </c>
      <c r="J8" s="5">
        <v>91.73</v>
      </c>
      <c r="K8" s="141">
        <f t="shared" si="5"/>
        <v>366.69000000000005</v>
      </c>
      <c r="L8" s="141">
        <f t="shared" si="6"/>
        <v>790.42000000000007</v>
      </c>
      <c r="M8" s="5">
        <v>252.35</v>
      </c>
      <c r="N8" s="142">
        <f>SUM(L8:M8)</f>
        <v>1042.77</v>
      </c>
      <c r="O8" s="27"/>
      <c r="P8" s="32"/>
    </row>
    <row r="9" spans="1:16" ht="22.5" customHeight="1" x14ac:dyDescent="0.25">
      <c r="A9" s="231"/>
      <c r="B9" s="74" t="s">
        <v>17</v>
      </c>
      <c r="C9" s="5">
        <v>12290</v>
      </c>
      <c r="D9" s="5">
        <v>6096</v>
      </c>
      <c r="E9" s="5">
        <v>705</v>
      </c>
      <c r="F9" s="5">
        <v>236</v>
      </c>
      <c r="G9" s="143">
        <f>SUM(C9:F9)</f>
        <v>19327</v>
      </c>
      <c r="H9" s="5">
        <v>10875</v>
      </c>
      <c r="I9" s="5">
        <v>1117</v>
      </c>
      <c r="J9" s="5">
        <v>2830</v>
      </c>
      <c r="K9" s="143">
        <f t="shared" si="5"/>
        <v>14822</v>
      </c>
      <c r="L9" s="143">
        <f>G9+K9</f>
        <v>34149</v>
      </c>
      <c r="M9" s="5">
        <v>6938</v>
      </c>
      <c r="N9" s="142">
        <f>SUM(L9:M9)</f>
        <v>41087</v>
      </c>
      <c r="O9" s="27"/>
      <c r="P9" s="32"/>
    </row>
    <row r="10" spans="1:16" ht="15" customHeight="1" x14ac:dyDescent="0.25">
      <c r="A10" s="231" t="s">
        <v>46</v>
      </c>
      <c r="B10" s="74" t="s">
        <v>16</v>
      </c>
      <c r="C10" s="5">
        <v>876.94</v>
      </c>
      <c r="D10" s="5">
        <v>185.35</v>
      </c>
      <c r="E10" s="5">
        <v>0</v>
      </c>
      <c r="F10" s="5">
        <v>0</v>
      </c>
      <c r="G10" s="141">
        <f t="shared" si="4"/>
        <v>1062.29</v>
      </c>
      <c r="H10" s="5">
        <v>566.41</v>
      </c>
      <c r="I10" s="5">
        <v>0</v>
      </c>
      <c r="J10" s="5">
        <v>0</v>
      </c>
      <c r="K10" s="141">
        <f t="shared" si="5"/>
        <v>566.41</v>
      </c>
      <c r="L10" s="141">
        <f t="shared" si="6"/>
        <v>1628.6999999999998</v>
      </c>
      <c r="M10" s="5">
        <v>0</v>
      </c>
      <c r="N10" s="142">
        <f t="shared" si="7"/>
        <v>1628.6999999999998</v>
      </c>
      <c r="O10" s="27"/>
      <c r="P10" s="32"/>
    </row>
    <row r="11" spans="1:16" ht="13.5" customHeight="1" x14ac:dyDescent="0.25">
      <c r="A11" s="231"/>
      <c r="B11" s="74" t="s">
        <v>17</v>
      </c>
      <c r="C11" s="5">
        <v>193759</v>
      </c>
      <c r="D11" s="5">
        <v>45025</v>
      </c>
      <c r="E11" s="5">
        <v>0</v>
      </c>
      <c r="F11" s="5">
        <v>0</v>
      </c>
      <c r="G11" s="143">
        <f t="shared" si="4"/>
        <v>238784</v>
      </c>
      <c r="H11" s="5">
        <v>104919</v>
      </c>
      <c r="I11" s="5">
        <v>0</v>
      </c>
      <c r="J11" s="5">
        <v>0</v>
      </c>
      <c r="K11" s="143">
        <f t="shared" si="5"/>
        <v>104919</v>
      </c>
      <c r="L11" s="143">
        <f t="shared" si="6"/>
        <v>343703</v>
      </c>
      <c r="M11" s="5">
        <v>0</v>
      </c>
      <c r="N11" s="142">
        <f>SUM(L11:M11)</f>
        <v>343703</v>
      </c>
      <c r="O11" s="25"/>
      <c r="P11" s="32"/>
    </row>
    <row r="12" spans="1:16" ht="16.5" customHeight="1" x14ac:dyDescent="0.25">
      <c r="A12" s="181" t="s">
        <v>21</v>
      </c>
      <c r="B12" s="74" t="s">
        <v>16</v>
      </c>
      <c r="C12" s="5">
        <v>1282.3599999999999</v>
      </c>
      <c r="D12" s="5">
        <v>627.05999999999995</v>
      </c>
      <c r="E12" s="5">
        <v>35.15</v>
      </c>
      <c r="F12" s="5">
        <v>20.3</v>
      </c>
      <c r="G12" s="141">
        <f t="shared" si="4"/>
        <v>1964.87</v>
      </c>
      <c r="H12" s="5">
        <v>1764.29</v>
      </c>
      <c r="I12" s="5">
        <v>145.97999999999999</v>
      </c>
      <c r="J12" s="5">
        <v>163.24</v>
      </c>
      <c r="K12" s="141">
        <f t="shared" si="5"/>
        <v>2073.5100000000002</v>
      </c>
      <c r="L12" s="141">
        <f>G12+K12</f>
        <v>4038.38</v>
      </c>
      <c r="M12" s="5">
        <v>257.61</v>
      </c>
      <c r="N12" s="142">
        <f>SUM(L12:M12)</f>
        <v>4295.99</v>
      </c>
      <c r="O12" s="25"/>
      <c r="P12" s="32"/>
    </row>
    <row r="13" spans="1:16" ht="17.25" customHeight="1" x14ac:dyDescent="0.25">
      <c r="A13" s="182" t="s">
        <v>37</v>
      </c>
      <c r="B13" s="74" t="s">
        <v>17</v>
      </c>
      <c r="C13" s="5">
        <v>36198</v>
      </c>
      <c r="D13" s="5">
        <v>22074</v>
      </c>
      <c r="E13" s="5">
        <v>1215</v>
      </c>
      <c r="F13" s="5">
        <v>701</v>
      </c>
      <c r="G13" s="143">
        <f t="shared" si="4"/>
        <v>60188</v>
      </c>
      <c r="H13" s="5">
        <v>50052</v>
      </c>
      <c r="I13" s="5">
        <v>4336</v>
      </c>
      <c r="J13" s="5">
        <v>3492</v>
      </c>
      <c r="K13" s="143">
        <f t="shared" si="5"/>
        <v>57880</v>
      </c>
      <c r="L13" s="143">
        <f t="shared" si="6"/>
        <v>118068</v>
      </c>
      <c r="M13" s="5">
        <v>4870</v>
      </c>
      <c r="N13" s="142">
        <f t="shared" si="7"/>
        <v>122938</v>
      </c>
      <c r="O13" s="25"/>
      <c r="P13" s="32"/>
    </row>
    <row r="14" spans="1:16" ht="13.5" customHeight="1" x14ac:dyDescent="0.25">
      <c r="A14" s="231" t="s">
        <v>23</v>
      </c>
      <c r="B14" s="74" t="s">
        <v>16</v>
      </c>
      <c r="C14" s="5">
        <v>16.670000000000002</v>
      </c>
      <c r="D14" s="5">
        <v>9.74</v>
      </c>
      <c r="E14" s="5">
        <v>0</v>
      </c>
      <c r="F14" s="5">
        <v>4.58</v>
      </c>
      <c r="G14" s="141">
        <f t="shared" si="4"/>
        <v>30.990000000000002</v>
      </c>
      <c r="H14" s="5">
        <v>8.48</v>
      </c>
      <c r="I14" s="5">
        <v>2.82</v>
      </c>
      <c r="J14" s="5">
        <v>1.25</v>
      </c>
      <c r="K14" s="141">
        <f t="shared" si="5"/>
        <v>12.55</v>
      </c>
      <c r="L14" s="141">
        <f t="shared" si="6"/>
        <v>43.540000000000006</v>
      </c>
      <c r="M14" s="5">
        <v>0.38</v>
      </c>
      <c r="N14" s="142">
        <f t="shared" si="7"/>
        <v>43.920000000000009</v>
      </c>
      <c r="O14" s="25"/>
    </row>
    <row r="15" spans="1:16" ht="13.5" customHeight="1" x14ac:dyDescent="0.25">
      <c r="A15" s="231"/>
      <c r="B15" s="74" t="s">
        <v>17</v>
      </c>
      <c r="C15" s="5">
        <v>1173</v>
      </c>
      <c r="D15" s="5">
        <v>1024</v>
      </c>
      <c r="E15" s="5">
        <v>0</v>
      </c>
      <c r="F15" s="5">
        <v>340</v>
      </c>
      <c r="G15" s="143">
        <f t="shared" si="4"/>
        <v>2537</v>
      </c>
      <c r="H15" s="5">
        <v>431</v>
      </c>
      <c r="I15" s="5">
        <v>241</v>
      </c>
      <c r="J15" s="5">
        <v>107</v>
      </c>
      <c r="K15" s="143">
        <f t="shared" si="5"/>
        <v>779</v>
      </c>
      <c r="L15" s="143">
        <f t="shared" si="6"/>
        <v>3316</v>
      </c>
      <c r="M15" s="5">
        <v>33</v>
      </c>
      <c r="N15" s="142">
        <f t="shared" si="7"/>
        <v>3349</v>
      </c>
      <c r="O15" s="25"/>
    </row>
    <row r="16" spans="1:16" ht="13.5" customHeight="1" x14ac:dyDescent="0.25">
      <c r="A16" s="231" t="s">
        <v>24</v>
      </c>
      <c r="B16" s="74" t="s">
        <v>16</v>
      </c>
      <c r="C16" s="5">
        <v>342.42</v>
      </c>
      <c r="D16" s="5">
        <v>167.73</v>
      </c>
      <c r="E16" s="5">
        <v>39.04</v>
      </c>
      <c r="F16" s="5">
        <v>13.79</v>
      </c>
      <c r="G16" s="141">
        <f t="shared" si="4"/>
        <v>562.9799999999999</v>
      </c>
      <c r="H16" s="5">
        <v>159.75</v>
      </c>
      <c r="I16" s="5">
        <v>7.54</v>
      </c>
      <c r="J16" s="5">
        <v>12.25</v>
      </c>
      <c r="K16" s="141">
        <f t="shared" si="5"/>
        <v>179.54</v>
      </c>
      <c r="L16" s="141">
        <f t="shared" si="6"/>
        <v>742.51999999999987</v>
      </c>
      <c r="M16" s="5">
        <v>17.989999999999998</v>
      </c>
      <c r="N16" s="142">
        <f t="shared" si="7"/>
        <v>760.50999999999988</v>
      </c>
      <c r="O16" s="25"/>
    </row>
    <row r="17" spans="1:16" ht="13.5" customHeight="1" x14ac:dyDescent="0.25">
      <c r="A17" s="231"/>
      <c r="B17" s="74" t="s">
        <v>17</v>
      </c>
      <c r="C17" s="5">
        <v>3166</v>
      </c>
      <c r="D17" s="5">
        <v>1897</v>
      </c>
      <c r="E17" s="5">
        <v>660</v>
      </c>
      <c r="F17" s="5">
        <v>232</v>
      </c>
      <c r="G17" s="143">
        <f t="shared" si="4"/>
        <v>5955</v>
      </c>
      <c r="H17" s="5">
        <v>2125</v>
      </c>
      <c r="I17" s="5">
        <v>119</v>
      </c>
      <c r="J17" s="5">
        <v>277</v>
      </c>
      <c r="K17" s="143">
        <f t="shared" si="5"/>
        <v>2521</v>
      </c>
      <c r="L17" s="143">
        <f t="shared" si="6"/>
        <v>8476</v>
      </c>
      <c r="M17" s="5">
        <v>262</v>
      </c>
      <c r="N17" s="142">
        <f>SUM(L17:M17)</f>
        <v>8738</v>
      </c>
      <c r="O17" s="25"/>
    </row>
    <row r="18" spans="1:16" ht="13.5" customHeight="1" x14ac:dyDescent="0.25">
      <c r="A18" s="233" t="s">
        <v>51</v>
      </c>
      <c r="B18" s="74" t="s">
        <v>16</v>
      </c>
      <c r="C18" s="5">
        <v>0</v>
      </c>
      <c r="D18" s="5">
        <v>7.39</v>
      </c>
      <c r="E18" s="5">
        <v>0.37</v>
      </c>
      <c r="F18" s="5">
        <v>0</v>
      </c>
      <c r="G18" s="141">
        <f t="shared" si="4"/>
        <v>7.76</v>
      </c>
      <c r="H18" s="5">
        <v>0</v>
      </c>
      <c r="I18" s="5">
        <v>0</v>
      </c>
      <c r="J18" s="5">
        <v>0</v>
      </c>
      <c r="K18" s="141">
        <f t="shared" si="5"/>
        <v>0</v>
      </c>
      <c r="L18" s="141">
        <f t="shared" si="6"/>
        <v>7.76</v>
      </c>
      <c r="M18" s="5">
        <v>0</v>
      </c>
      <c r="N18" s="142">
        <f t="shared" si="7"/>
        <v>7.76</v>
      </c>
      <c r="O18" s="25"/>
    </row>
    <row r="19" spans="1:16" ht="13.5" customHeight="1" x14ac:dyDescent="0.25">
      <c r="A19" s="233"/>
      <c r="B19" s="74" t="s">
        <v>17</v>
      </c>
      <c r="C19" s="5">
        <v>0</v>
      </c>
      <c r="D19" s="5">
        <v>2016</v>
      </c>
      <c r="E19" s="5">
        <v>10</v>
      </c>
      <c r="F19" s="5">
        <v>0</v>
      </c>
      <c r="G19" s="141">
        <f t="shared" si="4"/>
        <v>2026</v>
      </c>
      <c r="H19" s="5">
        <v>0</v>
      </c>
      <c r="I19" s="5">
        <v>0</v>
      </c>
      <c r="J19" s="5">
        <v>0</v>
      </c>
      <c r="K19" s="141">
        <f t="shared" si="5"/>
        <v>0</v>
      </c>
      <c r="L19" s="141">
        <f t="shared" si="6"/>
        <v>2026</v>
      </c>
      <c r="M19" s="5">
        <v>0</v>
      </c>
      <c r="N19" s="142">
        <f t="shared" si="7"/>
        <v>2026</v>
      </c>
      <c r="O19" s="25"/>
    </row>
    <row r="20" spans="1:16" ht="13.5" customHeight="1" x14ac:dyDescent="0.25">
      <c r="A20" s="233" t="s">
        <v>52</v>
      </c>
      <c r="B20" s="74" t="s">
        <v>16</v>
      </c>
      <c r="C20" s="5">
        <v>0</v>
      </c>
      <c r="D20" s="5">
        <v>0</v>
      </c>
      <c r="E20" s="5">
        <v>0</v>
      </c>
      <c r="F20" s="5">
        <v>0</v>
      </c>
      <c r="G20" s="141">
        <f t="shared" si="4"/>
        <v>0</v>
      </c>
      <c r="H20" s="5">
        <v>0</v>
      </c>
      <c r="I20" s="5">
        <v>0</v>
      </c>
      <c r="J20" s="5">
        <v>0</v>
      </c>
      <c r="K20" s="141">
        <f t="shared" si="5"/>
        <v>0</v>
      </c>
      <c r="L20" s="141">
        <f t="shared" si="6"/>
        <v>0</v>
      </c>
      <c r="M20" s="5">
        <v>0</v>
      </c>
      <c r="N20" s="142">
        <f t="shared" si="7"/>
        <v>0</v>
      </c>
      <c r="O20" s="25"/>
    </row>
    <row r="21" spans="1:16" ht="13.5" customHeight="1" x14ac:dyDescent="0.25">
      <c r="A21" s="233"/>
      <c r="B21" s="74" t="s">
        <v>17</v>
      </c>
      <c r="C21" s="5">
        <v>0</v>
      </c>
      <c r="D21" s="5">
        <v>0</v>
      </c>
      <c r="E21" s="5">
        <v>0</v>
      </c>
      <c r="F21" s="5">
        <v>0</v>
      </c>
      <c r="G21" s="141">
        <f t="shared" si="4"/>
        <v>0</v>
      </c>
      <c r="H21" s="5">
        <v>0</v>
      </c>
      <c r="I21" s="5">
        <v>0</v>
      </c>
      <c r="J21" s="5">
        <v>0</v>
      </c>
      <c r="K21" s="141">
        <f t="shared" si="5"/>
        <v>0</v>
      </c>
      <c r="L21" s="141">
        <f t="shared" si="6"/>
        <v>0</v>
      </c>
      <c r="M21" s="5">
        <v>0</v>
      </c>
      <c r="N21" s="142">
        <f t="shared" si="7"/>
        <v>0</v>
      </c>
      <c r="O21" s="25"/>
    </row>
    <row r="22" spans="1:16" ht="13.5" customHeight="1" x14ac:dyDescent="0.25">
      <c r="A22" s="181" t="s">
        <v>27</v>
      </c>
      <c r="B22" s="74" t="s">
        <v>16</v>
      </c>
      <c r="C22" s="5">
        <v>7.36</v>
      </c>
      <c r="D22" s="5">
        <v>1.47</v>
      </c>
      <c r="E22" s="5">
        <v>0</v>
      </c>
      <c r="F22" s="5">
        <v>0</v>
      </c>
      <c r="G22" s="141">
        <f t="shared" si="4"/>
        <v>8.83</v>
      </c>
      <c r="H22" s="5">
        <v>9.0299999999999994</v>
      </c>
      <c r="I22" s="5">
        <v>0</v>
      </c>
      <c r="J22" s="5">
        <v>1.1000000000000001</v>
      </c>
      <c r="K22" s="141">
        <f t="shared" si="5"/>
        <v>10.129999999999999</v>
      </c>
      <c r="L22" s="141">
        <f t="shared" si="6"/>
        <v>18.96</v>
      </c>
      <c r="M22" s="5">
        <v>3.58</v>
      </c>
      <c r="N22" s="142">
        <f t="shared" si="7"/>
        <v>22.54</v>
      </c>
      <c r="O22" s="40"/>
    </row>
    <row r="23" spans="1:16" ht="13.5" customHeight="1" x14ac:dyDescent="0.25">
      <c r="A23" s="181"/>
      <c r="B23" s="74" t="s">
        <v>17</v>
      </c>
      <c r="C23" s="5">
        <v>36</v>
      </c>
      <c r="D23" s="5">
        <v>236</v>
      </c>
      <c r="E23" s="5">
        <v>0</v>
      </c>
      <c r="F23" s="5">
        <v>0</v>
      </c>
      <c r="G23" s="141">
        <f t="shared" si="4"/>
        <v>272</v>
      </c>
      <c r="H23" s="5">
        <v>340</v>
      </c>
      <c r="I23" s="5">
        <v>0</v>
      </c>
      <c r="J23" s="5">
        <v>28</v>
      </c>
      <c r="K23" s="141">
        <f t="shared" si="5"/>
        <v>368</v>
      </c>
      <c r="L23" s="141">
        <f t="shared" si="6"/>
        <v>640</v>
      </c>
      <c r="M23" s="5">
        <v>60</v>
      </c>
      <c r="N23" s="142">
        <f t="shared" si="7"/>
        <v>700</v>
      </c>
      <c r="O23" s="40"/>
    </row>
    <row r="24" spans="1:16" ht="13.5" customHeight="1" x14ac:dyDescent="0.25">
      <c r="A24" s="231" t="s">
        <v>28</v>
      </c>
      <c r="B24" s="74" t="s">
        <v>16</v>
      </c>
      <c r="C24" s="5">
        <v>1.35</v>
      </c>
      <c r="D24" s="5">
        <v>9.01</v>
      </c>
      <c r="E24" s="5">
        <v>0</v>
      </c>
      <c r="F24" s="5">
        <v>0</v>
      </c>
      <c r="G24" s="141">
        <f t="shared" si="4"/>
        <v>10.36</v>
      </c>
      <c r="H24" s="5">
        <v>7.16</v>
      </c>
      <c r="I24" s="5">
        <v>4.5</v>
      </c>
      <c r="J24" s="5">
        <v>0</v>
      </c>
      <c r="K24" s="141">
        <f t="shared" si="5"/>
        <v>11.66</v>
      </c>
      <c r="L24" s="141">
        <f t="shared" si="6"/>
        <v>22.02</v>
      </c>
      <c r="M24" s="5">
        <v>0</v>
      </c>
      <c r="N24" s="142">
        <f t="shared" si="7"/>
        <v>22.02</v>
      </c>
      <c r="O24" s="25"/>
    </row>
    <row r="25" spans="1:16" ht="13.5" customHeight="1" x14ac:dyDescent="0.25">
      <c r="A25" s="231"/>
      <c r="B25" s="74" t="s">
        <v>17</v>
      </c>
      <c r="C25" s="5">
        <v>24</v>
      </c>
      <c r="D25" s="5">
        <v>41</v>
      </c>
      <c r="E25" s="5">
        <v>0</v>
      </c>
      <c r="F25" s="5">
        <v>0</v>
      </c>
      <c r="G25" s="141">
        <f t="shared" si="4"/>
        <v>65</v>
      </c>
      <c r="H25" s="5">
        <v>35</v>
      </c>
      <c r="I25" s="5">
        <v>24</v>
      </c>
      <c r="J25" s="5">
        <v>0</v>
      </c>
      <c r="K25" s="141">
        <f t="shared" si="5"/>
        <v>59</v>
      </c>
      <c r="L25" s="141">
        <f t="shared" si="6"/>
        <v>124</v>
      </c>
      <c r="M25" s="5">
        <v>0</v>
      </c>
      <c r="N25" s="142">
        <f t="shared" si="7"/>
        <v>124</v>
      </c>
      <c r="O25" s="25"/>
    </row>
    <row r="26" spans="1:16" ht="13.5" customHeight="1" x14ac:dyDescent="0.25">
      <c r="A26" s="231" t="s">
        <v>29</v>
      </c>
      <c r="B26" s="74" t="s">
        <v>16</v>
      </c>
      <c r="C26" s="5">
        <v>0</v>
      </c>
      <c r="D26" s="5">
        <v>0</v>
      </c>
      <c r="E26" s="5">
        <v>0</v>
      </c>
      <c r="F26" s="5">
        <v>0</v>
      </c>
      <c r="G26" s="141">
        <f t="shared" si="4"/>
        <v>0</v>
      </c>
      <c r="H26" s="5">
        <v>0</v>
      </c>
      <c r="I26" s="5">
        <v>0</v>
      </c>
      <c r="J26" s="5">
        <v>0</v>
      </c>
      <c r="K26" s="141">
        <f t="shared" si="5"/>
        <v>0</v>
      </c>
      <c r="L26" s="141">
        <f t="shared" si="6"/>
        <v>0</v>
      </c>
      <c r="M26" s="5">
        <v>0</v>
      </c>
      <c r="N26" s="142">
        <f t="shared" si="7"/>
        <v>0</v>
      </c>
      <c r="O26" s="25"/>
    </row>
    <row r="27" spans="1:16" ht="13.5" customHeight="1" x14ac:dyDescent="0.25">
      <c r="A27" s="231"/>
      <c r="B27" s="74" t="s">
        <v>17</v>
      </c>
      <c r="C27" s="5">
        <v>0</v>
      </c>
      <c r="D27" s="5">
        <v>0</v>
      </c>
      <c r="E27" s="5">
        <v>0</v>
      </c>
      <c r="F27" s="5">
        <v>0</v>
      </c>
      <c r="G27" s="141">
        <f t="shared" si="4"/>
        <v>0</v>
      </c>
      <c r="H27" s="5">
        <v>0</v>
      </c>
      <c r="I27" s="5">
        <v>0</v>
      </c>
      <c r="J27" s="5">
        <v>0</v>
      </c>
      <c r="K27" s="141">
        <f t="shared" si="5"/>
        <v>0</v>
      </c>
      <c r="L27" s="141">
        <f t="shared" si="6"/>
        <v>0</v>
      </c>
      <c r="M27" s="5">
        <v>0</v>
      </c>
      <c r="N27" s="142">
        <f t="shared" si="7"/>
        <v>0</v>
      </c>
      <c r="O27" s="25"/>
    </row>
    <row r="28" spans="1:16" ht="13.5" customHeight="1" x14ac:dyDescent="0.25">
      <c r="A28" s="231" t="s">
        <v>30</v>
      </c>
      <c r="B28" s="74" t="s">
        <v>16</v>
      </c>
      <c r="C28" s="5">
        <v>0</v>
      </c>
      <c r="D28" s="5">
        <v>0</v>
      </c>
      <c r="E28" s="5">
        <v>0</v>
      </c>
      <c r="F28" s="5">
        <v>0</v>
      </c>
      <c r="G28" s="141">
        <f t="shared" si="4"/>
        <v>0</v>
      </c>
      <c r="H28" s="5">
        <v>0</v>
      </c>
      <c r="I28" s="5">
        <v>0</v>
      </c>
      <c r="J28" s="5">
        <v>0</v>
      </c>
      <c r="K28" s="141">
        <f t="shared" si="5"/>
        <v>0</v>
      </c>
      <c r="L28" s="141">
        <f t="shared" si="6"/>
        <v>0</v>
      </c>
      <c r="M28" s="5">
        <v>0</v>
      </c>
      <c r="N28" s="142">
        <f t="shared" si="7"/>
        <v>0</v>
      </c>
      <c r="O28" s="25"/>
    </row>
    <row r="29" spans="1:16" ht="13.5" customHeight="1" x14ac:dyDescent="0.25">
      <c r="A29" s="231"/>
      <c r="B29" s="74" t="s">
        <v>17</v>
      </c>
      <c r="C29" s="5">
        <v>0</v>
      </c>
      <c r="D29" s="5">
        <v>0</v>
      </c>
      <c r="E29" s="5">
        <v>0</v>
      </c>
      <c r="F29" s="5">
        <v>0</v>
      </c>
      <c r="G29" s="141">
        <f t="shared" si="4"/>
        <v>0</v>
      </c>
      <c r="H29" s="5">
        <v>0</v>
      </c>
      <c r="I29" s="5">
        <v>0</v>
      </c>
      <c r="J29" s="5">
        <v>0</v>
      </c>
      <c r="K29" s="141">
        <f t="shared" si="5"/>
        <v>0</v>
      </c>
      <c r="L29" s="141">
        <f t="shared" si="6"/>
        <v>0</v>
      </c>
      <c r="M29" s="5">
        <v>0</v>
      </c>
      <c r="N29" s="142">
        <f t="shared" si="7"/>
        <v>0</v>
      </c>
      <c r="O29" s="25"/>
      <c r="P29" s="32"/>
    </row>
    <row r="30" spans="1:16" ht="13.5" customHeight="1" x14ac:dyDescent="0.25">
      <c r="A30" s="231" t="s">
        <v>31</v>
      </c>
      <c r="B30" s="74" t="s">
        <v>16</v>
      </c>
      <c r="C30" s="5">
        <v>1.44</v>
      </c>
      <c r="D30" s="5">
        <v>0.28000000000000003</v>
      </c>
      <c r="E30" s="5">
        <v>0.27</v>
      </c>
      <c r="F30" s="5"/>
      <c r="G30" s="141">
        <f>SUM(C30:F30)</f>
        <v>1.99</v>
      </c>
      <c r="H30" s="5">
        <v>4.34</v>
      </c>
      <c r="I30" s="5">
        <v>0</v>
      </c>
      <c r="J30" s="5">
        <v>0.1</v>
      </c>
      <c r="K30" s="141">
        <f t="shared" si="5"/>
        <v>4.4399999999999995</v>
      </c>
      <c r="L30" s="141">
        <f t="shared" si="6"/>
        <v>6.43</v>
      </c>
      <c r="M30" s="5">
        <v>1.51</v>
      </c>
      <c r="N30" s="142">
        <f t="shared" si="7"/>
        <v>7.9399999999999995</v>
      </c>
      <c r="O30" s="25"/>
      <c r="P30" s="32"/>
    </row>
    <row r="31" spans="1:16" ht="13.5" customHeight="1" x14ac:dyDescent="0.25">
      <c r="A31" s="231"/>
      <c r="B31" s="74" t="s">
        <v>17</v>
      </c>
      <c r="C31" s="5">
        <v>120</v>
      </c>
      <c r="D31" s="5">
        <v>12</v>
      </c>
      <c r="E31" s="5">
        <v>17</v>
      </c>
      <c r="F31" s="5"/>
      <c r="G31" s="141">
        <f>SUM(C31:F31)</f>
        <v>149</v>
      </c>
      <c r="H31" s="5">
        <v>440</v>
      </c>
      <c r="I31" s="5">
        <v>0</v>
      </c>
      <c r="J31" s="5">
        <v>8</v>
      </c>
      <c r="K31" s="141">
        <f t="shared" si="5"/>
        <v>448</v>
      </c>
      <c r="L31" s="141">
        <f t="shared" si="6"/>
        <v>597</v>
      </c>
      <c r="M31" s="5">
        <v>313</v>
      </c>
      <c r="N31" s="142">
        <f t="shared" si="7"/>
        <v>910</v>
      </c>
      <c r="O31" s="25"/>
      <c r="P31" s="32"/>
    </row>
    <row r="32" spans="1:16" ht="13.5" customHeight="1" x14ac:dyDescent="0.25">
      <c r="A32" s="231" t="s">
        <v>32</v>
      </c>
      <c r="B32" s="74" t="s">
        <v>16</v>
      </c>
      <c r="C32" s="5">
        <v>0</v>
      </c>
      <c r="D32" s="5">
        <v>0</v>
      </c>
      <c r="E32" s="5">
        <v>0</v>
      </c>
      <c r="F32" s="5">
        <v>0</v>
      </c>
      <c r="G32" s="141">
        <f t="shared" si="4"/>
        <v>0</v>
      </c>
      <c r="H32" s="5">
        <v>0</v>
      </c>
      <c r="I32" s="5">
        <v>0</v>
      </c>
      <c r="J32" s="5">
        <v>0</v>
      </c>
      <c r="K32" s="141">
        <f t="shared" si="5"/>
        <v>0</v>
      </c>
      <c r="L32" s="141">
        <f t="shared" si="6"/>
        <v>0</v>
      </c>
      <c r="M32" s="5">
        <v>0</v>
      </c>
      <c r="N32" s="142">
        <f t="shared" si="7"/>
        <v>0</v>
      </c>
      <c r="O32" s="25"/>
      <c r="P32" s="32"/>
    </row>
    <row r="33" spans="1:16" ht="13.5" customHeight="1" x14ac:dyDescent="0.25">
      <c r="A33" s="231"/>
      <c r="B33" s="74" t="s">
        <v>17</v>
      </c>
      <c r="C33" s="5">
        <v>0</v>
      </c>
      <c r="D33" s="5">
        <v>0</v>
      </c>
      <c r="E33" s="5">
        <v>0</v>
      </c>
      <c r="F33" s="5">
        <v>0</v>
      </c>
      <c r="G33" s="143">
        <f t="shared" si="4"/>
        <v>0</v>
      </c>
      <c r="H33" s="5">
        <v>0</v>
      </c>
      <c r="I33" s="5">
        <v>0</v>
      </c>
      <c r="J33" s="5">
        <v>0</v>
      </c>
      <c r="K33" s="143">
        <f t="shared" si="5"/>
        <v>0</v>
      </c>
      <c r="L33" s="143">
        <f t="shared" si="6"/>
        <v>0</v>
      </c>
      <c r="M33" s="5">
        <v>0</v>
      </c>
      <c r="N33" s="142">
        <f t="shared" si="7"/>
        <v>0</v>
      </c>
      <c r="O33" s="25"/>
      <c r="P33" s="32"/>
    </row>
    <row r="34" spans="1:16" ht="13.5" customHeight="1" x14ac:dyDescent="0.25">
      <c r="A34" s="231" t="s">
        <v>33</v>
      </c>
      <c r="B34" s="74" t="s">
        <v>16</v>
      </c>
      <c r="C34" s="5">
        <v>8.27</v>
      </c>
      <c r="D34" s="5">
        <v>0</v>
      </c>
      <c r="E34" s="5">
        <v>0</v>
      </c>
      <c r="F34" s="5"/>
      <c r="G34" s="141">
        <f t="shared" si="4"/>
        <v>8.27</v>
      </c>
      <c r="H34" s="5">
        <v>0</v>
      </c>
      <c r="I34" s="5">
        <v>0.33</v>
      </c>
      <c r="J34" s="5">
        <v>0</v>
      </c>
      <c r="K34" s="141">
        <f t="shared" si="5"/>
        <v>0.33</v>
      </c>
      <c r="L34" s="141">
        <f t="shared" si="6"/>
        <v>8.6</v>
      </c>
      <c r="M34" s="5">
        <v>0</v>
      </c>
      <c r="N34" s="142">
        <f t="shared" si="7"/>
        <v>8.6</v>
      </c>
      <c r="O34" s="25"/>
      <c r="P34" s="32"/>
    </row>
    <row r="35" spans="1:16" ht="13.5" customHeight="1" x14ac:dyDescent="0.25">
      <c r="A35" s="231"/>
      <c r="B35" s="74" t="s">
        <v>17</v>
      </c>
      <c r="C35" s="5">
        <v>475.47</v>
      </c>
      <c r="D35" s="5">
        <v>0</v>
      </c>
      <c r="E35" s="5">
        <v>0</v>
      </c>
      <c r="F35" s="190"/>
      <c r="G35" s="141">
        <f t="shared" si="4"/>
        <v>475.47</v>
      </c>
      <c r="H35" s="5">
        <v>0</v>
      </c>
      <c r="I35" s="5">
        <v>19.34</v>
      </c>
      <c r="J35" s="5">
        <v>0</v>
      </c>
      <c r="K35" s="141">
        <f t="shared" si="5"/>
        <v>19.34</v>
      </c>
      <c r="L35" s="141">
        <f t="shared" si="6"/>
        <v>494.81</v>
      </c>
      <c r="M35" s="5">
        <v>0</v>
      </c>
      <c r="N35" s="142">
        <f t="shared" si="7"/>
        <v>494.81</v>
      </c>
      <c r="O35" s="25"/>
      <c r="P35" s="32"/>
    </row>
    <row r="36" spans="1:16" ht="13.5" customHeight="1" x14ac:dyDescent="0.25">
      <c r="A36" s="231" t="s">
        <v>34</v>
      </c>
      <c r="B36" s="74" t="s">
        <v>16</v>
      </c>
      <c r="C36" s="5">
        <v>17.7</v>
      </c>
      <c r="D36" s="5">
        <v>1.25</v>
      </c>
      <c r="E36" s="5">
        <v>0</v>
      </c>
      <c r="F36" s="5">
        <v>0</v>
      </c>
      <c r="G36" s="141">
        <f t="shared" si="4"/>
        <v>18.95</v>
      </c>
      <c r="H36" s="5">
        <v>2.2200000000000002</v>
      </c>
      <c r="I36" s="5">
        <v>0.89</v>
      </c>
      <c r="J36" s="5">
        <v>0</v>
      </c>
      <c r="K36" s="141">
        <f t="shared" si="5"/>
        <v>3.1100000000000003</v>
      </c>
      <c r="L36" s="141">
        <f t="shared" si="6"/>
        <v>22.06</v>
      </c>
      <c r="M36" s="5">
        <v>0</v>
      </c>
      <c r="N36" s="142">
        <f t="shared" si="7"/>
        <v>22.06</v>
      </c>
      <c r="O36" s="25"/>
      <c r="P36" s="32"/>
    </row>
    <row r="37" spans="1:16" ht="13.5" customHeight="1" x14ac:dyDescent="0.25">
      <c r="A37" s="231"/>
      <c r="B37" s="74" t="s">
        <v>17</v>
      </c>
      <c r="C37" s="5">
        <v>303</v>
      </c>
      <c r="D37" s="5">
        <v>159.19</v>
      </c>
      <c r="E37" s="5">
        <v>0</v>
      </c>
      <c r="F37" s="5">
        <v>0</v>
      </c>
      <c r="G37" s="143">
        <f t="shared" si="4"/>
        <v>462.19</v>
      </c>
      <c r="H37" s="5">
        <v>136.34</v>
      </c>
      <c r="I37" s="5">
        <v>17.489999999999998</v>
      </c>
      <c r="J37" s="5">
        <v>0</v>
      </c>
      <c r="K37" s="143">
        <f t="shared" si="5"/>
        <v>153.83000000000001</v>
      </c>
      <c r="L37" s="143">
        <f t="shared" si="6"/>
        <v>616.02</v>
      </c>
      <c r="M37" s="5">
        <v>0</v>
      </c>
      <c r="N37" s="142">
        <f t="shared" si="7"/>
        <v>616.02</v>
      </c>
      <c r="O37" s="25"/>
      <c r="P37" s="32"/>
    </row>
    <row r="38" spans="1:16" ht="13.5" customHeight="1" x14ac:dyDescent="0.25">
      <c r="A38" s="181" t="s">
        <v>35</v>
      </c>
      <c r="B38" s="74" t="s">
        <v>16</v>
      </c>
      <c r="C38" s="142">
        <f t="shared" ref="C38:D38" si="8">C4+C12+C14+C16+C18+C20+C22+C24+C26+C28+C30+C32+C34+C36</f>
        <v>3172.84</v>
      </c>
      <c r="D38" s="141">
        <f t="shared" si="8"/>
        <v>1532.8300000000002</v>
      </c>
      <c r="E38" s="141">
        <f>SUM(E4+E12+E14+E16+E18+E20+E22+E24+E26+E28+E30+E32+E34+E36)</f>
        <v>90.22</v>
      </c>
      <c r="F38" s="141">
        <f>F4+F12+F14+F16+F18+F20+F22+F24+F26+F28+F30+F32+F34+F36</f>
        <v>66.58</v>
      </c>
      <c r="G38" s="141">
        <f>G4+G12+G14+G16+G18+G20+G22+G24+G26+G28+G30+G32+G34+G36</f>
        <v>4862.4699999999993</v>
      </c>
      <c r="H38" s="141">
        <f t="shared" ref="H38:J38" si="9">H4+H12+H14+H16+H18+H20+H22+H24+H26+H28+H30+H32+H34+H36</f>
        <v>3924.94</v>
      </c>
      <c r="I38" s="141">
        <f t="shared" si="9"/>
        <v>282.15999999999997</v>
      </c>
      <c r="J38" s="141">
        <f t="shared" si="9"/>
        <v>645.70000000000005</v>
      </c>
      <c r="K38" s="141">
        <f t="shared" ref="K38" si="10">K4+K12+K14+K16+K18+K20+K22+K24+K26+K28+K30+K32+K34+K36</f>
        <v>4852.7999999999993</v>
      </c>
      <c r="L38" s="141">
        <f>L4+L12+L14+L16+L18+L20+L22+L24+L26+L28+L30+L32+L34+L36</f>
        <v>9715.2700000000023</v>
      </c>
      <c r="M38" s="141">
        <f>M4+M12+M14+M16+M18+M20+M22+M24+M26+M28+M30+M32+M34+M36</f>
        <v>1522.5300000000002</v>
      </c>
      <c r="N38" s="142">
        <f>N4+N12+N14+N16+N18+N20+N22+N24+N26+N28+N30+N32+N34+N36</f>
        <v>11237.800000000003</v>
      </c>
      <c r="O38" s="28"/>
      <c r="P38" s="2"/>
    </row>
    <row r="39" spans="1:16" ht="13.5" customHeight="1" x14ac:dyDescent="0.25">
      <c r="A39" s="182"/>
      <c r="B39" s="74" t="s">
        <v>17</v>
      </c>
      <c r="C39" s="142">
        <f t="shared" ref="C39:J39" si="11">C5+C13+C15+C17+C19+C21+C23+C25+C27+C29+C31+C33+C35+C37</f>
        <v>334223.46999999997</v>
      </c>
      <c r="D39" s="143">
        <f t="shared" si="11"/>
        <v>160723.19</v>
      </c>
      <c r="E39" s="143">
        <f>SUM(E5+E13+E15+E17+E19+E21+E23+E25+E27+E29+E31+E33+E35+E37)</f>
        <v>2607</v>
      </c>
      <c r="F39" s="143">
        <f t="shared" si="11"/>
        <v>6401</v>
      </c>
      <c r="G39" s="143">
        <f t="shared" si="11"/>
        <v>503954.66</v>
      </c>
      <c r="H39" s="143">
        <f t="shared" si="11"/>
        <v>406006.34</v>
      </c>
      <c r="I39" s="143">
        <f t="shared" si="11"/>
        <v>27027.83</v>
      </c>
      <c r="J39" s="143">
        <f t="shared" si="11"/>
        <v>83737</v>
      </c>
      <c r="K39" s="143">
        <f t="shared" ref="K39:M39" si="12">K5+K13+K15+K17+K19+K21+K23+K25+K27+K29+K31+K33+K35+K37</f>
        <v>516771.17000000004</v>
      </c>
      <c r="L39" s="143">
        <f t="shared" si="12"/>
        <v>1020725.8300000001</v>
      </c>
      <c r="M39" s="143">
        <f t="shared" si="12"/>
        <v>172479</v>
      </c>
      <c r="N39" s="142">
        <f>N5+N13+N15+N17+N19+N21+N23+N25+N27+N29+N31+N33+N35+N37</f>
        <v>1193204.83</v>
      </c>
      <c r="O39" s="25"/>
      <c r="P39" s="2"/>
    </row>
    <row r="40" spans="1:16" x14ac:dyDescent="0.25">
      <c r="B40" s="33"/>
      <c r="C40" s="191"/>
      <c r="D40" s="27"/>
      <c r="E40" s="27"/>
      <c r="F40" s="27"/>
      <c r="G40" s="27"/>
      <c r="H40" s="67"/>
      <c r="I40" s="67"/>
      <c r="J40" s="27"/>
      <c r="K40" s="27"/>
      <c r="L40" s="27"/>
      <c r="M40" s="67"/>
      <c r="N40" s="191"/>
      <c r="O40" s="25"/>
    </row>
    <row r="41" spans="1:16" x14ac:dyDescent="0.25">
      <c r="C41" s="70"/>
      <c r="D41" s="25"/>
      <c r="E41" s="25"/>
      <c r="F41" s="25"/>
      <c r="G41" s="25"/>
      <c r="H41" s="25"/>
      <c r="I41" s="24"/>
      <c r="J41" s="25"/>
      <c r="K41" s="25"/>
      <c r="L41" s="25"/>
      <c r="M41" s="24"/>
      <c r="N41" s="70"/>
      <c r="O41" s="25"/>
    </row>
    <row r="42" spans="1:16" x14ac:dyDescent="0.25">
      <c r="C42" s="70"/>
      <c r="D42" s="25"/>
      <c r="E42" s="25"/>
      <c r="F42" s="25"/>
      <c r="G42" s="25"/>
      <c r="H42" s="25"/>
      <c r="I42" s="25"/>
      <c r="J42" s="25"/>
      <c r="K42" s="25"/>
      <c r="L42" s="25"/>
      <c r="M42" s="24"/>
      <c r="N42" s="70"/>
      <c r="O42" s="25"/>
    </row>
    <row r="43" spans="1:16" x14ac:dyDescent="0.25">
      <c r="C43" s="70"/>
      <c r="D43" s="25"/>
      <c r="E43" s="25"/>
      <c r="F43" s="25"/>
      <c r="G43" s="25"/>
      <c r="H43" s="25"/>
      <c r="I43" s="25"/>
      <c r="J43" s="25"/>
      <c r="K43" s="25"/>
      <c r="L43" s="25"/>
      <c r="M43" s="24"/>
      <c r="N43" s="70"/>
      <c r="O43" s="25"/>
    </row>
    <row r="44" spans="1:16" x14ac:dyDescent="0.25">
      <c r="C44" s="70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25"/>
    </row>
    <row r="45" spans="1:16" x14ac:dyDescent="0.25">
      <c r="C45" s="7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</row>
    <row r="46" spans="1:16" x14ac:dyDescent="0.25">
      <c r="C46" s="7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</row>
    <row r="47" spans="1:16" x14ac:dyDescent="0.25">
      <c r="C47" s="7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</row>
    <row r="48" spans="1:16" x14ac:dyDescent="0.25">
      <c r="C48" s="7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48"/>
  <sheetViews>
    <sheetView topLeftCell="A3" zoomScale="90" zoomScaleNormal="90" workbookViewId="0">
      <selection activeCell="M38" sqref="M38"/>
    </sheetView>
  </sheetViews>
  <sheetFormatPr defaultRowHeight="15" x14ac:dyDescent="0.25"/>
  <cols>
    <col min="1" max="1" width="35.85546875" style="31" customWidth="1"/>
    <col min="2" max="2" width="4" style="31" customWidth="1"/>
    <col min="3" max="3" width="8.42578125" style="31" customWidth="1"/>
    <col min="4" max="4" width="8.140625" style="31" customWidth="1"/>
    <col min="5" max="5" width="12.85546875" style="31" customWidth="1"/>
    <col min="6" max="6" width="6.42578125" style="31" customWidth="1"/>
    <col min="7" max="7" width="12.140625" style="31" customWidth="1"/>
    <col min="8" max="8" width="7.42578125" style="31" customWidth="1"/>
    <col min="9" max="9" width="7.85546875" style="31" customWidth="1"/>
    <col min="10" max="10" width="7.7109375" style="31" customWidth="1"/>
    <col min="11" max="11" width="11.140625" style="31" customWidth="1"/>
    <col min="12" max="12" width="12.85546875" style="31" customWidth="1"/>
    <col min="13" max="13" width="7.28515625" style="31" customWidth="1"/>
    <col min="14" max="14" width="11.28515625" style="31" customWidth="1"/>
    <col min="15" max="16384" width="9.140625" style="31"/>
  </cols>
  <sheetData>
    <row r="1" spans="1:15" ht="12" customHeight="1" x14ac:dyDescent="0.25">
      <c r="A1" s="46" t="s">
        <v>55</v>
      </c>
    </row>
    <row r="2" spans="1:15" ht="12" customHeight="1" x14ac:dyDescent="0.25">
      <c r="A2" s="80" t="s">
        <v>0</v>
      </c>
      <c r="B2" s="176"/>
      <c r="C2" s="227" t="s">
        <v>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192" t="s">
        <v>2</v>
      </c>
    </row>
    <row r="3" spans="1:15" ht="38.25" x14ac:dyDescent="0.25">
      <c r="A3" s="187" t="s">
        <v>3</v>
      </c>
      <c r="B3" s="193"/>
      <c r="C3" s="193" t="s">
        <v>4</v>
      </c>
      <c r="D3" s="193" t="s">
        <v>5</v>
      </c>
      <c r="E3" s="193" t="s">
        <v>6</v>
      </c>
      <c r="F3" s="193" t="s">
        <v>7</v>
      </c>
      <c r="G3" s="193" t="s">
        <v>8</v>
      </c>
      <c r="H3" s="193" t="s">
        <v>9</v>
      </c>
      <c r="I3" s="193" t="s">
        <v>10</v>
      </c>
      <c r="J3" s="193" t="s">
        <v>11</v>
      </c>
      <c r="K3" s="193" t="s">
        <v>12</v>
      </c>
      <c r="L3" s="193" t="s">
        <v>13</v>
      </c>
      <c r="M3" s="193" t="s">
        <v>14</v>
      </c>
      <c r="N3" s="193"/>
    </row>
    <row r="4" spans="1:15" ht="14.25" customHeight="1" x14ac:dyDescent="0.25">
      <c r="A4" s="188" t="s">
        <v>15</v>
      </c>
      <c r="B4" s="194" t="s">
        <v>16</v>
      </c>
      <c r="C4" s="152">
        <f>C6+C8+C10</f>
        <v>3963.2499999999995</v>
      </c>
      <c r="D4" s="152">
        <f>D6+D8+D10</f>
        <v>1353.46</v>
      </c>
      <c r="E4" s="152">
        <f>E6+E8+E10</f>
        <v>15.39</v>
      </c>
      <c r="F4" s="152">
        <f t="shared" ref="F4:M5" si="0">F6+F8+F10</f>
        <v>27.91</v>
      </c>
      <c r="G4" s="152">
        <f t="shared" si="0"/>
        <v>5360.01</v>
      </c>
      <c r="H4" s="152">
        <f t="shared" si="0"/>
        <v>3903.89</v>
      </c>
      <c r="I4" s="152">
        <f t="shared" si="0"/>
        <v>165.39</v>
      </c>
      <c r="J4" s="152">
        <f t="shared" si="0"/>
        <v>640.09</v>
      </c>
      <c r="K4" s="152">
        <f t="shared" si="0"/>
        <v>4709.37</v>
      </c>
      <c r="L4" s="152">
        <f t="shared" si="0"/>
        <v>10069.380000000001</v>
      </c>
      <c r="M4" s="152">
        <f t="shared" si="0"/>
        <v>1308.75</v>
      </c>
      <c r="N4" s="152">
        <f>N6+N8+N10</f>
        <v>11378.130000000001</v>
      </c>
      <c r="O4" s="32"/>
    </row>
    <row r="5" spans="1:15" ht="14.25" customHeight="1" x14ac:dyDescent="0.25">
      <c r="A5" s="188"/>
      <c r="B5" s="194" t="s">
        <v>17</v>
      </c>
      <c r="C5" s="154">
        <f>C7+C9+C11</f>
        <v>1038617</v>
      </c>
      <c r="D5" s="154">
        <f t="shared" ref="D5:G5" si="1">D7+D9+D11</f>
        <v>307669</v>
      </c>
      <c r="E5" s="154">
        <f t="shared" si="1"/>
        <v>705</v>
      </c>
      <c r="F5" s="154">
        <f t="shared" si="1"/>
        <v>5128</v>
      </c>
      <c r="G5" s="154">
        <f t="shared" si="1"/>
        <v>1352119</v>
      </c>
      <c r="H5" s="154">
        <f>H7+H9+H11</f>
        <v>866904</v>
      </c>
      <c r="I5" s="154">
        <f t="shared" si="0"/>
        <v>33674</v>
      </c>
      <c r="J5" s="154">
        <f t="shared" si="0"/>
        <v>131400</v>
      </c>
      <c r="K5" s="154">
        <f t="shared" si="0"/>
        <v>1031978</v>
      </c>
      <c r="L5" s="154">
        <f t="shared" si="0"/>
        <v>2384097</v>
      </c>
      <c r="M5" s="154">
        <f>M7+M9+M11</f>
        <v>178575</v>
      </c>
      <c r="N5" s="154">
        <f>N7+N9+N11</f>
        <v>2562672</v>
      </c>
      <c r="O5" s="32"/>
    </row>
    <row r="6" spans="1:15" x14ac:dyDescent="0.25">
      <c r="A6" s="226" t="s">
        <v>49</v>
      </c>
      <c r="B6" s="194" t="s">
        <v>16</v>
      </c>
      <c r="C6" s="155">
        <f>'Kurzeme valsts'!C6+'Kurzeme pārējie'!C6</f>
        <v>2736.8999999999996</v>
      </c>
      <c r="D6" s="155">
        <f>'Kurzeme valsts'!D6+'Kurzeme pārējie'!D6</f>
        <v>992.09</v>
      </c>
      <c r="E6" s="155">
        <f>'Kurzeme valsts'!E6+'Kurzeme pārējie'!E6</f>
        <v>0</v>
      </c>
      <c r="F6" s="155">
        <f>'Kurzeme valsts'!F6+'Kurzeme pārējie'!F6</f>
        <v>22.8</v>
      </c>
      <c r="G6" s="152">
        <f>SUM(C6:F6)</f>
        <v>3751.79</v>
      </c>
      <c r="H6" s="155">
        <f>'Kurzeme valsts'!H6+'Kurzeme pārējie'!H6</f>
        <v>3079.16</v>
      </c>
      <c r="I6" s="155">
        <f>'Kurzeme valsts'!I6+'Kurzeme pārējie'!I6</f>
        <v>145.10999999999999</v>
      </c>
      <c r="J6" s="155">
        <f>'Kurzeme valsts'!J6+'Kurzeme pārējie'!J6</f>
        <v>548.36</v>
      </c>
      <c r="K6" s="152">
        <f>SUM(H6:J6)</f>
        <v>3772.63</v>
      </c>
      <c r="L6" s="152">
        <f>G6+K6</f>
        <v>7524.42</v>
      </c>
      <c r="M6" s="155">
        <f>'Kurzeme valsts'!M6+'Kurzeme pārējie'!M6</f>
        <v>1055.24</v>
      </c>
      <c r="N6" s="152">
        <f>SUM(L6:M6)</f>
        <v>8579.66</v>
      </c>
      <c r="O6" s="32"/>
    </row>
    <row r="7" spans="1:15" ht="15.75" x14ac:dyDescent="0.25">
      <c r="A7" s="226"/>
      <c r="B7" s="194" t="s">
        <v>17</v>
      </c>
      <c r="C7" s="156">
        <f>'Kurzeme valsts'!C7+'Kurzeme pārējie'!C7</f>
        <v>824535</v>
      </c>
      <c r="D7" s="160">
        <f>'Kurzeme valsts'!D7+'Kurzeme pārējie'!D7</f>
        <v>250170</v>
      </c>
      <c r="E7" s="160">
        <f>'Kurzeme valsts'!E7+'Kurzeme pārējie'!E7</f>
        <v>0</v>
      </c>
      <c r="F7" s="160">
        <f>'Kurzeme valsts'!F7+'Kurzeme pārējie'!F7</f>
        <v>4892</v>
      </c>
      <c r="G7" s="143">
        <f t="shared" ref="G7:G37" si="2">SUM(C7:F7)</f>
        <v>1079597</v>
      </c>
      <c r="H7" s="160">
        <f>'Kurzeme valsts'!H7+'Kurzeme pārējie'!H7</f>
        <v>750358</v>
      </c>
      <c r="I7" s="160">
        <f>'Kurzeme valsts'!I7+'Kurzeme pārējie'!I7</f>
        <v>32557</v>
      </c>
      <c r="J7" s="160">
        <f>'Kurzeme valsts'!J7+'Kurzeme pārējie'!J7</f>
        <v>128570</v>
      </c>
      <c r="K7" s="143">
        <f t="shared" ref="K7:K36" si="3">SUM(H7:J7)</f>
        <v>911485</v>
      </c>
      <c r="L7" s="154">
        <f t="shared" ref="L7:L37" si="4">G7+K7</f>
        <v>1991082</v>
      </c>
      <c r="M7" s="156">
        <f>'Kurzeme valsts'!M7+'Kurzeme pārējie'!M7</f>
        <v>171577</v>
      </c>
      <c r="N7" s="154">
        <f t="shared" ref="N7:N36" si="5">SUM(L7:M7)</f>
        <v>2162659</v>
      </c>
      <c r="O7" s="32"/>
    </row>
    <row r="8" spans="1:15" ht="20.25" customHeight="1" x14ac:dyDescent="0.25">
      <c r="A8" s="226" t="s">
        <v>50</v>
      </c>
      <c r="B8" s="194" t="s">
        <v>16</v>
      </c>
      <c r="C8" s="155">
        <f>'Kurzeme valsts'!C8+'Kurzeme pārējie'!C8</f>
        <v>349.41</v>
      </c>
      <c r="D8" s="161">
        <f>'Kurzeme valsts'!D8+'Kurzeme pārējie'!D8</f>
        <v>152.68</v>
      </c>
      <c r="E8" s="161">
        <f>'Kurzeme valsts'!E8+'Kurzeme pārējie'!E8</f>
        <v>15.39</v>
      </c>
      <c r="F8" s="161">
        <f>'Kurzeme valsts'!F8+'Kurzeme pārējie'!F8</f>
        <v>5.1100000000000003</v>
      </c>
      <c r="G8" s="141">
        <f t="shared" si="2"/>
        <v>522.59</v>
      </c>
      <c r="H8" s="161">
        <f>'Kurzeme valsts'!H8+'Kurzeme pārējie'!H8</f>
        <v>255.98000000000002</v>
      </c>
      <c r="I8" s="161">
        <f>'Kurzeme valsts'!I8+'Kurzeme pārējie'!I8</f>
        <v>20.28</v>
      </c>
      <c r="J8" s="161">
        <f>'Kurzeme valsts'!J8+'Kurzeme pārējie'!J8</f>
        <v>91.73</v>
      </c>
      <c r="K8" s="141">
        <f t="shared" si="3"/>
        <v>367.99</v>
      </c>
      <c r="L8" s="152">
        <f t="shared" si="4"/>
        <v>890.58</v>
      </c>
      <c r="M8" s="155">
        <f>'Kurzeme valsts'!M8+'Kurzeme pārējie'!M8</f>
        <v>253.51</v>
      </c>
      <c r="N8" s="152">
        <f t="shared" si="5"/>
        <v>1144.0900000000001</v>
      </c>
      <c r="O8" s="32"/>
    </row>
    <row r="9" spans="1:15" ht="22.5" customHeight="1" x14ac:dyDescent="0.25">
      <c r="A9" s="226"/>
      <c r="B9" s="194" t="s">
        <v>17</v>
      </c>
      <c r="C9" s="156">
        <f>'Kurzeme valsts'!C9+'Kurzeme pārējie'!C9</f>
        <v>20323</v>
      </c>
      <c r="D9" s="160">
        <f>'Kurzeme valsts'!D9+'Kurzeme pārējie'!D9</f>
        <v>6096</v>
      </c>
      <c r="E9" s="160">
        <f>'Kurzeme valsts'!E9+'Kurzeme pārējie'!E9</f>
        <v>705</v>
      </c>
      <c r="F9" s="160">
        <f>'Kurzeme valsts'!F9+'Kurzeme pārējie'!F9</f>
        <v>236</v>
      </c>
      <c r="G9" s="143">
        <f>SUM(C9:F9)</f>
        <v>27360</v>
      </c>
      <c r="H9" s="160">
        <f>'Kurzeme valsts'!H9+'Kurzeme pārējie'!H9</f>
        <v>10975</v>
      </c>
      <c r="I9" s="160">
        <f>'Kurzeme valsts'!I9+'Kurzeme pārējie'!I9</f>
        <v>1117</v>
      </c>
      <c r="J9" s="160">
        <f>'Kurzeme valsts'!J9+'Kurzeme pārējie'!J9</f>
        <v>2830</v>
      </c>
      <c r="K9" s="143">
        <f t="shared" si="3"/>
        <v>14922</v>
      </c>
      <c r="L9" s="154">
        <f>G9+K9</f>
        <v>42282</v>
      </c>
      <c r="M9" s="156">
        <f>'Kurzeme valsts'!M9+'Kurzeme pārējie'!M9</f>
        <v>6998</v>
      </c>
      <c r="N9" s="154">
        <f>SUM(L9:M9)</f>
        <v>49280</v>
      </c>
      <c r="O9" s="32"/>
    </row>
    <row r="10" spans="1:15" ht="13.5" customHeight="1" x14ac:dyDescent="0.25">
      <c r="A10" s="226" t="s">
        <v>46</v>
      </c>
      <c r="B10" s="194" t="s">
        <v>16</v>
      </c>
      <c r="C10" s="155">
        <f>'Kurzeme valsts'!C10+'Kurzeme pārējie'!C10</f>
        <v>876.94</v>
      </c>
      <c r="D10" s="161">
        <f>'Kurzeme valsts'!D10+'Kurzeme pārējie'!D10</f>
        <v>208.69</v>
      </c>
      <c r="E10" s="161">
        <f>'Kurzeme valsts'!E10+'Kurzeme pārējie'!E10</f>
        <v>0</v>
      </c>
      <c r="F10" s="161">
        <f>'Kurzeme valsts'!F10+'Kurzeme pārējie'!F10</f>
        <v>0</v>
      </c>
      <c r="G10" s="141">
        <f t="shared" si="2"/>
        <v>1085.6300000000001</v>
      </c>
      <c r="H10" s="161">
        <f>'Kurzeme valsts'!H10+'Kurzeme pārējie'!H10</f>
        <v>568.75</v>
      </c>
      <c r="I10" s="161">
        <f>'Kurzeme valsts'!I10+'Kurzeme pārējie'!I10</f>
        <v>0</v>
      </c>
      <c r="J10" s="161">
        <f>'Kurzeme valsts'!J10+'Kurzeme pārējie'!J10</f>
        <v>0</v>
      </c>
      <c r="K10" s="141">
        <f t="shared" si="3"/>
        <v>568.75</v>
      </c>
      <c r="L10" s="152">
        <f t="shared" si="4"/>
        <v>1654.38</v>
      </c>
      <c r="M10" s="155">
        <f>'Kurzeme valsts'!M10+'Kurzeme pārējie'!M10</f>
        <v>0</v>
      </c>
      <c r="N10" s="152">
        <f t="shared" si="5"/>
        <v>1654.38</v>
      </c>
      <c r="O10" s="32"/>
    </row>
    <row r="11" spans="1:15" ht="13.5" customHeight="1" x14ac:dyDescent="0.25">
      <c r="A11" s="226"/>
      <c r="B11" s="194" t="s">
        <v>17</v>
      </c>
      <c r="C11" s="156">
        <f>'Kurzeme valsts'!C11+'Kurzeme pārējie'!C11</f>
        <v>193759</v>
      </c>
      <c r="D11" s="160">
        <f>'Kurzeme valsts'!D11+'Kurzeme pārējie'!D11</f>
        <v>51403</v>
      </c>
      <c r="E11" s="160">
        <f>'Kurzeme valsts'!E11+'Kurzeme pārējie'!E11</f>
        <v>0</v>
      </c>
      <c r="F11" s="160">
        <f>'Kurzeme valsts'!F11+'Kurzeme pārējie'!F11</f>
        <v>0</v>
      </c>
      <c r="G11" s="143">
        <f t="shared" si="2"/>
        <v>245162</v>
      </c>
      <c r="H11" s="160">
        <f>'Kurzeme valsts'!H11+'Kurzeme pārējie'!H11</f>
        <v>105571</v>
      </c>
      <c r="I11" s="160">
        <f>'Kurzeme valsts'!I11+'Kurzeme pārējie'!I11</f>
        <v>0</v>
      </c>
      <c r="J11" s="160">
        <f>'Kurzeme valsts'!J11+'Kurzeme pārējie'!J11</f>
        <v>0</v>
      </c>
      <c r="K11" s="143">
        <f t="shared" si="3"/>
        <v>105571</v>
      </c>
      <c r="L11" s="154">
        <f t="shared" si="4"/>
        <v>350733</v>
      </c>
      <c r="M11" s="156">
        <f>'Kurzeme valsts'!M11+'Kurzeme pārējie'!M11</f>
        <v>0</v>
      </c>
      <c r="N11" s="154">
        <f>SUM(L11:M11)</f>
        <v>350733</v>
      </c>
      <c r="O11" s="32"/>
    </row>
    <row r="12" spans="1:15" ht="13.5" customHeight="1" x14ac:dyDescent="0.25">
      <c r="A12" s="188" t="s">
        <v>21</v>
      </c>
      <c r="B12" s="194" t="s">
        <v>16</v>
      </c>
      <c r="C12" s="155">
        <f>'Kurzeme valsts'!C12+'Kurzeme pārējie'!C12</f>
        <v>3799.2699999999995</v>
      </c>
      <c r="D12" s="161">
        <f>'Kurzeme valsts'!D12+'Kurzeme pārējie'!D12</f>
        <v>2865.6</v>
      </c>
      <c r="E12" s="161">
        <f>'Kurzeme valsts'!E12+'Kurzeme pārējie'!E12</f>
        <v>36.379999999999995</v>
      </c>
      <c r="F12" s="161">
        <f>'Kurzeme valsts'!F12+'Kurzeme pārējie'!F12</f>
        <v>20.3</v>
      </c>
      <c r="G12" s="141">
        <f t="shared" si="2"/>
        <v>6721.5499999999993</v>
      </c>
      <c r="H12" s="161">
        <f>'Kurzeme valsts'!H12+'Kurzeme pārējie'!H12</f>
        <v>2547.91</v>
      </c>
      <c r="I12" s="161">
        <f>'Kurzeme valsts'!I12+'Kurzeme pārējie'!I12</f>
        <v>192.57999999999998</v>
      </c>
      <c r="J12" s="161">
        <f>'Kurzeme valsts'!J12+'Kurzeme pārējie'!J12</f>
        <v>191.60000000000002</v>
      </c>
      <c r="K12" s="141">
        <f t="shared" si="3"/>
        <v>2932.0899999999997</v>
      </c>
      <c r="L12" s="152">
        <f t="shared" si="4"/>
        <v>9653.64</v>
      </c>
      <c r="M12" s="155">
        <f>'Kurzeme valsts'!M12+'Kurzeme pārējie'!M12</f>
        <v>260.33000000000004</v>
      </c>
      <c r="N12" s="152">
        <f t="shared" si="5"/>
        <v>9913.9699999999993</v>
      </c>
      <c r="O12" s="32"/>
    </row>
    <row r="13" spans="1:15" ht="13.5" customHeight="1" x14ac:dyDescent="0.25">
      <c r="A13" s="4" t="s">
        <v>37</v>
      </c>
      <c r="B13" s="194" t="s">
        <v>17</v>
      </c>
      <c r="C13" s="156">
        <f>'Kurzeme valsts'!C13+'Kurzeme pārējie'!C13</f>
        <v>189934</v>
      </c>
      <c r="D13" s="160">
        <f>'Kurzeme valsts'!D13+'Kurzeme pārējie'!D13</f>
        <v>142851</v>
      </c>
      <c r="E13" s="160">
        <f>'Kurzeme valsts'!E13+'Kurzeme pārējie'!E13</f>
        <v>1217</v>
      </c>
      <c r="F13" s="160">
        <f>'Kurzeme valsts'!F13+'Kurzeme pārējie'!F13</f>
        <v>701</v>
      </c>
      <c r="G13" s="143">
        <f t="shared" si="2"/>
        <v>334703</v>
      </c>
      <c r="H13" s="160">
        <f>'Kurzeme valsts'!H13+'Kurzeme pārējie'!H13</f>
        <v>95455</v>
      </c>
      <c r="I13" s="160">
        <f>'Kurzeme valsts'!I13+'Kurzeme pārējie'!I13</f>
        <v>6677</v>
      </c>
      <c r="J13" s="160">
        <f>'Kurzeme valsts'!J13+'Kurzeme pārējie'!J13</f>
        <v>5083</v>
      </c>
      <c r="K13" s="143">
        <f t="shared" si="3"/>
        <v>107215</v>
      </c>
      <c r="L13" s="154">
        <f t="shared" si="4"/>
        <v>441918</v>
      </c>
      <c r="M13" s="156">
        <f>'Kurzeme valsts'!M13+'Kurzeme pārējie'!M13</f>
        <v>5017</v>
      </c>
      <c r="N13" s="154">
        <f t="shared" si="5"/>
        <v>446935</v>
      </c>
      <c r="O13" s="32"/>
    </row>
    <row r="14" spans="1:15" ht="13.5" customHeight="1" x14ac:dyDescent="0.25">
      <c r="A14" s="226" t="s">
        <v>23</v>
      </c>
      <c r="B14" s="194" t="s">
        <v>16</v>
      </c>
      <c r="C14" s="155">
        <f>'Kurzeme valsts'!C14+'Kurzeme pārējie'!C14</f>
        <v>39.590000000000003</v>
      </c>
      <c r="D14" s="161">
        <f>'Kurzeme valsts'!D14+'Kurzeme pārējie'!D14</f>
        <v>41.65</v>
      </c>
      <c r="E14" s="161">
        <f>'Kurzeme valsts'!E14+'Kurzeme pārējie'!E14</f>
        <v>0</v>
      </c>
      <c r="F14" s="161">
        <f>'Kurzeme valsts'!F14+'Kurzeme pārējie'!F14</f>
        <v>4.58</v>
      </c>
      <c r="G14" s="141">
        <f t="shared" si="2"/>
        <v>85.820000000000007</v>
      </c>
      <c r="H14" s="161">
        <f>'Kurzeme valsts'!H14+'Kurzeme pārējie'!H14</f>
        <v>14.59</v>
      </c>
      <c r="I14" s="161">
        <f>'Kurzeme valsts'!I14+'Kurzeme pārējie'!I14</f>
        <v>2.9899999999999998</v>
      </c>
      <c r="J14" s="161">
        <f>'Kurzeme valsts'!J14+'Kurzeme pārējie'!J14</f>
        <v>3.15</v>
      </c>
      <c r="K14" s="141">
        <f t="shared" si="3"/>
        <v>20.729999999999997</v>
      </c>
      <c r="L14" s="152">
        <f t="shared" si="4"/>
        <v>106.55000000000001</v>
      </c>
      <c r="M14" s="155">
        <f>'Kurzeme valsts'!M14+'Kurzeme pārējie'!M14</f>
        <v>9.5300000000000011</v>
      </c>
      <c r="N14" s="152">
        <f t="shared" si="5"/>
        <v>116.08000000000001</v>
      </c>
      <c r="O14" s="32"/>
    </row>
    <row r="15" spans="1:15" ht="13.5" customHeight="1" x14ac:dyDescent="0.25">
      <c r="A15" s="226"/>
      <c r="B15" s="194" t="s">
        <v>17</v>
      </c>
      <c r="C15" s="156">
        <f>'Kurzeme valsts'!C15+'Kurzeme pārējie'!C15</f>
        <v>5969</v>
      </c>
      <c r="D15" s="160">
        <f>'Kurzeme valsts'!D15+'Kurzeme pārējie'!D15</f>
        <v>5149</v>
      </c>
      <c r="E15" s="160">
        <f>'Kurzeme valsts'!E15+'Kurzeme pārējie'!E15</f>
        <v>0</v>
      </c>
      <c r="F15" s="160">
        <f>'Kurzeme valsts'!F15+'Kurzeme pārējie'!F15</f>
        <v>340</v>
      </c>
      <c r="G15" s="143">
        <f t="shared" si="2"/>
        <v>11458</v>
      </c>
      <c r="H15" s="160">
        <f>'Kurzeme valsts'!H15+'Kurzeme pārējie'!H15</f>
        <v>1791</v>
      </c>
      <c r="I15" s="160">
        <f>'Kurzeme valsts'!I15+'Kurzeme pārējie'!I15</f>
        <v>283</v>
      </c>
      <c r="J15" s="160">
        <f>'Kurzeme valsts'!J15+'Kurzeme pārējie'!J15</f>
        <v>724</v>
      </c>
      <c r="K15" s="143">
        <f t="shared" si="3"/>
        <v>2798</v>
      </c>
      <c r="L15" s="154">
        <f t="shared" si="4"/>
        <v>14256</v>
      </c>
      <c r="M15" s="156">
        <f>'Kurzeme valsts'!M15+'Kurzeme pārējie'!M15</f>
        <v>498</v>
      </c>
      <c r="N15" s="154">
        <f t="shared" si="5"/>
        <v>14754</v>
      </c>
      <c r="O15" s="32"/>
    </row>
    <row r="16" spans="1:15" ht="13.5" customHeight="1" x14ac:dyDescent="0.25">
      <c r="A16" s="226" t="s">
        <v>24</v>
      </c>
      <c r="B16" s="194" t="s">
        <v>16</v>
      </c>
      <c r="C16" s="155">
        <f>'Kurzeme valsts'!C16+'Kurzeme pārējie'!C16</f>
        <v>1875.53</v>
      </c>
      <c r="D16" s="161">
        <f>'Kurzeme valsts'!D16+'Kurzeme pārējie'!D16</f>
        <v>1768.99</v>
      </c>
      <c r="E16" s="161">
        <f>'Kurzeme valsts'!E16+'Kurzeme pārējie'!E16</f>
        <v>39.61</v>
      </c>
      <c r="F16" s="161">
        <f>'Kurzeme valsts'!F16+'Kurzeme pārējie'!F16</f>
        <v>27.22</v>
      </c>
      <c r="G16" s="141">
        <f t="shared" si="2"/>
        <v>3711.35</v>
      </c>
      <c r="H16" s="161">
        <f>'Kurzeme valsts'!H16+'Kurzeme pārējie'!H16</f>
        <v>632.39</v>
      </c>
      <c r="I16" s="161">
        <f>'Kurzeme valsts'!I16+'Kurzeme pārējie'!I16</f>
        <v>19.89</v>
      </c>
      <c r="J16" s="161">
        <f>'Kurzeme valsts'!J16+'Kurzeme pārējie'!J16</f>
        <v>58.23</v>
      </c>
      <c r="K16" s="141">
        <f t="shared" si="3"/>
        <v>710.51</v>
      </c>
      <c r="L16" s="152">
        <f t="shared" si="4"/>
        <v>4421.8599999999997</v>
      </c>
      <c r="M16" s="155">
        <f>'Kurzeme valsts'!M16+'Kurzeme pārējie'!M16</f>
        <v>19.729999999999997</v>
      </c>
      <c r="N16" s="152">
        <f t="shared" si="5"/>
        <v>4441.5899999999992</v>
      </c>
      <c r="O16" s="32"/>
    </row>
    <row r="17" spans="1:15" ht="13.5" customHeight="1" x14ac:dyDescent="0.25">
      <c r="A17" s="226"/>
      <c r="B17" s="194" t="s">
        <v>17</v>
      </c>
      <c r="C17" s="156">
        <f>'Kurzeme valsts'!C17+'Kurzeme pārējie'!C17</f>
        <v>15221.5</v>
      </c>
      <c r="D17" s="160">
        <f>'Kurzeme valsts'!D17+'Kurzeme pārējie'!D17</f>
        <v>14052.64</v>
      </c>
      <c r="E17" s="160">
        <f>'Kurzeme valsts'!E17+'Kurzeme pārējie'!E17</f>
        <v>670</v>
      </c>
      <c r="F17" s="160">
        <f>'Kurzeme valsts'!F17+'Kurzeme pārējie'!F17</f>
        <v>486</v>
      </c>
      <c r="G17" s="143">
        <f t="shared" si="2"/>
        <v>30430.14</v>
      </c>
      <c r="H17" s="160">
        <f>'Kurzeme valsts'!H17+'Kurzeme pārējie'!H17</f>
        <v>6499.53</v>
      </c>
      <c r="I17" s="160">
        <f>'Kurzeme valsts'!I17+'Kurzeme pārējie'!I17</f>
        <v>241.53</v>
      </c>
      <c r="J17" s="160">
        <f>'Kurzeme valsts'!J17+'Kurzeme pārējie'!J17</f>
        <v>1014.62</v>
      </c>
      <c r="K17" s="143">
        <f t="shared" si="3"/>
        <v>7755.6799999999994</v>
      </c>
      <c r="L17" s="154">
        <f t="shared" si="4"/>
        <v>38185.82</v>
      </c>
      <c r="M17" s="156">
        <f>'Kurzeme valsts'!M17+'Kurzeme pārējie'!M17</f>
        <v>274.57</v>
      </c>
      <c r="N17" s="154">
        <f t="shared" si="5"/>
        <v>38460.39</v>
      </c>
      <c r="O17" s="32"/>
    </row>
    <row r="18" spans="1:15" ht="13.5" customHeight="1" x14ac:dyDescent="0.25">
      <c r="A18" s="230" t="s">
        <v>51</v>
      </c>
      <c r="B18" s="194" t="s">
        <v>16</v>
      </c>
      <c r="C18" s="155">
        <f>'Kurzeme valsts'!C18+'Kurzeme pārējie'!C18</f>
        <v>0.69</v>
      </c>
      <c r="D18" s="161">
        <f>'Kurzeme valsts'!D18+'Kurzeme pārējie'!D18</f>
        <v>9.6499999999999986</v>
      </c>
      <c r="E18" s="161">
        <f>'Kurzeme valsts'!E18+'Kurzeme pārējie'!E18</f>
        <v>0.37</v>
      </c>
      <c r="F18" s="161">
        <f>'Kurzeme valsts'!F18+'Kurzeme pārējie'!F18</f>
        <v>0</v>
      </c>
      <c r="G18" s="141">
        <f t="shared" si="2"/>
        <v>10.709999999999997</v>
      </c>
      <c r="H18" s="161">
        <f>'Kurzeme valsts'!H18+'Kurzeme pārējie'!H18</f>
        <v>1.86</v>
      </c>
      <c r="I18" s="161">
        <f>'Kurzeme valsts'!I18+'Kurzeme pārējie'!I18</f>
        <v>0</v>
      </c>
      <c r="J18" s="161">
        <f>'Kurzeme valsts'!J18+'Kurzeme pārējie'!J18</f>
        <v>0</v>
      </c>
      <c r="K18" s="141">
        <f t="shared" si="3"/>
        <v>1.86</v>
      </c>
      <c r="L18" s="152">
        <f t="shared" si="4"/>
        <v>12.569999999999997</v>
      </c>
      <c r="M18" s="155">
        <f>'Kurzeme valsts'!M18+'Kurzeme pārējie'!M18</f>
        <v>0</v>
      </c>
      <c r="N18" s="152">
        <f t="shared" si="5"/>
        <v>12.569999999999997</v>
      </c>
      <c r="O18" s="32"/>
    </row>
    <row r="19" spans="1:15" ht="13.5" customHeight="1" x14ac:dyDescent="0.25">
      <c r="A19" s="230"/>
      <c r="B19" s="194" t="s">
        <v>17</v>
      </c>
      <c r="C19" s="155">
        <f>'Kurzeme valsts'!C19+'Kurzeme pārējie'!C19</f>
        <v>150</v>
      </c>
      <c r="D19" s="161">
        <f>'Kurzeme valsts'!D19+'Kurzeme pārējie'!D19</f>
        <v>2779</v>
      </c>
      <c r="E19" s="161">
        <f>'Kurzeme valsts'!E19+'Kurzeme pārējie'!E19</f>
        <v>10</v>
      </c>
      <c r="F19" s="161">
        <f>'Kurzeme valsts'!F19+'Kurzeme pārējie'!F19</f>
        <v>0</v>
      </c>
      <c r="G19" s="141">
        <f t="shared" si="2"/>
        <v>2939</v>
      </c>
      <c r="H19" s="161">
        <f>'Kurzeme valsts'!H19+'Kurzeme pārējie'!H19</f>
        <v>282</v>
      </c>
      <c r="I19" s="161">
        <f>'Kurzeme valsts'!I19+'Kurzeme pārējie'!I19</f>
        <v>0</v>
      </c>
      <c r="J19" s="161">
        <f>'Kurzeme valsts'!J19+'Kurzeme pārējie'!J19</f>
        <v>0</v>
      </c>
      <c r="K19" s="141">
        <f t="shared" si="3"/>
        <v>282</v>
      </c>
      <c r="L19" s="152">
        <f t="shared" si="4"/>
        <v>3221</v>
      </c>
      <c r="M19" s="155">
        <f>'Kurzeme valsts'!M19+'Kurzeme pārējie'!M19</f>
        <v>0</v>
      </c>
      <c r="N19" s="152">
        <f t="shared" si="5"/>
        <v>3221</v>
      </c>
      <c r="O19" s="32"/>
    </row>
    <row r="20" spans="1:15" ht="13.5" customHeight="1" x14ac:dyDescent="0.25">
      <c r="A20" s="230" t="s">
        <v>52</v>
      </c>
      <c r="B20" s="194" t="s">
        <v>16</v>
      </c>
      <c r="C20" s="155">
        <f>'Kurzeme valsts'!C20+'Kurzeme pārējie'!C20</f>
        <v>0</v>
      </c>
      <c r="D20" s="161">
        <f>'Kurzeme valsts'!D20+'Kurzeme pārējie'!D20</f>
        <v>0</v>
      </c>
      <c r="E20" s="161">
        <f>'Kurzeme valsts'!E20+'Kurzeme pārējie'!E20</f>
        <v>0</v>
      </c>
      <c r="F20" s="161">
        <f>'Kurzeme valsts'!F20+'Kurzeme pārējie'!F20</f>
        <v>0</v>
      </c>
      <c r="G20" s="141">
        <f t="shared" si="2"/>
        <v>0</v>
      </c>
      <c r="H20" s="161">
        <f>'Kurzeme valsts'!H20+'Kurzeme pārējie'!H20</f>
        <v>0</v>
      </c>
      <c r="I20" s="161">
        <f>'Kurzeme valsts'!I20+'Kurzeme pārējie'!I20</f>
        <v>0</v>
      </c>
      <c r="J20" s="161">
        <f>'Kurzeme valsts'!J20+'Kurzeme pārējie'!J20</f>
        <v>0</v>
      </c>
      <c r="K20" s="141">
        <f t="shared" si="3"/>
        <v>0</v>
      </c>
      <c r="L20" s="152">
        <f t="shared" si="4"/>
        <v>0</v>
      </c>
      <c r="M20" s="155">
        <f>'Kurzeme valsts'!M20+'Kurzeme pārējie'!M20</f>
        <v>0</v>
      </c>
      <c r="N20" s="152">
        <f t="shared" si="5"/>
        <v>0</v>
      </c>
      <c r="O20" s="32"/>
    </row>
    <row r="21" spans="1:15" ht="13.5" customHeight="1" x14ac:dyDescent="0.25">
      <c r="A21" s="230"/>
      <c r="B21" s="194" t="s">
        <v>17</v>
      </c>
      <c r="C21" s="155">
        <f>'Kurzeme valsts'!C21+'Kurzeme pārējie'!C21</f>
        <v>0</v>
      </c>
      <c r="D21" s="161">
        <f>'Kurzeme valsts'!D21+'Kurzeme pārējie'!D21</f>
        <v>0</v>
      </c>
      <c r="E21" s="161">
        <f>'Kurzeme valsts'!E21+'Kurzeme pārējie'!E21</f>
        <v>0</v>
      </c>
      <c r="F21" s="161">
        <f>'Kurzeme valsts'!F21+'Kurzeme pārējie'!F21</f>
        <v>0</v>
      </c>
      <c r="G21" s="141">
        <f t="shared" si="2"/>
        <v>0</v>
      </c>
      <c r="H21" s="161">
        <f>'Kurzeme valsts'!H21+'Kurzeme pārējie'!H21</f>
        <v>0</v>
      </c>
      <c r="I21" s="161">
        <f>'Kurzeme valsts'!I21+'Kurzeme pārējie'!I21</f>
        <v>0</v>
      </c>
      <c r="J21" s="161">
        <f>'Kurzeme valsts'!J21+'Kurzeme pārējie'!J21</f>
        <v>0</v>
      </c>
      <c r="K21" s="141">
        <f t="shared" si="3"/>
        <v>0</v>
      </c>
      <c r="L21" s="152">
        <f t="shared" si="4"/>
        <v>0</v>
      </c>
      <c r="M21" s="155">
        <f>'Kurzeme valsts'!M21+'Kurzeme pārējie'!M21</f>
        <v>0</v>
      </c>
      <c r="N21" s="152">
        <f t="shared" si="5"/>
        <v>0</v>
      </c>
      <c r="O21" s="32"/>
    </row>
    <row r="22" spans="1:15" ht="13.5" customHeight="1" x14ac:dyDescent="0.25">
      <c r="A22" s="188" t="s">
        <v>27</v>
      </c>
      <c r="B22" s="194" t="s">
        <v>16</v>
      </c>
      <c r="C22" s="155">
        <f>'Kurzeme valsts'!C22+'Kurzeme pārējie'!C22</f>
        <v>38.58</v>
      </c>
      <c r="D22" s="161">
        <f>'Kurzeme valsts'!D22+'Kurzeme pārējie'!D22</f>
        <v>15.41</v>
      </c>
      <c r="E22" s="161">
        <f>'Kurzeme valsts'!E22+'Kurzeme pārējie'!E22</f>
        <v>0</v>
      </c>
      <c r="F22" s="161">
        <f>'Kurzeme valsts'!F22+'Kurzeme pārējie'!F22</f>
        <v>0.14000000000000001</v>
      </c>
      <c r="G22" s="141">
        <f t="shared" si="2"/>
        <v>54.129999999999995</v>
      </c>
      <c r="H22" s="161">
        <f>'Kurzeme valsts'!H22+'Kurzeme pārējie'!H22</f>
        <v>19.619999999999997</v>
      </c>
      <c r="I22" s="161">
        <f>'Kurzeme valsts'!I22+'Kurzeme pārējie'!I22</f>
        <v>0.42</v>
      </c>
      <c r="J22" s="161">
        <f>'Kurzeme valsts'!J22+'Kurzeme pārējie'!J22</f>
        <v>2.4700000000000002</v>
      </c>
      <c r="K22" s="141">
        <f t="shared" si="3"/>
        <v>22.509999999999998</v>
      </c>
      <c r="L22" s="152">
        <f t="shared" si="4"/>
        <v>76.639999999999986</v>
      </c>
      <c r="M22" s="155">
        <f>'Kurzeme valsts'!M22+'Kurzeme pārējie'!M22</f>
        <v>3.91</v>
      </c>
      <c r="N22" s="152">
        <f t="shared" si="5"/>
        <v>80.549999999999983</v>
      </c>
      <c r="O22" s="32"/>
    </row>
    <row r="23" spans="1:15" ht="13.5" customHeight="1" x14ac:dyDescent="0.25">
      <c r="A23" s="188"/>
      <c r="B23" s="194" t="s">
        <v>17</v>
      </c>
      <c r="C23" s="155">
        <f>'Kurzeme valsts'!C23+'Kurzeme pārējie'!C23</f>
        <v>5114.32</v>
      </c>
      <c r="D23" s="161">
        <f>'Kurzeme valsts'!D23+'Kurzeme pārējie'!D23</f>
        <v>2087.4300000000003</v>
      </c>
      <c r="E23" s="161">
        <f>'Kurzeme valsts'!E23+'Kurzeme pārējie'!E23</f>
        <v>0</v>
      </c>
      <c r="F23" s="161">
        <f>'Kurzeme valsts'!F23+'Kurzeme pārējie'!F23</f>
        <v>41</v>
      </c>
      <c r="G23" s="141">
        <f t="shared" si="2"/>
        <v>7242.75</v>
      </c>
      <c r="H23" s="161">
        <f>'Kurzeme valsts'!H23+'Kurzeme pārējie'!H23</f>
        <v>1937.95</v>
      </c>
      <c r="I23" s="161">
        <f>'Kurzeme valsts'!I23+'Kurzeme pārējie'!I23</f>
        <v>59</v>
      </c>
      <c r="J23" s="161">
        <f>'Kurzeme valsts'!J23+'Kurzeme pārējie'!J23</f>
        <v>204</v>
      </c>
      <c r="K23" s="141">
        <f t="shared" si="3"/>
        <v>2200.9499999999998</v>
      </c>
      <c r="L23" s="152">
        <f t="shared" si="4"/>
        <v>9443.7000000000007</v>
      </c>
      <c r="M23" s="155">
        <f>'Kurzeme valsts'!M23+'Kurzeme pārējie'!M23</f>
        <v>94.740000000000009</v>
      </c>
      <c r="N23" s="152">
        <f t="shared" si="5"/>
        <v>9538.44</v>
      </c>
      <c r="O23" s="32"/>
    </row>
    <row r="24" spans="1:15" ht="13.5" customHeight="1" x14ac:dyDescent="0.25">
      <c r="A24" s="226" t="s">
        <v>28</v>
      </c>
      <c r="B24" s="194" t="s">
        <v>16</v>
      </c>
      <c r="C24" s="155">
        <f>'Kurzeme valsts'!C24+'Kurzeme pārējie'!C24</f>
        <v>473.07000000000005</v>
      </c>
      <c r="D24" s="161">
        <f>'Kurzeme valsts'!D24+'Kurzeme pārējie'!D24</f>
        <v>107.98</v>
      </c>
      <c r="E24" s="161">
        <f>'Kurzeme valsts'!E24+'Kurzeme pārējie'!E24</f>
        <v>0</v>
      </c>
      <c r="F24" s="161">
        <f>'Kurzeme valsts'!F24+'Kurzeme pārējie'!F24</f>
        <v>4.62</v>
      </c>
      <c r="G24" s="141">
        <f t="shared" si="2"/>
        <v>585.67000000000007</v>
      </c>
      <c r="H24" s="161">
        <f>'Kurzeme valsts'!H24+'Kurzeme pārējie'!H24</f>
        <v>103.91</v>
      </c>
      <c r="I24" s="161">
        <f>'Kurzeme valsts'!I24+'Kurzeme pārējie'!I24</f>
        <v>13.4</v>
      </c>
      <c r="J24" s="161">
        <f>'Kurzeme valsts'!J24+'Kurzeme pārējie'!J24</f>
        <v>3.54</v>
      </c>
      <c r="K24" s="141">
        <f t="shared" si="3"/>
        <v>120.85000000000001</v>
      </c>
      <c r="L24" s="152">
        <f t="shared" si="4"/>
        <v>706.5200000000001</v>
      </c>
      <c r="M24" s="155">
        <f>'Kurzeme valsts'!M24+'Kurzeme pārējie'!M24</f>
        <v>8.94</v>
      </c>
      <c r="N24" s="152">
        <f t="shared" si="5"/>
        <v>715.46000000000015</v>
      </c>
      <c r="O24" s="32"/>
    </row>
    <row r="25" spans="1:15" ht="13.5" customHeight="1" x14ac:dyDescent="0.25">
      <c r="A25" s="226"/>
      <c r="B25" s="194" t="s">
        <v>17</v>
      </c>
      <c r="C25" s="155">
        <f>'Kurzeme valsts'!C25+'Kurzeme pārējie'!C25</f>
        <v>26099.279999999999</v>
      </c>
      <c r="D25" s="161">
        <f>'Kurzeme valsts'!D25+'Kurzeme pārējie'!D25</f>
        <v>7986.12</v>
      </c>
      <c r="E25" s="161">
        <f>'Kurzeme valsts'!E25+'Kurzeme pārējie'!E25</f>
        <v>0</v>
      </c>
      <c r="F25" s="161">
        <f>'Kurzeme valsts'!F25+'Kurzeme pārējie'!F25</f>
        <v>47.98</v>
      </c>
      <c r="G25" s="141">
        <f t="shared" si="2"/>
        <v>34133.380000000005</v>
      </c>
      <c r="H25" s="161">
        <f>'Kurzeme valsts'!H25+'Kurzeme pārējie'!H25</f>
        <v>8138.68</v>
      </c>
      <c r="I25" s="161">
        <f>'Kurzeme valsts'!I25+'Kurzeme pārējie'!I25</f>
        <v>807.25</v>
      </c>
      <c r="J25" s="161">
        <f>'Kurzeme valsts'!J25+'Kurzeme pārējie'!J25</f>
        <v>360.19</v>
      </c>
      <c r="K25" s="141">
        <f t="shared" si="3"/>
        <v>9306.1200000000008</v>
      </c>
      <c r="L25" s="152">
        <f t="shared" si="4"/>
        <v>43439.500000000007</v>
      </c>
      <c r="M25" s="155">
        <f>'Kurzeme valsts'!M25+'Kurzeme pārējie'!M25</f>
        <v>750.01</v>
      </c>
      <c r="N25" s="152">
        <f t="shared" si="5"/>
        <v>44189.510000000009</v>
      </c>
      <c r="O25" s="32"/>
    </row>
    <row r="26" spans="1:15" ht="13.5" customHeight="1" x14ac:dyDescent="0.25">
      <c r="A26" s="226" t="s">
        <v>29</v>
      </c>
      <c r="B26" s="194" t="s">
        <v>16</v>
      </c>
      <c r="C26" s="155">
        <f>'Kurzeme valsts'!C26+'Kurzeme pārējie'!C26</f>
        <v>0</v>
      </c>
      <c r="D26" s="161">
        <f>'Kurzeme valsts'!D26+'Kurzeme pārējie'!D26</f>
        <v>0</v>
      </c>
      <c r="E26" s="161">
        <f>'Kurzeme valsts'!E26+'Kurzeme pārējie'!E26</f>
        <v>0</v>
      </c>
      <c r="F26" s="161">
        <f>'Kurzeme valsts'!F26+'Kurzeme pārējie'!F26</f>
        <v>0</v>
      </c>
      <c r="G26" s="141">
        <f t="shared" si="2"/>
        <v>0</v>
      </c>
      <c r="H26" s="161">
        <f>'Kurzeme valsts'!H26+'Kurzeme pārējie'!H26</f>
        <v>0</v>
      </c>
      <c r="I26" s="161">
        <f>'Kurzeme valsts'!I26+'Kurzeme pārējie'!I26</f>
        <v>0</v>
      </c>
      <c r="J26" s="161">
        <f>'Kurzeme valsts'!J26+'Kurzeme pārējie'!J26</f>
        <v>0</v>
      </c>
      <c r="K26" s="141">
        <f t="shared" si="3"/>
        <v>0</v>
      </c>
      <c r="L26" s="152">
        <f t="shared" si="4"/>
        <v>0</v>
      </c>
      <c r="M26" s="155">
        <f>'Kurzeme valsts'!M26+'Kurzeme pārējie'!M26</f>
        <v>0</v>
      </c>
      <c r="N26" s="152">
        <f t="shared" si="5"/>
        <v>0</v>
      </c>
      <c r="O26" s="32"/>
    </row>
    <row r="27" spans="1:15" ht="13.5" customHeight="1" x14ac:dyDescent="0.25">
      <c r="A27" s="226"/>
      <c r="B27" s="194" t="s">
        <v>17</v>
      </c>
      <c r="C27" s="155">
        <f>'Kurzeme valsts'!C27+'Kurzeme pārējie'!C27</f>
        <v>0</v>
      </c>
      <c r="D27" s="161">
        <f>'Kurzeme valsts'!D27+'Kurzeme pārējie'!D27</f>
        <v>0</v>
      </c>
      <c r="E27" s="161">
        <f>'Kurzeme valsts'!E27+'Kurzeme pārējie'!E27</f>
        <v>0</v>
      </c>
      <c r="F27" s="161">
        <f>'Kurzeme valsts'!F27+'Kurzeme pārējie'!F27</f>
        <v>0</v>
      </c>
      <c r="G27" s="141">
        <f t="shared" si="2"/>
        <v>0</v>
      </c>
      <c r="H27" s="161">
        <f>'Kurzeme valsts'!H27+'Kurzeme pārējie'!H27</f>
        <v>0</v>
      </c>
      <c r="I27" s="161">
        <f>'Kurzeme valsts'!I27+'Kurzeme pārējie'!I27</f>
        <v>0</v>
      </c>
      <c r="J27" s="161">
        <f>'Kurzeme valsts'!J27+'Kurzeme pārējie'!J27</f>
        <v>0</v>
      </c>
      <c r="K27" s="141">
        <f t="shared" si="3"/>
        <v>0</v>
      </c>
      <c r="L27" s="152">
        <f t="shared" si="4"/>
        <v>0</v>
      </c>
      <c r="M27" s="155">
        <f>'Kurzeme valsts'!M27+'Kurzeme pārējie'!M27</f>
        <v>0</v>
      </c>
      <c r="N27" s="152">
        <f t="shared" si="5"/>
        <v>0</v>
      </c>
      <c r="O27" s="32"/>
    </row>
    <row r="28" spans="1:15" ht="13.5" customHeight="1" x14ac:dyDescent="0.25">
      <c r="A28" s="226" t="s">
        <v>30</v>
      </c>
      <c r="B28" s="194" t="s">
        <v>16</v>
      </c>
      <c r="C28" s="155">
        <f>'Kurzeme valsts'!C28+'Kurzeme pārējie'!C28</f>
        <v>0.7</v>
      </c>
      <c r="D28" s="161">
        <f>'Kurzeme valsts'!D28+'Kurzeme pārējie'!D28</f>
        <v>9.39</v>
      </c>
      <c r="E28" s="161">
        <f>'Kurzeme valsts'!E28+'Kurzeme pārējie'!E28</f>
        <v>0</v>
      </c>
      <c r="F28" s="161">
        <f>'Kurzeme valsts'!F28+'Kurzeme pārējie'!F28</f>
        <v>3.46</v>
      </c>
      <c r="G28" s="141">
        <f t="shared" si="2"/>
        <v>13.55</v>
      </c>
      <c r="H28" s="161">
        <f>'Kurzeme valsts'!H28+'Kurzeme pārējie'!H28</f>
        <v>0</v>
      </c>
      <c r="I28" s="161">
        <f>'Kurzeme valsts'!I28+'Kurzeme pārējie'!I28</f>
        <v>1</v>
      </c>
      <c r="J28" s="161">
        <f>'Kurzeme valsts'!J28+'Kurzeme pārējie'!J28</f>
        <v>0</v>
      </c>
      <c r="K28" s="141">
        <f t="shared" si="3"/>
        <v>1</v>
      </c>
      <c r="L28" s="152">
        <f t="shared" si="4"/>
        <v>14.55</v>
      </c>
      <c r="M28" s="155">
        <f>'Kurzeme valsts'!M28+'Kurzeme pārējie'!M28</f>
        <v>0</v>
      </c>
      <c r="N28" s="152">
        <f t="shared" si="5"/>
        <v>14.55</v>
      </c>
      <c r="O28" s="32"/>
    </row>
    <row r="29" spans="1:15" ht="13.5" customHeight="1" x14ac:dyDescent="0.25">
      <c r="A29" s="226"/>
      <c r="B29" s="194" t="s">
        <v>17</v>
      </c>
      <c r="C29" s="155">
        <f>'Kurzeme valsts'!C29+'Kurzeme pārējie'!C29</f>
        <v>7</v>
      </c>
      <c r="D29" s="161">
        <f>'Kurzeme valsts'!D29+'Kurzeme pārējie'!D29</f>
        <v>94</v>
      </c>
      <c r="E29" s="161">
        <f>'Kurzeme valsts'!E29+'Kurzeme pārējie'!E29</f>
        <v>0</v>
      </c>
      <c r="F29" s="161">
        <f>'Kurzeme valsts'!F29+'Kurzeme pārējie'!F29</f>
        <v>36</v>
      </c>
      <c r="G29" s="141">
        <f t="shared" si="2"/>
        <v>137</v>
      </c>
      <c r="H29" s="161">
        <f>'Kurzeme valsts'!H29+'Kurzeme pārējie'!H29</f>
        <v>0</v>
      </c>
      <c r="I29" s="161">
        <f>'Kurzeme valsts'!I29+'Kurzeme pārējie'!I29</f>
        <v>10</v>
      </c>
      <c r="J29" s="161">
        <f>'Kurzeme valsts'!J29+'Kurzeme pārējie'!J29</f>
        <v>0</v>
      </c>
      <c r="K29" s="141">
        <f t="shared" si="3"/>
        <v>10</v>
      </c>
      <c r="L29" s="152">
        <f t="shared" si="4"/>
        <v>147</v>
      </c>
      <c r="M29" s="155">
        <f>'Kurzeme valsts'!M29+'Kurzeme pārējie'!M29</f>
        <v>0</v>
      </c>
      <c r="N29" s="152">
        <f t="shared" si="5"/>
        <v>147</v>
      </c>
      <c r="O29" s="32"/>
    </row>
    <row r="30" spans="1:15" ht="13.5" customHeight="1" x14ac:dyDescent="0.25">
      <c r="A30" s="226" t="s">
        <v>31</v>
      </c>
      <c r="B30" s="194" t="s">
        <v>16</v>
      </c>
      <c r="C30" s="155">
        <f>'Kurzeme valsts'!C30+'Kurzeme pārējie'!C30</f>
        <v>187.92</v>
      </c>
      <c r="D30" s="161">
        <f>'Kurzeme valsts'!D30+'Kurzeme pārējie'!D30</f>
        <v>48.83</v>
      </c>
      <c r="E30" s="161">
        <f>'Kurzeme valsts'!E30+'Kurzeme pārējie'!E30</f>
        <v>0.27</v>
      </c>
      <c r="F30" s="161">
        <f>'Kurzeme valsts'!F30+'Kurzeme pārējie'!F30</f>
        <v>0.04</v>
      </c>
      <c r="G30" s="141">
        <f t="shared" si="2"/>
        <v>237.06</v>
      </c>
      <c r="H30" s="161">
        <f>'Kurzeme valsts'!H30+'Kurzeme pārējie'!H30</f>
        <v>52.019999999999996</v>
      </c>
      <c r="I30" s="161">
        <f>'Kurzeme valsts'!I30+'Kurzeme pārējie'!I30</f>
        <v>1.86</v>
      </c>
      <c r="J30" s="161">
        <f>'Kurzeme valsts'!J30+'Kurzeme pārējie'!J30</f>
        <v>6.4799999999999995</v>
      </c>
      <c r="K30" s="141">
        <f t="shared" si="3"/>
        <v>60.359999999999992</v>
      </c>
      <c r="L30" s="152">
        <f t="shared" si="4"/>
        <v>297.42</v>
      </c>
      <c r="M30" s="155">
        <f>'Kurzeme valsts'!M30+'Kurzeme pārējie'!M30</f>
        <v>7.84</v>
      </c>
      <c r="N30" s="152">
        <f t="shared" si="5"/>
        <v>305.26</v>
      </c>
      <c r="O30" s="32"/>
    </row>
    <row r="31" spans="1:15" ht="13.5" customHeight="1" x14ac:dyDescent="0.25">
      <c r="A31" s="226"/>
      <c r="B31" s="194" t="s">
        <v>17</v>
      </c>
      <c r="C31" s="155">
        <f>'Kurzeme valsts'!C31+'Kurzeme pārējie'!C31</f>
        <v>33010</v>
      </c>
      <c r="D31" s="161">
        <f>'Kurzeme valsts'!D31+'Kurzeme pārējie'!D31</f>
        <v>7369</v>
      </c>
      <c r="E31" s="161">
        <f>'Kurzeme valsts'!E31+'Kurzeme pārējie'!E31</f>
        <v>17</v>
      </c>
      <c r="F31" s="161">
        <f>'Kurzeme valsts'!F31+'Kurzeme pārējie'!F31</f>
        <v>1</v>
      </c>
      <c r="G31" s="141">
        <f t="shared" si="2"/>
        <v>40397</v>
      </c>
      <c r="H31" s="161">
        <f>'Kurzeme valsts'!H31+'Kurzeme pārējie'!H31</f>
        <v>8893</v>
      </c>
      <c r="I31" s="161">
        <f>'Kurzeme valsts'!I31+'Kurzeme pārējie'!I31</f>
        <v>312</v>
      </c>
      <c r="J31" s="161">
        <f>'Kurzeme valsts'!J31+'Kurzeme pārējie'!J31</f>
        <v>973</v>
      </c>
      <c r="K31" s="141">
        <f t="shared" si="3"/>
        <v>10178</v>
      </c>
      <c r="L31" s="152">
        <f t="shared" si="4"/>
        <v>50575</v>
      </c>
      <c r="M31" s="155">
        <f>'Kurzeme valsts'!M31+'Kurzeme pārējie'!M31</f>
        <v>777</v>
      </c>
      <c r="N31" s="152">
        <f t="shared" si="5"/>
        <v>51352</v>
      </c>
      <c r="O31" s="32"/>
    </row>
    <row r="32" spans="1:15" ht="13.5" customHeight="1" x14ac:dyDescent="0.25">
      <c r="A32" s="226" t="s">
        <v>32</v>
      </c>
      <c r="B32" s="194" t="s">
        <v>16</v>
      </c>
      <c r="C32" s="155">
        <f>'Kurzeme valsts'!C32+'Kurzeme pārējie'!C32</f>
        <v>0</v>
      </c>
      <c r="D32" s="155">
        <f>'Kurzeme valsts'!D32+'Kurzeme pārējie'!D32</f>
        <v>0</v>
      </c>
      <c r="E32" s="155">
        <f>'Kurzeme valsts'!E32+'Kurzeme pārējie'!E32</f>
        <v>0</v>
      </c>
      <c r="F32" s="155">
        <f>'Kurzeme valsts'!F32+'Kurzeme pārējie'!F32</f>
        <v>0</v>
      </c>
      <c r="G32" s="152">
        <f t="shared" si="2"/>
        <v>0</v>
      </c>
      <c r="H32" s="155">
        <f>'Kurzeme valsts'!H32+'Kurzeme pārējie'!H32</f>
        <v>0</v>
      </c>
      <c r="I32" s="155">
        <f>'Kurzeme valsts'!I32+'Kurzeme pārējie'!I32</f>
        <v>0</v>
      </c>
      <c r="J32" s="155">
        <f>'Kurzeme valsts'!J32+'Kurzeme pārējie'!J32</f>
        <v>0</v>
      </c>
      <c r="K32" s="152">
        <f t="shared" si="3"/>
        <v>0</v>
      </c>
      <c r="L32" s="152">
        <f t="shared" si="4"/>
        <v>0</v>
      </c>
      <c r="M32" s="155">
        <f>'Kurzeme valsts'!M32+'Kurzeme pārējie'!M32</f>
        <v>0</v>
      </c>
      <c r="N32" s="152">
        <f t="shared" si="5"/>
        <v>0</v>
      </c>
      <c r="O32" s="32"/>
    </row>
    <row r="33" spans="1:16" ht="13.5" customHeight="1" x14ac:dyDescent="0.25">
      <c r="A33" s="226"/>
      <c r="B33" s="194" t="s">
        <v>17</v>
      </c>
      <c r="C33" s="156">
        <f>'Kurzeme valsts'!C33+'Kurzeme pārējie'!C33</f>
        <v>0</v>
      </c>
      <c r="D33" s="156">
        <f>'Kurzeme valsts'!D33+'Kurzeme pārējie'!D33</f>
        <v>0</v>
      </c>
      <c r="E33" s="156">
        <f>'Kurzeme valsts'!E33+'Kurzeme pārējie'!E33</f>
        <v>0</v>
      </c>
      <c r="F33" s="156">
        <f>'Kurzeme valsts'!F33+'Kurzeme pārējie'!F33</f>
        <v>0</v>
      </c>
      <c r="G33" s="154">
        <f t="shared" si="2"/>
        <v>0</v>
      </c>
      <c r="H33" s="155">
        <f>'Kurzeme valsts'!H33+'Kurzeme pārējie'!H33</f>
        <v>0</v>
      </c>
      <c r="I33" s="156">
        <f>'Kurzeme valsts'!I33+'Kurzeme pārējie'!I33</f>
        <v>0</v>
      </c>
      <c r="J33" s="156">
        <f>'Kurzeme valsts'!J33+'Kurzeme pārējie'!J33</f>
        <v>0</v>
      </c>
      <c r="K33" s="154">
        <f t="shared" si="3"/>
        <v>0</v>
      </c>
      <c r="L33" s="154">
        <f t="shared" si="4"/>
        <v>0</v>
      </c>
      <c r="M33" s="156">
        <f>'Kurzeme valsts'!M33+'Kurzeme pārējie'!M33</f>
        <v>0</v>
      </c>
      <c r="N33" s="154">
        <f t="shared" si="5"/>
        <v>0</v>
      </c>
      <c r="O33" s="32"/>
    </row>
    <row r="34" spans="1:16" ht="13.5" customHeight="1" x14ac:dyDescent="0.25">
      <c r="A34" s="226" t="s">
        <v>33</v>
      </c>
      <c r="B34" s="194" t="s">
        <v>16</v>
      </c>
      <c r="C34" s="155">
        <f>'Kurzeme valsts'!C34+'Kurzeme pārējie'!C34</f>
        <v>8.27</v>
      </c>
      <c r="D34" s="155">
        <f>'Kurzeme valsts'!D34+'Kurzeme pārējie'!D34</f>
        <v>0</v>
      </c>
      <c r="E34" s="155">
        <f>'Kurzeme valsts'!E34+'Kurzeme pārējie'!E34</f>
        <v>0</v>
      </c>
      <c r="F34" s="155">
        <f>'Kurzeme valsts'!F34+'Kurzeme pārējie'!F34</f>
        <v>0</v>
      </c>
      <c r="G34" s="152">
        <f t="shared" si="2"/>
        <v>8.27</v>
      </c>
      <c r="H34" s="155">
        <f>'Kurzeme valsts'!H34+'Kurzeme pārējie'!H34</f>
        <v>0</v>
      </c>
      <c r="I34" s="155">
        <f>'Kurzeme valsts'!I34+'Kurzeme pārējie'!I34</f>
        <v>0.33</v>
      </c>
      <c r="J34" s="155">
        <f>'Kurzeme valsts'!J34+'Kurzeme pārējie'!J34</f>
        <v>0</v>
      </c>
      <c r="K34" s="152">
        <f t="shared" si="3"/>
        <v>0.33</v>
      </c>
      <c r="L34" s="152">
        <f t="shared" si="4"/>
        <v>8.6</v>
      </c>
      <c r="M34" s="155">
        <f>'Kurzeme valsts'!M34+'Kurzeme pārējie'!M34</f>
        <v>0</v>
      </c>
      <c r="N34" s="152">
        <f t="shared" si="5"/>
        <v>8.6</v>
      </c>
      <c r="O34" s="32"/>
    </row>
    <row r="35" spans="1:16" ht="13.5" customHeight="1" x14ac:dyDescent="0.25">
      <c r="A35" s="226"/>
      <c r="B35" s="194" t="s">
        <v>17</v>
      </c>
      <c r="C35" s="155">
        <f>'Kurzeme valsts'!C35+'Kurzeme pārējie'!C35</f>
        <v>475.47</v>
      </c>
      <c r="D35" s="155">
        <f>'Kurzeme valsts'!D35+'Kurzeme pārējie'!D35</f>
        <v>0</v>
      </c>
      <c r="E35" s="155">
        <f>'Kurzeme valsts'!E35+'Kurzeme pārējie'!E35</f>
        <v>0</v>
      </c>
      <c r="F35" s="155">
        <f>'Kurzeme valsts'!F35+'Kurzeme pārējie'!F35</f>
        <v>0</v>
      </c>
      <c r="G35" s="152">
        <f t="shared" si="2"/>
        <v>475.47</v>
      </c>
      <c r="H35" s="155">
        <f>'Kurzeme valsts'!H35+'Kurzeme pārējie'!H35</f>
        <v>0</v>
      </c>
      <c r="I35" s="155">
        <f>'Kurzeme valsts'!I35+'Kurzeme pārējie'!I35</f>
        <v>19.34</v>
      </c>
      <c r="J35" s="155">
        <f>'Kurzeme valsts'!J35+'Kurzeme pārējie'!J35</f>
        <v>0</v>
      </c>
      <c r="K35" s="152">
        <f t="shared" si="3"/>
        <v>19.34</v>
      </c>
      <c r="L35" s="152">
        <f t="shared" si="4"/>
        <v>494.81</v>
      </c>
      <c r="M35" s="155">
        <f>'Kurzeme valsts'!M35+'Kurzeme pārējie'!M35</f>
        <v>0</v>
      </c>
      <c r="N35" s="152">
        <f t="shared" si="5"/>
        <v>494.81</v>
      </c>
      <c r="O35" s="32"/>
    </row>
    <row r="36" spans="1:16" ht="13.5" customHeight="1" x14ac:dyDescent="0.25">
      <c r="A36" s="226" t="s">
        <v>34</v>
      </c>
      <c r="B36" s="194" t="s">
        <v>16</v>
      </c>
      <c r="C36" s="155">
        <f>'Kurzeme valsts'!C36+'Kurzeme pārējie'!C36</f>
        <v>17.7</v>
      </c>
      <c r="D36" s="155">
        <f>'Kurzeme valsts'!D36+'Kurzeme pārējie'!D36</f>
        <v>1.25</v>
      </c>
      <c r="E36" s="155">
        <f>'Kurzeme valsts'!E36+'Kurzeme pārējie'!E36</f>
        <v>0</v>
      </c>
      <c r="F36" s="155">
        <f>'Kurzeme valsts'!F36+'Kurzeme pārējie'!F36</f>
        <v>0</v>
      </c>
      <c r="G36" s="152">
        <f t="shared" si="2"/>
        <v>18.95</v>
      </c>
      <c r="H36" s="155">
        <f>'Kurzeme valsts'!H36+'Kurzeme pārējie'!H36</f>
        <v>2.2200000000000002</v>
      </c>
      <c r="I36" s="155">
        <f>'Kurzeme valsts'!I36+'Kurzeme pārējie'!I36</f>
        <v>0.89</v>
      </c>
      <c r="J36" s="155">
        <f>'Kurzeme valsts'!J36+'Kurzeme pārējie'!J36</f>
        <v>0</v>
      </c>
      <c r="K36" s="152">
        <f t="shared" si="3"/>
        <v>3.1100000000000003</v>
      </c>
      <c r="L36" s="152">
        <f t="shared" si="4"/>
        <v>22.06</v>
      </c>
      <c r="M36" s="155">
        <f>'Kurzeme valsts'!M36+'Kurzeme pārējie'!M36</f>
        <v>0</v>
      </c>
      <c r="N36" s="152">
        <f t="shared" si="5"/>
        <v>22.06</v>
      </c>
      <c r="O36" s="32"/>
    </row>
    <row r="37" spans="1:16" ht="13.5" customHeight="1" x14ac:dyDescent="0.25">
      <c r="A37" s="226"/>
      <c r="B37" s="194" t="s">
        <v>17</v>
      </c>
      <c r="C37" s="156">
        <f>'Kurzeme valsts'!C37+'Kurzeme pārējie'!C37</f>
        <v>303</v>
      </c>
      <c r="D37" s="156">
        <f>'Kurzeme valsts'!D37+'Kurzeme pārējie'!D37</f>
        <v>159.19</v>
      </c>
      <c r="E37" s="156">
        <f>'Kurzeme valsts'!E37+'Kurzeme pārējie'!E37</f>
        <v>0</v>
      </c>
      <c r="F37" s="156">
        <f>'Kurzeme valsts'!F37+'Kurzeme pārējie'!F37</f>
        <v>0</v>
      </c>
      <c r="G37" s="154">
        <f t="shared" si="2"/>
        <v>462.19</v>
      </c>
      <c r="H37" s="156">
        <f>'Kurzeme valsts'!H37+'Kurzeme pārējie'!H37</f>
        <v>136.34</v>
      </c>
      <c r="I37" s="156">
        <f>'Kurzeme valsts'!I37+'Kurzeme pārējie'!I37</f>
        <v>17.489999999999998</v>
      </c>
      <c r="J37" s="156">
        <f>'Kurzeme valsts'!J37+'Kurzeme pārējie'!J37</f>
        <v>0</v>
      </c>
      <c r="K37" s="154">
        <f>SUM(H37:J37)</f>
        <v>153.83000000000001</v>
      </c>
      <c r="L37" s="154">
        <f t="shared" si="4"/>
        <v>616.02</v>
      </c>
      <c r="M37" s="156">
        <f>'Kurzeme valsts'!M37+'Kurzeme pārējie'!M37</f>
        <v>0</v>
      </c>
      <c r="N37" s="154">
        <f>SUM(L37:M37)</f>
        <v>616.02</v>
      </c>
      <c r="O37" s="32"/>
    </row>
    <row r="38" spans="1:16" ht="13.5" customHeight="1" x14ac:dyDescent="0.25">
      <c r="A38" s="188" t="s">
        <v>35</v>
      </c>
      <c r="B38" s="194" t="s">
        <v>16</v>
      </c>
      <c r="C38" s="152">
        <f>C4+C12+C14+C16+C18+C20+C22+C24+C26+C28+C30+C32+C34+C36</f>
        <v>10404.570000000002</v>
      </c>
      <c r="D38" s="152">
        <f>D4+D12+D14+D16+D18+D20+D22+D24+D26+D28+D30+D32+D34+D36</f>
        <v>6222.2099999999982</v>
      </c>
      <c r="E38" s="152">
        <f t="shared" ref="E38:M39" si="6">E4+E12+E14+E16+E18+E20+E22+E24+E26+E28+E30+E32+E34+E36</f>
        <v>92.02</v>
      </c>
      <c r="F38" s="152">
        <f t="shared" si="6"/>
        <v>88.27</v>
      </c>
      <c r="G38" s="152">
        <f t="shared" si="6"/>
        <v>16807.07</v>
      </c>
      <c r="H38" s="152">
        <f t="shared" si="6"/>
        <v>7278.41</v>
      </c>
      <c r="I38" s="152">
        <f t="shared" si="6"/>
        <v>398.74999999999994</v>
      </c>
      <c r="J38" s="152">
        <f>J4+J12+J14+J16+J18+J20+J22+J24+J26+J28+J30+J32+J34+J36</f>
        <v>905.56000000000006</v>
      </c>
      <c r="K38" s="152">
        <f>K4+K12+K14+K16+K18+K20+K22+K24+K26+K28+K30+K32+K34+K36</f>
        <v>8582.7200000000012</v>
      </c>
      <c r="L38" s="152">
        <f>L4+L12+L14+L16+L18+L20+L22+L24+L26+L28+L30+L32+L34+L36</f>
        <v>25389.789999999997</v>
      </c>
      <c r="M38" s="152">
        <f t="shared" ref="M38" si="7">M4+M12+M14+M16+M18+M20+M22+M24+M26+M28+M30+M32+M34+M36</f>
        <v>1619.03</v>
      </c>
      <c r="N38" s="152">
        <f>N4+N12+N14+N16+N18+N20+N22+N24+N26+N28+N30+N32+N34+N36</f>
        <v>27008.819999999996</v>
      </c>
      <c r="O38" s="34"/>
      <c r="P38" s="2"/>
    </row>
    <row r="39" spans="1:16" ht="13.5" customHeight="1" x14ac:dyDescent="0.25">
      <c r="A39" s="4"/>
      <c r="B39" s="194" t="s">
        <v>17</v>
      </c>
      <c r="C39" s="154">
        <f>C5+C13+C15+C17+C19+C21+C23+C25+C27+C29+C31+C33+C35+C37</f>
        <v>1314900.57</v>
      </c>
      <c r="D39" s="154">
        <f>D5+D13+D15+D17+D19+D21+D23+D25+D27+D29+D31+D33+D35+D37</f>
        <v>490196.38</v>
      </c>
      <c r="E39" s="154">
        <f t="shared" si="6"/>
        <v>2619</v>
      </c>
      <c r="F39" s="154">
        <f t="shared" si="6"/>
        <v>6780.98</v>
      </c>
      <c r="G39" s="154">
        <f t="shared" si="6"/>
        <v>1814496.93</v>
      </c>
      <c r="H39" s="154">
        <f t="shared" si="6"/>
        <v>990037.5</v>
      </c>
      <c r="I39" s="154">
        <f t="shared" si="6"/>
        <v>42100.609999999993</v>
      </c>
      <c r="J39" s="154">
        <f t="shared" si="6"/>
        <v>139758.81</v>
      </c>
      <c r="K39" s="154">
        <f t="shared" si="6"/>
        <v>1171896.9200000002</v>
      </c>
      <c r="L39" s="154">
        <f t="shared" si="6"/>
        <v>2986393.85</v>
      </c>
      <c r="M39" s="154">
        <f t="shared" si="6"/>
        <v>185986.32</v>
      </c>
      <c r="N39" s="154">
        <f>N5+N13+N15+N17+N19+N21+N23+N25+N27+N29+N31+N33+N35+N37</f>
        <v>3172380.17</v>
      </c>
      <c r="O39" s="32"/>
      <c r="P39" s="2"/>
    </row>
    <row r="40" spans="1:16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32"/>
    </row>
    <row r="41" spans="1:16" x14ac:dyDescent="0.25"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32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6" x14ac:dyDescent="0.2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6" x14ac:dyDescent="0.2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6" x14ac:dyDescent="0.25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6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85"/>
  <sheetViews>
    <sheetView zoomScale="90" zoomScaleNormal="90" workbookViewId="0">
      <selection activeCell="H19" sqref="H19"/>
    </sheetView>
  </sheetViews>
  <sheetFormatPr defaultRowHeight="15" x14ac:dyDescent="0.25"/>
  <cols>
    <col min="1" max="1" width="32.85546875" style="31" customWidth="1"/>
    <col min="2" max="2" width="4" style="31" customWidth="1"/>
    <col min="3" max="4" width="9.140625" style="31" customWidth="1"/>
    <col min="5" max="5" width="7.5703125" style="31" customWidth="1"/>
    <col min="6" max="6" width="8.140625" style="31" customWidth="1"/>
    <col min="7" max="7" width="12" style="31" customWidth="1"/>
    <col min="8" max="8" width="9.140625" style="31" customWidth="1"/>
    <col min="9" max="9" width="8.85546875" style="31" customWidth="1"/>
    <col min="10" max="10" width="7.42578125" style="31" customWidth="1"/>
    <col min="11" max="11" width="11.7109375" style="31" customWidth="1"/>
    <col min="12" max="12" width="10.140625" style="31" customWidth="1"/>
    <col min="13" max="13" width="7.5703125" style="31" customWidth="1"/>
    <col min="14" max="14" width="11.7109375" style="31" customWidth="1"/>
    <col min="15" max="16384" width="9.140625" style="31"/>
  </cols>
  <sheetData>
    <row r="1" spans="1:16" ht="12.75" customHeight="1" x14ac:dyDescent="0.25">
      <c r="A1" s="46" t="s">
        <v>56</v>
      </c>
    </row>
    <row r="2" spans="1:16" ht="11.25" customHeight="1" x14ac:dyDescent="0.25">
      <c r="A2" s="18" t="s">
        <v>0</v>
      </c>
      <c r="B2" s="177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95" t="s">
        <v>2</v>
      </c>
      <c r="O2" s="32"/>
      <c r="P2" s="32"/>
    </row>
    <row r="3" spans="1:16" ht="26.2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/>
      <c r="O3" s="32"/>
      <c r="P3" s="32"/>
    </row>
    <row r="4" spans="1:16" ht="15" customHeight="1" x14ac:dyDescent="0.25">
      <c r="A4" s="173" t="s">
        <v>15</v>
      </c>
      <c r="B4" s="74" t="s">
        <v>16</v>
      </c>
      <c r="C4" s="152">
        <f>C6+C8+C10</f>
        <v>1011.5600000000001</v>
      </c>
      <c r="D4" s="152">
        <f t="shared" ref="D4:N5" si="0">D6+D8+D10</f>
        <v>180.93</v>
      </c>
      <c r="E4" s="152">
        <f t="shared" si="0"/>
        <v>0</v>
      </c>
      <c r="F4" s="152">
        <f t="shared" si="0"/>
        <v>0.6</v>
      </c>
      <c r="G4" s="152">
        <f t="shared" si="0"/>
        <v>1193.0899999999999</v>
      </c>
      <c r="H4" s="152">
        <f t="shared" si="0"/>
        <v>584.68999999999994</v>
      </c>
      <c r="I4" s="152">
        <f t="shared" si="0"/>
        <v>49.11</v>
      </c>
      <c r="J4" s="152">
        <f t="shared" si="0"/>
        <v>154.29</v>
      </c>
      <c r="K4" s="152">
        <f t="shared" si="0"/>
        <v>788.08999999999992</v>
      </c>
      <c r="L4" s="152">
        <f t="shared" si="0"/>
        <v>1981.18</v>
      </c>
      <c r="M4" s="152">
        <f t="shared" si="0"/>
        <v>28.73</v>
      </c>
      <c r="N4" s="152">
        <f t="shared" si="0"/>
        <v>2009.91</v>
      </c>
      <c r="O4" s="32"/>
      <c r="P4" s="32"/>
    </row>
    <row r="5" spans="1:16" ht="15" customHeight="1" x14ac:dyDescent="0.25">
      <c r="A5" s="174"/>
      <c r="B5" s="74" t="s">
        <v>17</v>
      </c>
      <c r="C5" s="152">
        <f>C7+C9+C11</f>
        <v>316145</v>
      </c>
      <c r="D5" s="152">
        <f t="shared" si="0"/>
        <v>55771</v>
      </c>
      <c r="E5" s="152">
        <f t="shared" si="0"/>
        <v>0</v>
      </c>
      <c r="F5" s="152">
        <f t="shared" si="0"/>
        <v>97</v>
      </c>
      <c r="G5" s="152">
        <f>G7+G9+G11</f>
        <v>372013</v>
      </c>
      <c r="H5" s="152">
        <f t="shared" ref="H5:J5" si="1">H7+H9+H11</f>
        <v>160987</v>
      </c>
      <c r="I5" s="152">
        <f t="shared" si="1"/>
        <v>13669</v>
      </c>
      <c r="J5" s="152">
        <f t="shared" si="1"/>
        <v>50206</v>
      </c>
      <c r="K5" s="152">
        <f t="shared" si="0"/>
        <v>224862</v>
      </c>
      <c r="L5" s="152">
        <f t="shared" si="0"/>
        <v>596875</v>
      </c>
      <c r="M5" s="152">
        <f t="shared" si="0"/>
        <v>5309</v>
      </c>
      <c r="N5" s="152">
        <f>N7+N9+N11</f>
        <v>602184</v>
      </c>
      <c r="O5" s="32"/>
      <c r="P5" s="9"/>
    </row>
    <row r="6" spans="1:16" ht="15.75" customHeight="1" x14ac:dyDescent="0.25">
      <c r="A6" s="231" t="s">
        <v>18</v>
      </c>
      <c r="B6" s="74" t="s">
        <v>16</v>
      </c>
      <c r="C6" s="5">
        <v>1001.38</v>
      </c>
      <c r="D6" s="5">
        <v>177.05</v>
      </c>
      <c r="E6" s="144">
        <v>0</v>
      </c>
      <c r="F6" s="135">
        <v>0.6</v>
      </c>
      <c r="G6" s="141">
        <f>SUM(C6:F6)</f>
        <v>1179.03</v>
      </c>
      <c r="H6" s="5">
        <v>574.21</v>
      </c>
      <c r="I6" s="5">
        <v>49.11</v>
      </c>
      <c r="J6" s="5">
        <v>154.29</v>
      </c>
      <c r="K6" s="141">
        <f>SUM(H6:J6)</f>
        <v>777.61</v>
      </c>
      <c r="L6" s="141">
        <f>G6+K6</f>
        <v>1956.6399999999999</v>
      </c>
      <c r="M6" s="5">
        <v>28.73</v>
      </c>
      <c r="N6" s="141">
        <f>SUM(L6:M6)</f>
        <v>1985.37</v>
      </c>
      <c r="O6" s="32"/>
      <c r="P6" s="9"/>
    </row>
    <row r="7" spans="1:16" ht="15.75" customHeight="1" x14ac:dyDescent="0.25">
      <c r="A7" s="231"/>
      <c r="B7" s="74" t="s">
        <v>17</v>
      </c>
      <c r="C7" s="5">
        <v>315725</v>
      </c>
      <c r="D7" s="5">
        <v>55010</v>
      </c>
      <c r="E7" s="144">
        <v>0</v>
      </c>
      <c r="F7" s="135">
        <v>97</v>
      </c>
      <c r="G7" s="141">
        <f t="shared" ref="G7:G37" si="2">SUM(C7:F7)</f>
        <v>370832</v>
      </c>
      <c r="H7" s="5">
        <v>158369</v>
      </c>
      <c r="I7" s="5">
        <v>13669</v>
      </c>
      <c r="J7" s="5">
        <v>50206</v>
      </c>
      <c r="K7" s="141">
        <f t="shared" ref="K7:K37" si="3">SUM(H7:J7)</f>
        <v>222244</v>
      </c>
      <c r="L7" s="141">
        <f>G7+K7</f>
        <v>593076</v>
      </c>
      <c r="M7" s="5">
        <v>5309</v>
      </c>
      <c r="N7" s="141">
        <f>SUM(L7:M7)</f>
        <v>598385</v>
      </c>
      <c r="O7" s="32"/>
      <c r="P7" s="32"/>
    </row>
    <row r="8" spans="1:16" ht="27" customHeight="1" x14ac:dyDescent="0.25">
      <c r="A8" s="231" t="s">
        <v>19</v>
      </c>
      <c r="B8" s="74" t="s">
        <v>16</v>
      </c>
      <c r="C8" s="5">
        <v>9.6999999999999993</v>
      </c>
      <c r="D8" s="135">
        <v>3.88</v>
      </c>
      <c r="E8" s="144">
        <v>0</v>
      </c>
      <c r="F8" s="135">
        <v>0</v>
      </c>
      <c r="G8" s="141">
        <f t="shared" si="2"/>
        <v>13.579999999999998</v>
      </c>
      <c r="H8" s="5">
        <v>5.0599999999999996</v>
      </c>
      <c r="I8" s="5">
        <v>0</v>
      </c>
      <c r="J8" s="135">
        <v>0</v>
      </c>
      <c r="K8" s="141">
        <f t="shared" si="3"/>
        <v>5.0599999999999996</v>
      </c>
      <c r="L8" s="141">
        <f t="shared" ref="L8:L37" si="4">G8+K8</f>
        <v>18.639999999999997</v>
      </c>
      <c r="M8" s="135">
        <v>0</v>
      </c>
      <c r="N8" s="141">
        <f t="shared" ref="N8:N37" si="5">SUM(L8:M8)</f>
        <v>18.639999999999997</v>
      </c>
      <c r="O8" s="32"/>
      <c r="P8" s="32"/>
    </row>
    <row r="9" spans="1:16" ht="15.75" customHeight="1" x14ac:dyDescent="0.25">
      <c r="A9" s="231"/>
      <c r="B9" s="74" t="s">
        <v>17</v>
      </c>
      <c r="C9" s="5">
        <v>287</v>
      </c>
      <c r="D9" s="135">
        <v>761</v>
      </c>
      <c r="E9" s="144">
        <v>0</v>
      </c>
      <c r="F9" s="135">
        <v>0</v>
      </c>
      <c r="G9" s="141">
        <f t="shared" si="2"/>
        <v>1048</v>
      </c>
      <c r="H9" s="5">
        <v>932</v>
      </c>
      <c r="I9" s="5">
        <v>0</v>
      </c>
      <c r="J9" s="135">
        <v>0</v>
      </c>
      <c r="K9" s="141">
        <f t="shared" si="3"/>
        <v>932</v>
      </c>
      <c r="L9" s="141">
        <f t="shared" si="4"/>
        <v>1980</v>
      </c>
      <c r="M9" s="135">
        <v>0</v>
      </c>
      <c r="N9" s="141">
        <f t="shared" si="5"/>
        <v>1980</v>
      </c>
      <c r="O9" s="32"/>
      <c r="P9" s="32"/>
    </row>
    <row r="10" spans="1:16" ht="15" customHeight="1" x14ac:dyDescent="0.25">
      <c r="A10" s="231" t="s">
        <v>20</v>
      </c>
      <c r="B10" s="74" t="s">
        <v>16</v>
      </c>
      <c r="C10" s="5">
        <v>0.48</v>
      </c>
      <c r="D10" s="5">
        <v>0</v>
      </c>
      <c r="E10" s="144">
        <v>0</v>
      </c>
      <c r="F10" s="135">
        <v>0</v>
      </c>
      <c r="G10" s="141">
        <f t="shared" si="2"/>
        <v>0.48</v>
      </c>
      <c r="H10" s="5">
        <v>5.42</v>
      </c>
      <c r="I10" s="135">
        <v>0</v>
      </c>
      <c r="J10" s="135">
        <v>0</v>
      </c>
      <c r="K10" s="141">
        <f t="shared" si="3"/>
        <v>5.42</v>
      </c>
      <c r="L10" s="141">
        <f t="shared" si="4"/>
        <v>5.9</v>
      </c>
      <c r="M10" s="135">
        <v>0</v>
      </c>
      <c r="N10" s="141">
        <f t="shared" si="5"/>
        <v>5.9</v>
      </c>
      <c r="O10" s="32"/>
      <c r="P10" s="32"/>
    </row>
    <row r="11" spans="1:16" ht="15" customHeight="1" x14ac:dyDescent="0.25">
      <c r="A11" s="231"/>
      <c r="B11" s="74" t="s">
        <v>17</v>
      </c>
      <c r="C11" s="5">
        <v>133</v>
      </c>
      <c r="D11" s="5">
        <v>0</v>
      </c>
      <c r="E11" s="211">
        <v>0</v>
      </c>
      <c r="F11" s="135">
        <v>0</v>
      </c>
      <c r="G11" s="141">
        <f t="shared" si="2"/>
        <v>133</v>
      </c>
      <c r="H11" s="135">
        <v>1686</v>
      </c>
      <c r="I11" s="135">
        <v>0</v>
      </c>
      <c r="J11" s="135">
        <v>0</v>
      </c>
      <c r="K11" s="141">
        <f t="shared" si="3"/>
        <v>1686</v>
      </c>
      <c r="L11" s="141">
        <f t="shared" si="4"/>
        <v>1819</v>
      </c>
      <c r="M11" s="135">
        <v>0</v>
      </c>
      <c r="N11" s="141">
        <f t="shared" si="5"/>
        <v>1819</v>
      </c>
      <c r="O11" s="32"/>
      <c r="P11" s="32"/>
    </row>
    <row r="12" spans="1:16" ht="14.25" customHeight="1" x14ac:dyDescent="0.25">
      <c r="A12" s="173" t="s">
        <v>21</v>
      </c>
      <c r="B12" s="74" t="s">
        <v>16</v>
      </c>
      <c r="C12" s="5">
        <v>572.87</v>
      </c>
      <c r="D12" s="5">
        <v>897.05</v>
      </c>
      <c r="E12" s="144">
        <v>0</v>
      </c>
      <c r="F12" s="135">
        <v>0</v>
      </c>
      <c r="G12" s="141">
        <f t="shared" si="2"/>
        <v>1469.92</v>
      </c>
      <c r="H12" s="5">
        <v>412.18</v>
      </c>
      <c r="I12" s="5">
        <v>39.880000000000003</v>
      </c>
      <c r="J12" s="135">
        <v>103.64</v>
      </c>
      <c r="K12" s="141">
        <f t="shared" si="3"/>
        <v>555.70000000000005</v>
      </c>
      <c r="L12" s="141">
        <f t="shared" si="4"/>
        <v>2025.6200000000001</v>
      </c>
      <c r="M12" s="135">
        <v>0</v>
      </c>
      <c r="N12" s="141">
        <f t="shared" si="5"/>
        <v>2025.6200000000001</v>
      </c>
      <c r="O12" s="32"/>
      <c r="P12" s="32"/>
    </row>
    <row r="13" spans="1:16" ht="14.25" customHeight="1" x14ac:dyDescent="0.25">
      <c r="A13" s="66" t="s">
        <v>37</v>
      </c>
      <c r="B13" s="74" t="s">
        <v>17</v>
      </c>
      <c r="C13" s="5">
        <v>32072</v>
      </c>
      <c r="D13" s="5">
        <v>55233</v>
      </c>
      <c r="E13" s="144">
        <v>0</v>
      </c>
      <c r="F13" s="135">
        <v>0</v>
      </c>
      <c r="G13" s="141">
        <f t="shared" si="2"/>
        <v>87305</v>
      </c>
      <c r="H13" s="5">
        <v>22340</v>
      </c>
      <c r="I13" s="5">
        <v>2377</v>
      </c>
      <c r="J13" s="135">
        <v>4505</v>
      </c>
      <c r="K13" s="141">
        <f t="shared" si="3"/>
        <v>29222</v>
      </c>
      <c r="L13" s="141">
        <f t="shared" si="4"/>
        <v>116527</v>
      </c>
      <c r="M13" s="135">
        <v>0</v>
      </c>
      <c r="N13" s="141">
        <f t="shared" si="5"/>
        <v>116527</v>
      </c>
      <c r="O13" s="32"/>
      <c r="P13" s="32"/>
    </row>
    <row r="14" spans="1:16" ht="14.25" customHeight="1" x14ac:dyDescent="0.25">
      <c r="A14" s="234" t="s">
        <v>23</v>
      </c>
      <c r="B14" s="74" t="s">
        <v>16</v>
      </c>
      <c r="C14" s="5">
        <v>45.42</v>
      </c>
      <c r="D14" s="5">
        <v>34.26</v>
      </c>
      <c r="E14" s="144">
        <v>0</v>
      </c>
      <c r="F14" s="135">
        <v>0</v>
      </c>
      <c r="G14" s="141">
        <f t="shared" si="2"/>
        <v>79.680000000000007</v>
      </c>
      <c r="H14" s="5">
        <v>21.23</v>
      </c>
      <c r="I14" s="135">
        <v>0.27</v>
      </c>
      <c r="J14" s="135">
        <v>12.25</v>
      </c>
      <c r="K14" s="141">
        <f t="shared" si="3"/>
        <v>33.75</v>
      </c>
      <c r="L14" s="141">
        <f t="shared" si="4"/>
        <v>113.43</v>
      </c>
      <c r="M14" s="135">
        <v>3.45</v>
      </c>
      <c r="N14" s="141">
        <f t="shared" si="5"/>
        <v>116.88000000000001</v>
      </c>
      <c r="O14" s="32"/>
      <c r="P14" s="32"/>
    </row>
    <row r="15" spans="1:16" ht="14.25" customHeight="1" x14ac:dyDescent="0.25">
      <c r="A15" s="234"/>
      <c r="B15" s="74" t="s">
        <v>17</v>
      </c>
      <c r="C15" s="5">
        <v>8910</v>
      </c>
      <c r="D15" s="5">
        <v>6609</v>
      </c>
      <c r="E15" s="144">
        <v>0</v>
      </c>
      <c r="F15" s="135">
        <v>0</v>
      </c>
      <c r="G15" s="141">
        <f t="shared" si="2"/>
        <v>15519</v>
      </c>
      <c r="H15" s="5">
        <v>3475</v>
      </c>
      <c r="I15" s="135">
        <v>24</v>
      </c>
      <c r="J15" s="135">
        <v>1611</v>
      </c>
      <c r="K15" s="141">
        <f t="shared" si="3"/>
        <v>5110</v>
      </c>
      <c r="L15" s="141">
        <f t="shared" si="4"/>
        <v>20629</v>
      </c>
      <c r="M15" s="135">
        <v>855</v>
      </c>
      <c r="N15" s="141">
        <f t="shared" si="5"/>
        <v>21484</v>
      </c>
      <c r="O15" s="32"/>
      <c r="P15" s="32"/>
    </row>
    <row r="16" spans="1:16" ht="14.25" customHeight="1" x14ac:dyDescent="0.25">
      <c r="A16" s="234" t="s">
        <v>24</v>
      </c>
      <c r="B16" s="74" t="s">
        <v>16</v>
      </c>
      <c r="C16" s="5">
        <v>408.01</v>
      </c>
      <c r="D16" s="5">
        <v>395.84</v>
      </c>
      <c r="E16" s="144">
        <v>0</v>
      </c>
      <c r="F16" s="135">
        <v>0</v>
      </c>
      <c r="G16" s="141">
        <f t="shared" si="2"/>
        <v>803.84999999999991</v>
      </c>
      <c r="H16" s="5">
        <v>189.16</v>
      </c>
      <c r="I16" s="135">
        <v>10.46</v>
      </c>
      <c r="J16" s="135">
        <v>36.07</v>
      </c>
      <c r="K16" s="141">
        <f t="shared" si="3"/>
        <v>235.69</v>
      </c>
      <c r="L16" s="141">
        <f t="shared" si="4"/>
        <v>1039.54</v>
      </c>
      <c r="M16" s="135">
        <v>0.04</v>
      </c>
      <c r="N16" s="141">
        <f t="shared" si="5"/>
        <v>1039.58</v>
      </c>
      <c r="O16" s="32"/>
      <c r="P16" s="32"/>
    </row>
    <row r="17" spans="1:16" ht="14.25" customHeight="1" x14ac:dyDescent="0.25">
      <c r="A17" s="234"/>
      <c r="B17" s="74" t="s">
        <v>17</v>
      </c>
      <c r="C17" s="5">
        <v>6772.01</v>
      </c>
      <c r="D17" s="5">
        <v>3710.79</v>
      </c>
      <c r="E17" s="144">
        <v>0</v>
      </c>
      <c r="F17" s="135">
        <v>0</v>
      </c>
      <c r="G17" s="143">
        <f t="shared" si="2"/>
        <v>10482.799999999999</v>
      </c>
      <c r="H17" s="5">
        <v>1669</v>
      </c>
      <c r="I17" s="135">
        <v>95</v>
      </c>
      <c r="J17" s="135">
        <v>375</v>
      </c>
      <c r="K17" s="143">
        <f t="shared" si="3"/>
        <v>2139</v>
      </c>
      <c r="L17" s="143">
        <f t="shared" si="4"/>
        <v>12621.8</v>
      </c>
      <c r="M17" s="135">
        <v>3</v>
      </c>
      <c r="N17" s="143">
        <f t="shared" si="5"/>
        <v>12624.8</v>
      </c>
      <c r="O17" s="32"/>
      <c r="P17" s="32"/>
    </row>
    <row r="18" spans="1:16" ht="14.25" customHeight="1" x14ac:dyDescent="0.25">
      <c r="A18" s="233" t="s">
        <v>25</v>
      </c>
      <c r="B18" s="74" t="s">
        <v>16</v>
      </c>
      <c r="C18" s="135">
        <v>0.84</v>
      </c>
      <c r="D18" s="135">
        <v>8.66</v>
      </c>
      <c r="E18" s="144">
        <v>0</v>
      </c>
      <c r="F18" s="135">
        <v>0</v>
      </c>
      <c r="G18" s="141">
        <f t="shared" si="2"/>
        <v>9.5</v>
      </c>
      <c r="H18" s="135">
        <v>0</v>
      </c>
      <c r="I18" s="135">
        <v>0</v>
      </c>
      <c r="J18" s="135">
        <v>0</v>
      </c>
      <c r="K18" s="141">
        <f t="shared" si="3"/>
        <v>0</v>
      </c>
      <c r="L18" s="141">
        <f t="shared" si="4"/>
        <v>9.5</v>
      </c>
      <c r="M18" s="135">
        <v>0</v>
      </c>
      <c r="N18" s="141">
        <f t="shared" si="5"/>
        <v>9.5</v>
      </c>
      <c r="O18" s="32"/>
      <c r="P18" s="32"/>
    </row>
    <row r="19" spans="1:16" ht="14.25" customHeight="1" x14ac:dyDescent="0.25">
      <c r="A19" s="233"/>
      <c r="B19" s="74" t="s">
        <v>17</v>
      </c>
      <c r="C19" s="135">
        <v>89</v>
      </c>
      <c r="D19" s="135">
        <v>3048</v>
      </c>
      <c r="E19" s="144">
        <v>0</v>
      </c>
      <c r="F19" s="135">
        <v>0</v>
      </c>
      <c r="G19" s="141">
        <f t="shared" si="2"/>
        <v>3137</v>
      </c>
      <c r="H19" s="135">
        <v>0</v>
      </c>
      <c r="I19" s="135">
        <v>0</v>
      </c>
      <c r="J19" s="135">
        <v>0</v>
      </c>
      <c r="K19" s="141">
        <f t="shared" si="3"/>
        <v>0</v>
      </c>
      <c r="L19" s="141">
        <f t="shared" si="4"/>
        <v>3137</v>
      </c>
      <c r="M19" s="135">
        <v>0</v>
      </c>
      <c r="N19" s="141">
        <f t="shared" si="5"/>
        <v>3137</v>
      </c>
      <c r="O19" s="32"/>
      <c r="P19" s="32"/>
    </row>
    <row r="20" spans="1:16" ht="14.25" customHeight="1" x14ac:dyDescent="0.25">
      <c r="A20" s="233" t="s">
        <v>26</v>
      </c>
      <c r="B20" s="74" t="s">
        <v>16</v>
      </c>
      <c r="C20" s="135">
        <v>0</v>
      </c>
      <c r="D20" s="135">
        <v>0</v>
      </c>
      <c r="E20" s="144">
        <v>0</v>
      </c>
      <c r="F20" s="135">
        <v>0</v>
      </c>
      <c r="G20" s="141">
        <f t="shared" si="2"/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1">
        <f t="shared" si="5"/>
        <v>0</v>
      </c>
      <c r="O20" s="32"/>
      <c r="P20" s="32"/>
    </row>
    <row r="21" spans="1:16" ht="14.25" customHeight="1" x14ac:dyDescent="0.25">
      <c r="A21" s="233"/>
      <c r="B21" s="74" t="s">
        <v>17</v>
      </c>
      <c r="C21" s="135">
        <v>0</v>
      </c>
      <c r="D21" s="135">
        <v>0</v>
      </c>
      <c r="E21" s="144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1">
        <f t="shared" si="5"/>
        <v>0</v>
      </c>
      <c r="O21" s="32"/>
      <c r="P21" s="32"/>
    </row>
    <row r="22" spans="1:16" ht="14.25" customHeight="1" x14ac:dyDescent="0.25">
      <c r="A22" s="173" t="s">
        <v>27</v>
      </c>
      <c r="B22" s="74" t="s">
        <v>16</v>
      </c>
      <c r="C22" s="135">
        <v>13.74</v>
      </c>
      <c r="D22" s="135">
        <v>2.37</v>
      </c>
      <c r="E22" s="144">
        <v>0</v>
      </c>
      <c r="F22" s="135">
        <v>0.09</v>
      </c>
      <c r="G22" s="141">
        <f t="shared" si="2"/>
        <v>16.2</v>
      </c>
      <c r="H22" s="135">
        <v>2.95</v>
      </c>
      <c r="I22" s="135">
        <v>0.53</v>
      </c>
      <c r="J22" s="135">
        <v>0.72</v>
      </c>
      <c r="K22" s="141">
        <f t="shared" si="3"/>
        <v>4.2</v>
      </c>
      <c r="L22" s="141">
        <f t="shared" si="4"/>
        <v>20.399999999999999</v>
      </c>
      <c r="M22" s="135">
        <v>0</v>
      </c>
      <c r="N22" s="141">
        <f t="shared" si="5"/>
        <v>20.399999999999999</v>
      </c>
      <c r="O22" s="32"/>
      <c r="P22" s="32"/>
    </row>
    <row r="23" spans="1:16" ht="14.25" customHeight="1" x14ac:dyDescent="0.25">
      <c r="A23" s="174"/>
      <c r="B23" s="74" t="s">
        <v>17</v>
      </c>
      <c r="C23" s="135">
        <v>3193</v>
      </c>
      <c r="D23" s="135">
        <v>456</v>
      </c>
      <c r="E23" s="144">
        <v>0</v>
      </c>
      <c r="F23" s="135">
        <v>7</v>
      </c>
      <c r="G23" s="141">
        <f t="shared" si="2"/>
        <v>3656</v>
      </c>
      <c r="H23" s="135">
        <v>438</v>
      </c>
      <c r="I23" s="135">
        <v>75</v>
      </c>
      <c r="J23" s="135">
        <v>128</v>
      </c>
      <c r="K23" s="141">
        <f t="shared" si="3"/>
        <v>641</v>
      </c>
      <c r="L23" s="141">
        <f t="shared" si="4"/>
        <v>4297</v>
      </c>
      <c r="M23" s="135">
        <v>0</v>
      </c>
      <c r="N23" s="141">
        <f t="shared" si="5"/>
        <v>4297</v>
      </c>
      <c r="O23" s="32"/>
      <c r="P23" s="32"/>
    </row>
    <row r="24" spans="1:16" ht="14.25" customHeight="1" x14ac:dyDescent="0.25">
      <c r="A24" s="234" t="s">
        <v>28</v>
      </c>
      <c r="B24" s="74" t="s">
        <v>16</v>
      </c>
      <c r="C24" s="135">
        <v>38.82</v>
      </c>
      <c r="D24" s="135">
        <v>7.73</v>
      </c>
      <c r="E24" s="144">
        <v>0</v>
      </c>
      <c r="F24" s="135">
        <v>0</v>
      </c>
      <c r="G24" s="141">
        <f t="shared" si="2"/>
        <v>46.55</v>
      </c>
      <c r="H24" s="135">
        <v>57.65</v>
      </c>
      <c r="I24" s="135">
        <v>0.77</v>
      </c>
      <c r="J24" s="135">
        <v>8.74</v>
      </c>
      <c r="K24" s="141">
        <f t="shared" si="3"/>
        <v>67.16</v>
      </c>
      <c r="L24" s="141">
        <f t="shared" si="4"/>
        <v>113.71</v>
      </c>
      <c r="M24" s="135">
        <v>9.02</v>
      </c>
      <c r="N24" s="141">
        <f t="shared" si="5"/>
        <v>122.72999999999999</v>
      </c>
      <c r="O24" s="32"/>
      <c r="P24" s="32"/>
    </row>
    <row r="25" spans="1:16" ht="14.25" customHeight="1" x14ac:dyDescent="0.25">
      <c r="A25" s="234"/>
      <c r="B25" s="74" t="s">
        <v>17</v>
      </c>
      <c r="C25" s="135">
        <v>2445.87</v>
      </c>
      <c r="D25" s="135">
        <v>963.6</v>
      </c>
      <c r="E25" s="144">
        <v>0</v>
      </c>
      <c r="F25" s="135">
        <v>0</v>
      </c>
      <c r="G25" s="141">
        <f t="shared" si="2"/>
        <v>3409.47</v>
      </c>
      <c r="H25" s="135">
        <v>4722.8599999999997</v>
      </c>
      <c r="I25" s="135">
        <v>195.88</v>
      </c>
      <c r="J25" s="135">
        <v>311.24</v>
      </c>
      <c r="K25" s="141">
        <f t="shared" si="3"/>
        <v>5229.9799999999996</v>
      </c>
      <c r="L25" s="141">
        <f t="shared" si="4"/>
        <v>8639.4499999999989</v>
      </c>
      <c r="M25" s="135">
        <v>722.21199999999999</v>
      </c>
      <c r="N25" s="142">
        <f t="shared" si="5"/>
        <v>9361.6619999999984</v>
      </c>
      <c r="O25" s="32"/>
      <c r="P25" s="32"/>
    </row>
    <row r="26" spans="1:16" ht="14.25" customHeight="1" x14ac:dyDescent="0.25">
      <c r="A26" s="234" t="s">
        <v>29</v>
      </c>
      <c r="B26" s="74" t="s">
        <v>16</v>
      </c>
      <c r="C26" s="135">
        <v>0</v>
      </c>
      <c r="D26" s="135">
        <v>0</v>
      </c>
      <c r="E26" s="144">
        <v>0</v>
      </c>
      <c r="F26" s="135">
        <v>0</v>
      </c>
      <c r="G26" s="141">
        <f t="shared" si="2"/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1">
        <f t="shared" si="5"/>
        <v>0</v>
      </c>
      <c r="O26" s="32"/>
      <c r="P26" s="32"/>
    </row>
    <row r="27" spans="1:16" ht="14.25" customHeight="1" x14ac:dyDescent="0.25">
      <c r="A27" s="234"/>
      <c r="B27" s="74" t="s">
        <v>17</v>
      </c>
      <c r="C27" s="135">
        <v>0</v>
      </c>
      <c r="D27" s="135">
        <v>0</v>
      </c>
      <c r="E27" s="144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1">
        <f t="shared" si="5"/>
        <v>0</v>
      </c>
      <c r="O27" s="32"/>
      <c r="P27" s="32"/>
    </row>
    <row r="28" spans="1:16" ht="14.25" customHeight="1" x14ac:dyDescent="0.25">
      <c r="A28" s="234" t="s">
        <v>30</v>
      </c>
      <c r="B28" s="74" t="s">
        <v>16</v>
      </c>
      <c r="C28" s="135">
        <v>0</v>
      </c>
      <c r="D28" s="135">
        <v>0</v>
      </c>
      <c r="E28" s="144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1">
        <f t="shared" si="5"/>
        <v>0</v>
      </c>
      <c r="O28" s="32"/>
      <c r="P28" s="32"/>
    </row>
    <row r="29" spans="1:16" ht="14.25" customHeight="1" x14ac:dyDescent="0.25">
      <c r="A29" s="234"/>
      <c r="B29" s="74" t="s">
        <v>17</v>
      </c>
      <c r="C29" s="135">
        <v>0</v>
      </c>
      <c r="D29" s="135">
        <v>0</v>
      </c>
      <c r="E29" s="144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1">
        <f t="shared" si="5"/>
        <v>0</v>
      </c>
      <c r="O29" s="32"/>
      <c r="P29" s="32"/>
    </row>
    <row r="30" spans="1:16" ht="14.25" customHeight="1" x14ac:dyDescent="0.25">
      <c r="A30" s="234" t="s">
        <v>31</v>
      </c>
      <c r="B30" s="74" t="s">
        <v>16</v>
      </c>
      <c r="C30" s="135">
        <v>37.86</v>
      </c>
      <c r="D30" s="135">
        <v>12.92</v>
      </c>
      <c r="E30" s="144">
        <v>0</v>
      </c>
      <c r="F30" s="135">
        <v>0</v>
      </c>
      <c r="G30" s="141">
        <f t="shared" si="2"/>
        <v>50.78</v>
      </c>
      <c r="H30" s="135">
        <v>4.34</v>
      </c>
      <c r="I30" s="135">
        <v>0.51</v>
      </c>
      <c r="J30" s="135">
        <v>2.95</v>
      </c>
      <c r="K30" s="141">
        <f t="shared" si="3"/>
        <v>7.8</v>
      </c>
      <c r="L30" s="141">
        <f t="shared" si="4"/>
        <v>58.58</v>
      </c>
      <c r="M30" s="135">
        <v>1.51</v>
      </c>
      <c r="N30" s="141">
        <f t="shared" si="5"/>
        <v>60.089999999999996</v>
      </c>
      <c r="O30" s="40"/>
      <c r="P30" s="32"/>
    </row>
    <row r="31" spans="1:16" ht="14.25" customHeight="1" x14ac:dyDescent="0.25">
      <c r="A31" s="234"/>
      <c r="B31" s="74" t="s">
        <v>17</v>
      </c>
      <c r="C31" s="135">
        <v>6201</v>
      </c>
      <c r="D31" s="135">
        <v>2498</v>
      </c>
      <c r="E31" s="144">
        <v>0</v>
      </c>
      <c r="F31" s="135">
        <v>0</v>
      </c>
      <c r="G31" s="141">
        <f t="shared" si="2"/>
        <v>8699</v>
      </c>
      <c r="H31" s="135">
        <v>534</v>
      </c>
      <c r="I31" s="135">
        <v>87</v>
      </c>
      <c r="J31" s="135">
        <v>816</v>
      </c>
      <c r="K31" s="141">
        <f t="shared" si="3"/>
        <v>1437</v>
      </c>
      <c r="L31" s="141">
        <f t="shared" si="4"/>
        <v>10136</v>
      </c>
      <c r="M31" s="135">
        <v>270</v>
      </c>
      <c r="N31" s="141">
        <f t="shared" si="5"/>
        <v>10406</v>
      </c>
      <c r="O31" s="40"/>
      <c r="P31" s="32"/>
    </row>
    <row r="32" spans="1:16" ht="14.25" customHeight="1" x14ac:dyDescent="0.25">
      <c r="A32" s="234" t="s">
        <v>32</v>
      </c>
      <c r="B32" s="74" t="s">
        <v>16</v>
      </c>
      <c r="C32" s="135">
        <v>0</v>
      </c>
      <c r="D32" s="135">
        <v>0</v>
      </c>
      <c r="E32" s="144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1">
        <f t="shared" si="5"/>
        <v>0</v>
      </c>
      <c r="O32" s="40"/>
      <c r="P32" s="32"/>
    </row>
    <row r="33" spans="1:16" ht="14.25" customHeight="1" x14ac:dyDescent="0.25">
      <c r="A33" s="234"/>
      <c r="B33" s="74" t="s">
        <v>17</v>
      </c>
      <c r="C33" s="135">
        <v>0</v>
      </c>
      <c r="D33" s="135">
        <v>0</v>
      </c>
      <c r="E33" s="144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1">
        <f t="shared" si="5"/>
        <v>0</v>
      </c>
      <c r="O33" s="40"/>
      <c r="P33" s="32"/>
    </row>
    <row r="34" spans="1:16" ht="14.25" customHeight="1" x14ac:dyDescent="0.25">
      <c r="A34" s="234" t="s">
        <v>33</v>
      </c>
      <c r="B34" s="74" t="s">
        <v>16</v>
      </c>
      <c r="C34" s="135">
        <v>0</v>
      </c>
      <c r="D34" s="135">
        <v>0</v>
      </c>
      <c r="E34" s="144">
        <v>0</v>
      </c>
      <c r="F34" s="135">
        <v>0</v>
      </c>
      <c r="G34" s="141">
        <f t="shared" si="2"/>
        <v>0</v>
      </c>
      <c r="H34" s="13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</v>
      </c>
      <c r="M34" s="135">
        <v>0</v>
      </c>
      <c r="N34" s="141">
        <f t="shared" si="5"/>
        <v>0</v>
      </c>
      <c r="O34" s="40"/>
      <c r="P34" s="32"/>
    </row>
    <row r="35" spans="1:16" ht="14.25" customHeight="1" x14ac:dyDescent="0.25">
      <c r="A35" s="234"/>
      <c r="B35" s="74" t="s">
        <v>17</v>
      </c>
      <c r="C35" s="135">
        <v>0</v>
      </c>
      <c r="D35" s="135">
        <v>0</v>
      </c>
      <c r="E35" s="144">
        <v>0</v>
      </c>
      <c r="F35" s="135">
        <v>0</v>
      </c>
      <c r="G35" s="141">
        <f t="shared" si="2"/>
        <v>0</v>
      </c>
      <c r="H35" s="135">
        <v>0</v>
      </c>
      <c r="I35" s="135">
        <v>0</v>
      </c>
      <c r="J35" s="135">
        <v>0</v>
      </c>
      <c r="K35" s="141">
        <f t="shared" si="3"/>
        <v>0</v>
      </c>
      <c r="L35" s="141">
        <f t="shared" si="4"/>
        <v>0</v>
      </c>
      <c r="M35" s="135">
        <v>0</v>
      </c>
      <c r="N35" s="141">
        <f t="shared" si="5"/>
        <v>0</v>
      </c>
      <c r="O35" s="40"/>
      <c r="P35" s="32"/>
    </row>
    <row r="36" spans="1:16" ht="14.25" customHeight="1" x14ac:dyDescent="0.25">
      <c r="A36" s="234" t="s">
        <v>34</v>
      </c>
      <c r="B36" s="74" t="s">
        <v>16</v>
      </c>
      <c r="C36" s="135">
        <v>0</v>
      </c>
      <c r="D36" s="135">
        <v>0</v>
      </c>
      <c r="E36" s="144">
        <v>0</v>
      </c>
      <c r="F36" s="135">
        <v>0</v>
      </c>
      <c r="G36" s="141">
        <f t="shared" si="2"/>
        <v>0</v>
      </c>
      <c r="H36" s="13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135">
        <v>0</v>
      </c>
      <c r="N36" s="141">
        <f t="shared" si="5"/>
        <v>0</v>
      </c>
      <c r="O36" s="40"/>
      <c r="P36" s="32"/>
    </row>
    <row r="37" spans="1:16" ht="14.25" customHeight="1" x14ac:dyDescent="0.25">
      <c r="A37" s="234"/>
      <c r="B37" s="74" t="s">
        <v>17</v>
      </c>
      <c r="C37" s="135">
        <v>0</v>
      </c>
      <c r="D37" s="135">
        <v>0</v>
      </c>
      <c r="E37" s="144">
        <v>0</v>
      </c>
      <c r="F37" s="135">
        <v>0</v>
      </c>
      <c r="G37" s="141">
        <f t="shared" si="2"/>
        <v>0</v>
      </c>
      <c r="H37" s="135">
        <v>0</v>
      </c>
      <c r="I37" s="135">
        <v>0</v>
      </c>
      <c r="J37" s="135">
        <v>0</v>
      </c>
      <c r="K37" s="141">
        <f t="shared" si="3"/>
        <v>0</v>
      </c>
      <c r="L37" s="141">
        <f t="shared" si="4"/>
        <v>0</v>
      </c>
      <c r="M37" s="135">
        <v>0</v>
      </c>
      <c r="N37" s="141">
        <f t="shared" si="5"/>
        <v>0</v>
      </c>
      <c r="O37" s="40"/>
      <c r="P37" s="32"/>
    </row>
    <row r="38" spans="1:16" ht="14.25" customHeight="1" x14ac:dyDescent="0.25">
      <c r="A38" s="181" t="s">
        <v>35</v>
      </c>
      <c r="B38" s="74" t="s">
        <v>16</v>
      </c>
      <c r="C38" s="141">
        <f>C4+C12+C14+C16+C18+C20+C22+C24+C26+C28+C30+C32+C34+C36</f>
        <v>2129.1200000000003</v>
      </c>
      <c r="D38" s="141">
        <f t="shared" ref="D38:M39" si="6">D4+D12+D14+D16+D18+D20+D22+D24+D26+D28+D30+D32+D34+D36</f>
        <v>1539.76</v>
      </c>
      <c r="E38" s="141">
        <f t="shared" si="6"/>
        <v>0</v>
      </c>
      <c r="F38" s="141">
        <f t="shared" si="6"/>
        <v>0.69</v>
      </c>
      <c r="G38" s="141">
        <f t="shared" si="6"/>
        <v>3669.57</v>
      </c>
      <c r="H38" s="141">
        <f t="shared" si="6"/>
        <v>1272.2</v>
      </c>
      <c r="I38" s="141">
        <f t="shared" si="6"/>
        <v>101.53</v>
      </c>
      <c r="J38" s="141">
        <f t="shared" si="6"/>
        <v>318.66000000000003</v>
      </c>
      <c r="K38" s="141">
        <f t="shared" si="6"/>
        <v>1692.39</v>
      </c>
      <c r="L38" s="141">
        <f t="shared" si="6"/>
        <v>5361.96</v>
      </c>
      <c r="M38" s="141">
        <f t="shared" si="6"/>
        <v>42.749999999999993</v>
      </c>
      <c r="N38" s="141">
        <f>N4+N12+N14+N16+N18+N20+N22+N24+N26+N28+N30+N32+N34+N36</f>
        <v>5404.7099999999991</v>
      </c>
      <c r="O38" s="62"/>
      <c r="P38" s="32"/>
    </row>
    <row r="39" spans="1:16" ht="14.25" customHeight="1" x14ac:dyDescent="0.25">
      <c r="A39" s="182"/>
      <c r="B39" s="74" t="s">
        <v>17</v>
      </c>
      <c r="C39" s="143">
        <f>C5+C13+C15+C17+C19+C21+C23+C25+C27+C29+C31+C33+C35+C37</f>
        <v>375827.88</v>
      </c>
      <c r="D39" s="143">
        <f t="shared" si="6"/>
        <v>128289.39</v>
      </c>
      <c r="E39" s="143">
        <f t="shared" si="6"/>
        <v>0</v>
      </c>
      <c r="F39" s="143">
        <f t="shared" si="6"/>
        <v>104</v>
      </c>
      <c r="G39" s="143">
        <f t="shared" si="6"/>
        <v>504221.26999999996</v>
      </c>
      <c r="H39" s="143">
        <f t="shared" si="6"/>
        <v>194165.86</v>
      </c>
      <c r="I39" s="143">
        <f t="shared" si="6"/>
        <v>16522.88</v>
      </c>
      <c r="J39" s="143">
        <f t="shared" si="6"/>
        <v>57952.24</v>
      </c>
      <c r="K39" s="143">
        <f t="shared" si="6"/>
        <v>268640.98</v>
      </c>
      <c r="L39" s="143">
        <f t="shared" si="6"/>
        <v>772862.25</v>
      </c>
      <c r="M39" s="143">
        <f t="shared" si="6"/>
        <v>7159.2119999999995</v>
      </c>
      <c r="N39" s="143">
        <f>N5+N13+N15+N17+N19+N21+N23+N25+N27+N29+N31+N33+N35+N37</f>
        <v>780021.46200000006</v>
      </c>
      <c r="O39" s="40"/>
      <c r="P39" s="9"/>
    </row>
    <row r="40" spans="1:16" x14ac:dyDescent="0.25">
      <c r="A40" s="32"/>
      <c r="B40" s="3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0"/>
      <c r="P40" s="32"/>
    </row>
    <row r="41" spans="1:16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Q85"/>
  <sheetViews>
    <sheetView zoomScale="90" zoomScaleNormal="90" workbookViewId="0">
      <selection activeCell="N39" sqref="N39"/>
    </sheetView>
  </sheetViews>
  <sheetFormatPr defaultRowHeight="15" x14ac:dyDescent="0.25"/>
  <cols>
    <col min="1" max="1" width="31.28515625" style="31" customWidth="1"/>
    <col min="2" max="2" width="4" style="31" customWidth="1"/>
    <col min="3" max="4" width="9.140625" style="31"/>
    <col min="5" max="5" width="6.5703125" style="31" customWidth="1"/>
    <col min="6" max="6" width="6.28515625" style="31" customWidth="1"/>
    <col min="7" max="7" width="13.28515625" style="31" customWidth="1"/>
    <col min="8" max="8" width="9.140625" style="31"/>
    <col min="9" max="9" width="9.5703125" style="31" customWidth="1"/>
    <col min="10" max="10" width="9.140625" style="31"/>
    <col min="11" max="11" width="10.7109375" style="31" customWidth="1"/>
    <col min="12" max="12" width="7.85546875" style="31" customWidth="1"/>
    <col min="13" max="13" width="13" style="31" customWidth="1"/>
    <col min="14" max="14" width="12.42578125" style="69" customWidth="1"/>
    <col min="15" max="16384" width="9.140625" style="31"/>
  </cols>
  <sheetData>
    <row r="1" spans="1:17" ht="12" customHeight="1" x14ac:dyDescent="0.25">
      <c r="A1" s="46" t="s">
        <v>57</v>
      </c>
    </row>
    <row r="2" spans="1:17" ht="12" customHeight="1" x14ac:dyDescent="0.25">
      <c r="A2" s="18" t="s">
        <v>0</v>
      </c>
      <c r="B2" s="170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  <c r="O2" s="32"/>
      <c r="P2" s="32"/>
    </row>
    <row r="3" spans="1:17" ht="25.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  <c r="P3" s="32"/>
    </row>
    <row r="4" spans="1:17" ht="14.25" customHeight="1" x14ac:dyDescent="0.25">
      <c r="A4" s="173" t="s">
        <v>15</v>
      </c>
      <c r="B4" s="74" t="s">
        <v>16</v>
      </c>
      <c r="C4" s="133">
        <f>C6+C8+C10</f>
        <v>700.12</v>
      </c>
      <c r="D4" s="133">
        <f t="shared" ref="D4:N4" si="0">D6+D8+D10</f>
        <v>539.27</v>
      </c>
      <c r="E4" s="133">
        <f t="shared" si="0"/>
        <v>0</v>
      </c>
      <c r="F4" s="133">
        <f t="shared" si="0"/>
        <v>2.37</v>
      </c>
      <c r="G4" s="133">
        <f t="shared" si="0"/>
        <v>1241.76</v>
      </c>
      <c r="H4" s="133">
        <f t="shared" si="0"/>
        <v>2385.11</v>
      </c>
      <c r="I4" s="133">
        <f t="shared" si="0"/>
        <v>305.21999999999997</v>
      </c>
      <c r="J4" s="133">
        <f>J6+J8+J10</f>
        <v>872.46</v>
      </c>
      <c r="K4" s="133">
        <f t="shared" si="0"/>
        <v>3562.79</v>
      </c>
      <c r="L4" s="133">
        <f t="shared" si="0"/>
        <v>4804.5499999999993</v>
      </c>
      <c r="M4" s="133">
        <f t="shared" si="0"/>
        <v>2122.83</v>
      </c>
      <c r="N4" s="138">
        <f t="shared" si="0"/>
        <v>6927.3799999999992</v>
      </c>
      <c r="O4" s="32"/>
      <c r="P4" s="32"/>
    </row>
    <row r="5" spans="1:17" ht="14.25" customHeight="1" x14ac:dyDescent="0.25">
      <c r="A5" s="174"/>
      <c r="B5" s="74" t="s">
        <v>17</v>
      </c>
      <c r="C5" s="134">
        <f>C7+C9+C11</f>
        <v>143603</v>
      </c>
      <c r="D5" s="134">
        <f t="shared" ref="D5:N5" si="1">D7+D9+D11</f>
        <v>107050</v>
      </c>
      <c r="E5" s="134">
        <f t="shared" si="1"/>
        <v>0</v>
      </c>
      <c r="F5" s="134">
        <f t="shared" si="1"/>
        <v>408</v>
      </c>
      <c r="G5" s="134">
        <f t="shared" si="1"/>
        <v>251061</v>
      </c>
      <c r="H5" s="134">
        <f t="shared" si="1"/>
        <v>425137</v>
      </c>
      <c r="I5" s="134">
        <f>I7+I9+I11</f>
        <v>51999</v>
      </c>
      <c r="J5" s="134">
        <f t="shared" si="1"/>
        <v>153897</v>
      </c>
      <c r="K5" s="134">
        <f t="shared" si="1"/>
        <v>631033</v>
      </c>
      <c r="L5" s="134">
        <f t="shared" si="1"/>
        <v>882094</v>
      </c>
      <c r="M5" s="134">
        <f t="shared" si="1"/>
        <v>305421</v>
      </c>
      <c r="N5" s="138">
        <f t="shared" si="1"/>
        <v>1187515</v>
      </c>
      <c r="O5" s="32"/>
      <c r="P5" s="9"/>
    </row>
    <row r="6" spans="1:17" ht="15" customHeight="1" x14ac:dyDescent="0.25">
      <c r="A6" s="231" t="s">
        <v>18</v>
      </c>
      <c r="B6" s="74" t="s">
        <v>16</v>
      </c>
      <c r="C6" s="5">
        <v>229.83</v>
      </c>
      <c r="D6" s="5">
        <v>320.89999999999998</v>
      </c>
      <c r="E6" s="136">
        <v>0</v>
      </c>
      <c r="F6" s="5">
        <v>2.37</v>
      </c>
      <c r="G6" s="133">
        <f>SUM(C6:F6)</f>
        <v>553.1</v>
      </c>
      <c r="H6" s="5">
        <v>1668.46</v>
      </c>
      <c r="I6" s="212">
        <v>257.27</v>
      </c>
      <c r="J6" s="5">
        <v>677.51</v>
      </c>
      <c r="K6" s="133">
        <f>SUM(H6:J6)</f>
        <v>2603.2399999999998</v>
      </c>
      <c r="L6" s="133">
        <f>G6+K6</f>
        <v>3156.3399999999997</v>
      </c>
      <c r="M6" s="5">
        <v>1779.4</v>
      </c>
      <c r="N6" s="138">
        <f>SUM(L6:M6)</f>
        <v>4935.74</v>
      </c>
      <c r="O6" s="32"/>
      <c r="P6" s="9"/>
      <c r="Q6" s="9"/>
    </row>
    <row r="7" spans="1:17" ht="13.5" customHeight="1" x14ac:dyDescent="0.25">
      <c r="A7" s="231"/>
      <c r="B7" s="74" t="s">
        <v>17</v>
      </c>
      <c r="C7" s="5">
        <v>53151</v>
      </c>
      <c r="D7" s="5">
        <v>80530</v>
      </c>
      <c r="E7" s="136">
        <v>0</v>
      </c>
      <c r="F7" s="5">
        <v>408</v>
      </c>
      <c r="G7" s="134">
        <f t="shared" ref="G7:G37" si="2">SUM(C7:F7)</f>
        <v>134089</v>
      </c>
      <c r="H7" s="5">
        <v>348382</v>
      </c>
      <c r="I7" s="5">
        <v>50382</v>
      </c>
      <c r="J7" s="5">
        <v>149685</v>
      </c>
      <c r="K7" s="134">
        <f t="shared" ref="K7:K37" si="3">SUM(H7:J7)</f>
        <v>548449</v>
      </c>
      <c r="L7" s="134">
        <f t="shared" ref="L7:L37" si="4">G7+K7</f>
        <v>682538</v>
      </c>
      <c r="M7" s="5">
        <v>296104</v>
      </c>
      <c r="N7" s="138">
        <f t="shared" ref="N7:N37" si="5">SUM(L7:M7)</f>
        <v>978642</v>
      </c>
      <c r="O7" s="35"/>
      <c r="P7" s="35"/>
    </row>
    <row r="8" spans="1:17" ht="27.75" customHeight="1" x14ac:dyDescent="0.25">
      <c r="A8" s="231" t="s">
        <v>19</v>
      </c>
      <c r="B8" s="175" t="s">
        <v>16</v>
      </c>
      <c r="C8" s="5">
        <v>102.02</v>
      </c>
      <c r="D8" s="5">
        <v>126.46</v>
      </c>
      <c r="E8" s="136">
        <v>0</v>
      </c>
      <c r="F8" s="214">
        <v>0</v>
      </c>
      <c r="G8" s="141">
        <f t="shared" si="2"/>
        <v>228.48</v>
      </c>
      <c r="H8" s="5">
        <v>394.81</v>
      </c>
      <c r="I8" s="5">
        <v>47.95</v>
      </c>
      <c r="J8" s="5">
        <v>194.95</v>
      </c>
      <c r="K8" s="141">
        <f t="shared" si="3"/>
        <v>637.71</v>
      </c>
      <c r="L8" s="141">
        <f t="shared" si="4"/>
        <v>866.19</v>
      </c>
      <c r="M8" s="5">
        <v>343.43</v>
      </c>
      <c r="N8" s="142">
        <f t="shared" si="5"/>
        <v>1209.6200000000001</v>
      </c>
      <c r="O8" s="35"/>
      <c r="P8" s="35"/>
    </row>
    <row r="9" spans="1:17" ht="15" customHeight="1" x14ac:dyDescent="0.25">
      <c r="A9" s="231"/>
      <c r="B9" s="175" t="s">
        <v>38</v>
      </c>
      <c r="C9" s="5">
        <v>3413</v>
      </c>
      <c r="D9" s="5">
        <v>3289</v>
      </c>
      <c r="E9" s="136">
        <v>0</v>
      </c>
      <c r="F9" s="5">
        <v>0</v>
      </c>
      <c r="G9" s="134">
        <f t="shared" si="2"/>
        <v>6702</v>
      </c>
      <c r="H9" s="5">
        <v>10834</v>
      </c>
      <c r="I9" s="5">
        <v>1617</v>
      </c>
      <c r="J9" s="5">
        <v>4212</v>
      </c>
      <c r="K9" s="134">
        <f t="shared" si="3"/>
        <v>16663</v>
      </c>
      <c r="L9" s="134">
        <f t="shared" si="4"/>
        <v>23365</v>
      </c>
      <c r="M9" s="5">
        <v>9317</v>
      </c>
      <c r="N9" s="138">
        <f t="shared" si="5"/>
        <v>32682</v>
      </c>
      <c r="O9" s="35"/>
      <c r="P9" s="35"/>
    </row>
    <row r="10" spans="1:17" ht="14.25" customHeight="1" x14ac:dyDescent="0.25">
      <c r="A10" s="231" t="s">
        <v>20</v>
      </c>
      <c r="B10" s="74" t="s">
        <v>16</v>
      </c>
      <c r="C10" s="5">
        <v>368.27</v>
      </c>
      <c r="D10" s="5">
        <v>91.91</v>
      </c>
      <c r="E10" s="213">
        <v>0</v>
      </c>
      <c r="F10" s="135">
        <v>0</v>
      </c>
      <c r="G10" s="133">
        <f t="shared" si="2"/>
        <v>460.17999999999995</v>
      </c>
      <c r="H10" s="135">
        <v>321.83999999999997</v>
      </c>
      <c r="I10" s="135">
        <v>0</v>
      </c>
      <c r="J10" s="135">
        <v>0</v>
      </c>
      <c r="K10" s="133">
        <f t="shared" si="3"/>
        <v>321.83999999999997</v>
      </c>
      <c r="L10" s="133">
        <f t="shared" si="4"/>
        <v>782.02</v>
      </c>
      <c r="M10" s="135">
        <v>0</v>
      </c>
      <c r="N10" s="138">
        <f t="shared" si="5"/>
        <v>782.02</v>
      </c>
      <c r="O10" s="35"/>
      <c r="P10" s="35"/>
    </row>
    <row r="11" spans="1:17" ht="14.25" customHeight="1" x14ac:dyDescent="0.25">
      <c r="A11" s="231"/>
      <c r="B11" s="74" t="s">
        <v>17</v>
      </c>
      <c r="C11" s="5">
        <v>87039</v>
      </c>
      <c r="D11" s="5">
        <v>23231</v>
      </c>
      <c r="E11" s="213">
        <v>0</v>
      </c>
      <c r="F11" s="135">
        <v>0</v>
      </c>
      <c r="G11" s="134">
        <f t="shared" si="2"/>
        <v>110270</v>
      </c>
      <c r="H11" s="135">
        <v>65921</v>
      </c>
      <c r="I11" s="135">
        <v>0</v>
      </c>
      <c r="J11" s="135">
        <v>0</v>
      </c>
      <c r="K11" s="134">
        <f t="shared" si="3"/>
        <v>65921</v>
      </c>
      <c r="L11" s="134">
        <f t="shared" si="4"/>
        <v>176191</v>
      </c>
      <c r="M11" s="135">
        <v>0</v>
      </c>
      <c r="N11" s="138">
        <f t="shared" si="5"/>
        <v>176191</v>
      </c>
      <c r="O11" s="35"/>
      <c r="P11" s="32"/>
    </row>
    <row r="12" spans="1:17" ht="14.25" customHeight="1" x14ac:dyDescent="0.25">
      <c r="A12" s="173" t="s">
        <v>21</v>
      </c>
      <c r="B12" s="74" t="s">
        <v>16</v>
      </c>
      <c r="C12" s="5">
        <v>804.03</v>
      </c>
      <c r="D12" s="5">
        <v>376.9</v>
      </c>
      <c r="E12" s="213">
        <v>1.47</v>
      </c>
      <c r="F12" s="5">
        <v>1.07</v>
      </c>
      <c r="G12" s="133">
        <f t="shared" si="2"/>
        <v>1183.4699999999998</v>
      </c>
      <c r="H12" s="5">
        <v>2359.34</v>
      </c>
      <c r="I12" s="5">
        <v>313.79000000000002</v>
      </c>
      <c r="J12" s="5">
        <v>176.51</v>
      </c>
      <c r="K12" s="133">
        <f t="shared" si="3"/>
        <v>2849.6400000000003</v>
      </c>
      <c r="L12" s="133">
        <f t="shared" si="4"/>
        <v>4033.11</v>
      </c>
      <c r="M12" s="5">
        <v>172.29</v>
      </c>
      <c r="N12" s="138">
        <f t="shared" si="5"/>
        <v>4205.4000000000005</v>
      </c>
      <c r="O12" s="35"/>
      <c r="P12" s="32"/>
    </row>
    <row r="13" spans="1:17" ht="14.25" customHeight="1" x14ac:dyDescent="0.25">
      <c r="A13" s="66" t="s">
        <v>37</v>
      </c>
      <c r="B13" s="74" t="s">
        <v>17</v>
      </c>
      <c r="C13" s="5">
        <v>17227</v>
      </c>
      <c r="D13" s="5">
        <v>8503</v>
      </c>
      <c r="E13" s="213">
        <v>36</v>
      </c>
      <c r="F13" s="5">
        <v>14</v>
      </c>
      <c r="G13" s="133">
        <f t="shared" si="2"/>
        <v>25780</v>
      </c>
      <c r="H13" s="5">
        <v>51249</v>
      </c>
      <c r="I13" s="5">
        <v>6680</v>
      </c>
      <c r="J13" s="5">
        <v>3804</v>
      </c>
      <c r="K13" s="133">
        <f t="shared" si="3"/>
        <v>61733</v>
      </c>
      <c r="L13" s="133">
        <f t="shared" si="4"/>
        <v>87513</v>
      </c>
      <c r="M13" s="5">
        <v>2395</v>
      </c>
      <c r="N13" s="138">
        <f t="shared" si="5"/>
        <v>89908</v>
      </c>
      <c r="O13" s="35"/>
      <c r="P13" s="32"/>
    </row>
    <row r="14" spans="1:17" ht="14.25" customHeight="1" x14ac:dyDescent="0.25">
      <c r="A14" s="234" t="s">
        <v>23</v>
      </c>
      <c r="B14" s="74" t="s">
        <v>16</v>
      </c>
      <c r="C14" s="5">
        <v>28.1</v>
      </c>
      <c r="D14" s="5">
        <v>25.65</v>
      </c>
      <c r="E14" s="136">
        <v>0</v>
      </c>
      <c r="F14" s="5">
        <v>0.47</v>
      </c>
      <c r="G14" s="133">
        <f t="shared" si="2"/>
        <v>54.22</v>
      </c>
      <c r="H14" s="5">
        <v>91.77</v>
      </c>
      <c r="I14" s="5">
        <v>5.95</v>
      </c>
      <c r="J14" s="5">
        <v>13.27</v>
      </c>
      <c r="K14" s="133">
        <f t="shared" si="3"/>
        <v>110.99</v>
      </c>
      <c r="L14" s="133">
        <f t="shared" si="4"/>
        <v>165.20999999999998</v>
      </c>
      <c r="M14" s="5">
        <v>2.36</v>
      </c>
      <c r="N14" s="138">
        <f t="shared" si="5"/>
        <v>167.57</v>
      </c>
      <c r="O14" s="32"/>
      <c r="P14" s="32"/>
    </row>
    <row r="15" spans="1:17" ht="14.25" customHeight="1" x14ac:dyDescent="0.25">
      <c r="A15" s="234"/>
      <c r="B15" s="74" t="s">
        <v>17</v>
      </c>
      <c r="C15" s="5">
        <v>4833</v>
      </c>
      <c r="D15" s="5">
        <v>4759</v>
      </c>
      <c r="E15" s="136">
        <v>0</v>
      </c>
      <c r="F15" s="5">
        <v>80</v>
      </c>
      <c r="G15" s="133">
        <f t="shared" si="2"/>
        <v>9672</v>
      </c>
      <c r="H15" s="5">
        <v>10072</v>
      </c>
      <c r="I15" s="5">
        <v>863</v>
      </c>
      <c r="J15" s="5">
        <v>1222</v>
      </c>
      <c r="K15" s="133">
        <f t="shared" si="3"/>
        <v>12157</v>
      </c>
      <c r="L15" s="133">
        <f t="shared" si="4"/>
        <v>21829</v>
      </c>
      <c r="M15" s="5">
        <v>270</v>
      </c>
      <c r="N15" s="138">
        <f t="shared" si="5"/>
        <v>22099</v>
      </c>
      <c r="O15" s="32"/>
      <c r="P15" s="32"/>
    </row>
    <row r="16" spans="1:17" ht="14.25" customHeight="1" x14ac:dyDescent="0.25">
      <c r="A16" s="234" t="s">
        <v>24</v>
      </c>
      <c r="B16" s="74" t="s">
        <v>16</v>
      </c>
      <c r="C16" s="5">
        <v>944.87</v>
      </c>
      <c r="D16" s="5">
        <v>237.64</v>
      </c>
      <c r="E16" s="213">
        <v>1.78</v>
      </c>
      <c r="F16" s="5">
        <v>7.46</v>
      </c>
      <c r="G16" s="133">
        <f t="shared" si="2"/>
        <v>1191.75</v>
      </c>
      <c r="H16" s="5">
        <v>547.98</v>
      </c>
      <c r="I16" s="5">
        <v>63.15</v>
      </c>
      <c r="J16" s="5">
        <v>105.49</v>
      </c>
      <c r="K16" s="133">
        <f t="shared" si="3"/>
        <v>716.62</v>
      </c>
      <c r="L16" s="133">
        <f t="shared" si="4"/>
        <v>1908.37</v>
      </c>
      <c r="M16" s="5">
        <v>83.4</v>
      </c>
      <c r="N16" s="138">
        <f t="shared" si="5"/>
        <v>1991.77</v>
      </c>
      <c r="O16" s="32"/>
      <c r="P16" s="32"/>
    </row>
    <row r="17" spans="1:16" ht="14.25" customHeight="1" x14ac:dyDescent="0.25">
      <c r="A17" s="234"/>
      <c r="B17" s="74" t="s">
        <v>17</v>
      </c>
      <c r="C17" s="5">
        <v>7757</v>
      </c>
      <c r="D17" s="5">
        <v>2946</v>
      </c>
      <c r="E17" s="213">
        <v>12</v>
      </c>
      <c r="F17" s="5">
        <v>31</v>
      </c>
      <c r="G17" s="134">
        <f t="shared" si="2"/>
        <v>10746</v>
      </c>
      <c r="H17" s="5">
        <v>5934</v>
      </c>
      <c r="I17" s="5">
        <v>741.5</v>
      </c>
      <c r="J17" s="5">
        <v>1202</v>
      </c>
      <c r="K17" s="134">
        <f t="shared" si="3"/>
        <v>7877.5</v>
      </c>
      <c r="L17" s="134">
        <f t="shared" si="4"/>
        <v>18623.5</v>
      </c>
      <c r="M17" s="5">
        <v>705.5</v>
      </c>
      <c r="N17" s="138">
        <f t="shared" si="5"/>
        <v>19329</v>
      </c>
      <c r="O17" s="32"/>
      <c r="P17" s="32"/>
    </row>
    <row r="18" spans="1:16" ht="14.25" customHeight="1" x14ac:dyDescent="0.25">
      <c r="A18" s="233" t="s">
        <v>25</v>
      </c>
      <c r="B18" s="74" t="s">
        <v>16</v>
      </c>
      <c r="C18" s="5">
        <v>11.15</v>
      </c>
      <c r="D18" s="5">
        <v>1.29</v>
      </c>
      <c r="E18" s="136">
        <v>0</v>
      </c>
      <c r="F18" s="135">
        <v>0</v>
      </c>
      <c r="G18" s="133">
        <f t="shared" si="2"/>
        <v>12.440000000000001</v>
      </c>
      <c r="H18" s="5">
        <v>4.74</v>
      </c>
      <c r="I18" s="5">
        <v>0</v>
      </c>
      <c r="J18" s="135">
        <v>0</v>
      </c>
      <c r="K18" s="133">
        <f t="shared" si="3"/>
        <v>4.74</v>
      </c>
      <c r="L18" s="133">
        <f t="shared" si="4"/>
        <v>17.18</v>
      </c>
      <c r="M18" s="135">
        <v>0</v>
      </c>
      <c r="N18" s="138">
        <f t="shared" si="5"/>
        <v>17.18</v>
      </c>
      <c r="O18" s="32"/>
      <c r="P18" s="32"/>
    </row>
    <row r="19" spans="1:16" ht="14.25" customHeight="1" x14ac:dyDescent="0.25">
      <c r="A19" s="233"/>
      <c r="B19" s="74" t="s">
        <v>17</v>
      </c>
      <c r="C19" s="5">
        <v>2240</v>
      </c>
      <c r="D19" s="5">
        <v>338</v>
      </c>
      <c r="E19" s="136">
        <v>0</v>
      </c>
      <c r="F19" s="135">
        <v>0</v>
      </c>
      <c r="G19" s="133">
        <f t="shared" si="2"/>
        <v>2578</v>
      </c>
      <c r="H19" s="5">
        <v>1268</v>
      </c>
      <c r="I19" s="5">
        <v>0</v>
      </c>
      <c r="J19" s="135">
        <v>0</v>
      </c>
      <c r="K19" s="133">
        <f t="shared" si="3"/>
        <v>1268</v>
      </c>
      <c r="L19" s="133">
        <f t="shared" si="4"/>
        <v>3846</v>
      </c>
      <c r="M19" s="135">
        <v>0</v>
      </c>
      <c r="N19" s="138">
        <f t="shared" si="5"/>
        <v>3846</v>
      </c>
      <c r="O19" s="32"/>
      <c r="P19" s="32"/>
    </row>
    <row r="20" spans="1:16" ht="14.25" customHeight="1" x14ac:dyDescent="0.25">
      <c r="A20" s="233" t="s">
        <v>26</v>
      </c>
      <c r="B20" s="74" t="s">
        <v>16</v>
      </c>
      <c r="C20" s="135">
        <v>0</v>
      </c>
      <c r="D20" s="135">
        <v>0</v>
      </c>
      <c r="E20" s="136">
        <v>0</v>
      </c>
      <c r="F20" s="135">
        <v>0</v>
      </c>
      <c r="G20" s="133">
        <f t="shared" si="2"/>
        <v>0</v>
      </c>
      <c r="H20" s="135">
        <v>0</v>
      </c>
      <c r="I20" s="135">
        <v>0</v>
      </c>
      <c r="J20" s="135">
        <v>0</v>
      </c>
      <c r="K20" s="133">
        <f t="shared" si="3"/>
        <v>0</v>
      </c>
      <c r="L20" s="133">
        <f t="shared" si="4"/>
        <v>0</v>
      </c>
      <c r="M20" s="135">
        <v>0</v>
      </c>
      <c r="N20" s="138">
        <f t="shared" si="5"/>
        <v>0</v>
      </c>
      <c r="O20" s="32"/>
      <c r="P20" s="49"/>
    </row>
    <row r="21" spans="1:16" ht="14.25" customHeight="1" x14ac:dyDescent="0.25">
      <c r="A21" s="233"/>
      <c r="B21" s="74" t="s">
        <v>17</v>
      </c>
      <c r="C21" s="5">
        <v>0</v>
      </c>
      <c r="D21" s="5">
        <v>0</v>
      </c>
      <c r="E21" s="136">
        <v>0</v>
      </c>
      <c r="F21" s="135">
        <v>0</v>
      </c>
      <c r="G21" s="133">
        <f t="shared" si="2"/>
        <v>0</v>
      </c>
      <c r="H21" s="5">
        <v>0</v>
      </c>
      <c r="I21" s="5">
        <v>0</v>
      </c>
      <c r="J21" s="135">
        <v>0</v>
      </c>
      <c r="K21" s="133">
        <f t="shared" si="3"/>
        <v>0</v>
      </c>
      <c r="L21" s="133">
        <f t="shared" si="4"/>
        <v>0</v>
      </c>
      <c r="M21" s="135">
        <v>0</v>
      </c>
      <c r="N21" s="138">
        <f t="shared" si="5"/>
        <v>0</v>
      </c>
      <c r="O21" s="32"/>
      <c r="P21" s="32"/>
    </row>
    <row r="22" spans="1:16" ht="14.25" customHeight="1" x14ac:dyDescent="0.25">
      <c r="A22" s="173" t="s">
        <v>27</v>
      </c>
      <c r="B22" s="74" t="s">
        <v>16</v>
      </c>
      <c r="C22" s="135">
        <v>2.82</v>
      </c>
      <c r="D22" s="135">
        <v>5.62</v>
      </c>
      <c r="E22" s="136">
        <v>0</v>
      </c>
      <c r="F22" s="135">
        <v>0</v>
      </c>
      <c r="G22" s="133">
        <f t="shared" si="2"/>
        <v>8.44</v>
      </c>
      <c r="H22" s="135">
        <v>25.44</v>
      </c>
      <c r="I22" s="135">
        <v>2.25</v>
      </c>
      <c r="J22" s="135">
        <v>0.03</v>
      </c>
      <c r="K22" s="133">
        <f t="shared" si="3"/>
        <v>27.720000000000002</v>
      </c>
      <c r="L22" s="133">
        <f t="shared" si="4"/>
        <v>36.160000000000004</v>
      </c>
      <c r="M22" s="135">
        <v>26.92</v>
      </c>
      <c r="N22" s="138">
        <f t="shared" si="5"/>
        <v>63.080000000000005</v>
      </c>
      <c r="O22" s="32"/>
      <c r="P22" s="32"/>
    </row>
    <row r="23" spans="1:16" ht="14.25" customHeight="1" x14ac:dyDescent="0.25">
      <c r="A23" s="174"/>
      <c r="B23" s="74" t="s">
        <v>17</v>
      </c>
      <c r="C23" s="135">
        <v>26</v>
      </c>
      <c r="D23" s="135">
        <v>30</v>
      </c>
      <c r="E23" s="136">
        <v>0</v>
      </c>
      <c r="F23" s="135">
        <v>0</v>
      </c>
      <c r="G23" s="133">
        <f t="shared" si="2"/>
        <v>56</v>
      </c>
      <c r="H23" s="135">
        <v>477</v>
      </c>
      <c r="I23" s="135">
        <v>15</v>
      </c>
      <c r="J23" s="135">
        <v>2</v>
      </c>
      <c r="K23" s="133">
        <f t="shared" si="3"/>
        <v>494</v>
      </c>
      <c r="L23" s="133">
        <f t="shared" si="4"/>
        <v>550</v>
      </c>
      <c r="M23" s="135">
        <v>1405</v>
      </c>
      <c r="N23" s="138">
        <f t="shared" si="5"/>
        <v>1955</v>
      </c>
      <c r="O23" s="32"/>
      <c r="P23" s="32"/>
    </row>
    <row r="24" spans="1:16" ht="14.25" customHeight="1" x14ac:dyDescent="0.25">
      <c r="A24" s="234" t="s">
        <v>28</v>
      </c>
      <c r="B24" s="74" t="s">
        <v>16</v>
      </c>
      <c r="C24" s="135">
        <v>1.19</v>
      </c>
      <c r="D24" s="135">
        <v>0.34</v>
      </c>
      <c r="E24" s="136">
        <v>0</v>
      </c>
      <c r="F24" s="135">
        <v>0</v>
      </c>
      <c r="G24" s="133">
        <f t="shared" si="2"/>
        <v>1.53</v>
      </c>
      <c r="H24" s="135">
        <v>3.72</v>
      </c>
      <c r="I24" s="135">
        <v>0</v>
      </c>
      <c r="J24" s="135">
        <v>0</v>
      </c>
      <c r="K24" s="133">
        <f t="shared" si="3"/>
        <v>3.72</v>
      </c>
      <c r="L24" s="133">
        <f t="shared" si="4"/>
        <v>5.25</v>
      </c>
      <c r="M24" s="135">
        <v>0</v>
      </c>
      <c r="N24" s="138">
        <f t="shared" si="5"/>
        <v>5.25</v>
      </c>
      <c r="O24" s="32"/>
      <c r="P24" s="32"/>
    </row>
    <row r="25" spans="1:16" ht="14.25" customHeight="1" x14ac:dyDescent="0.25">
      <c r="A25" s="234"/>
      <c r="B25" s="74" t="s">
        <v>17</v>
      </c>
      <c r="C25" s="135">
        <v>3</v>
      </c>
      <c r="D25" s="135">
        <v>5</v>
      </c>
      <c r="E25" s="136">
        <v>0</v>
      </c>
      <c r="F25" s="135">
        <v>0</v>
      </c>
      <c r="G25" s="133">
        <f t="shared" si="2"/>
        <v>8</v>
      </c>
      <c r="H25" s="135">
        <v>113</v>
      </c>
      <c r="I25" s="135">
        <v>0</v>
      </c>
      <c r="J25" s="135">
        <v>0</v>
      </c>
      <c r="K25" s="133">
        <f t="shared" si="3"/>
        <v>113</v>
      </c>
      <c r="L25" s="133">
        <f t="shared" si="4"/>
        <v>121</v>
      </c>
      <c r="M25" s="135">
        <v>0</v>
      </c>
      <c r="N25" s="138">
        <f t="shared" si="5"/>
        <v>121</v>
      </c>
      <c r="O25" s="32"/>
      <c r="P25" s="32"/>
    </row>
    <row r="26" spans="1:16" ht="14.25" customHeight="1" x14ac:dyDescent="0.25">
      <c r="A26" s="234" t="s">
        <v>29</v>
      </c>
      <c r="B26" s="74" t="s">
        <v>16</v>
      </c>
      <c r="C26" s="135">
        <v>0</v>
      </c>
      <c r="D26" s="135">
        <v>0</v>
      </c>
      <c r="E26" s="136">
        <v>0</v>
      </c>
      <c r="F26" s="135">
        <v>0</v>
      </c>
      <c r="G26" s="133">
        <f t="shared" si="2"/>
        <v>0</v>
      </c>
      <c r="H26" s="135">
        <v>0</v>
      </c>
      <c r="I26" s="135">
        <v>0</v>
      </c>
      <c r="J26" s="135">
        <v>0</v>
      </c>
      <c r="K26" s="133">
        <f t="shared" si="3"/>
        <v>0</v>
      </c>
      <c r="L26" s="133">
        <f t="shared" si="4"/>
        <v>0</v>
      </c>
      <c r="M26" s="135">
        <v>0</v>
      </c>
      <c r="N26" s="138">
        <f t="shared" si="5"/>
        <v>0</v>
      </c>
      <c r="O26" s="32"/>
      <c r="P26" s="32"/>
    </row>
    <row r="27" spans="1:16" ht="14.25" customHeight="1" x14ac:dyDescent="0.25">
      <c r="A27" s="234"/>
      <c r="B27" s="74" t="s">
        <v>17</v>
      </c>
      <c r="C27" s="135">
        <v>0</v>
      </c>
      <c r="D27" s="135">
        <v>0</v>
      </c>
      <c r="E27" s="136">
        <v>0</v>
      </c>
      <c r="F27" s="135">
        <v>0</v>
      </c>
      <c r="G27" s="133">
        <f t="shared" si="2"/>
        <v>0</v>
      </c>
      <c r="H27" s="135">
        <v>0</v>
      </c>
      <c r="I27" s="135">
        <v>0</v>
      </c>
      <c r="J27" s="135">
        <v>0</v>
      </c>
      <c r="K27" s="133">
        <f t="shared" si="3"/>
        <v>0</v>
      </c>
      <c r="L27" s="133">
        <f t="shared" si="4"/>
        <v>0</v>
      </c>
      <c r="M27" s="135">
        <v>0</v>
      </c>
      <c r="N27" s="138">
        <f t="shared" si="5"/>
        <v>0</v>
      </c>
      <c r="O27" s="32"/>
      <c r="P27" s="32"/>
    </row>
    <row r="28" spans="1:16" ht="14.25" customHeight="1" x14ac:dyDescent="0.25">
      <c r="A28" s="234" t="s">
        <v>30</v>
      </c>
      <c r="B28" s="74" t="s">
        <v>16</v>
      </c>
      <c r="C28" s="135">
        <v>0</v>
      </c>
      <c r="D28" s="135">
        <v>0</v>
      </c>
      <c r="E28" s="136">
        <v>0</v>
      </c>
      <c r="F28" s="135">
        <v>0</v>
      </c>
      <c r="G28" s="133">
        <f t="shared" si="2"/>
        <v>0</v>
      </c>
      <c r="H28" s="135">
        <v>0</v>
      </c>
      <c r="I28" s="135">
        <v>0</v>
      </c>
      <c r="J28" s="135">
        <v>0</v>
      </c>
      <c r="K28" s="133">
        <f t="shared" si="3"/>
        <v>0</v>
      </c>
      <c r="L28" s="133">
        <f t="shared" si="4"/>
        <v>0</v>
      </c>
      <c r="M28" s="135">
        <v>0</v>
      </c>
      <c r="N28" s="138">
        <f t="shared" si="5"/>
        <v>0</v>
      </c>
      <c r="O28" s="32"/>
      <c r="P28" s="32"/>
    </row>
    <row r="29" spans="1:16" ht="14.25" customHeight="1" x14ac:dyDescent="0.25">
      <c r="A29" s="234"/>
      <c r="B29" s="74" t="s">
        <v>17</v>
      </c>
      <c r="C29" s="135">
        <v>0</v>
      </c>
      <c r="D29" s="5">
        <v>0</v>
      </c>
      <c r="E29" s="136">
        <v>0</v>
      </c>
      <c r="F29" s="135">
        <v>0</v>
      </c>
      <c r="G29" s="133">
        <f t="shared" si="2"/>
        <v>0</v>
      </c>
      <c r="H29" s="135">
        <v>0</v>
      </c>
      <c r="I29" s="135">
        <v>0</v>
      </c>
      <c r="J29" s="135">
        <v>0</v>
      </c>
      <c r="K29" s="133">
        <f t="shared" si="3"/>
        <v>0</v>
      </c>
      <c r="L29" s="133">
        <f t="shared" si="4"/>
        <v>0</v>
      </c>
      <c r="M29" s="135">
        <v>0</v>
      </c>
      <c r="N29" s="138">
        <f t="shared" si="5"/>
        <v>0</v>
      </c>
      <c r="O29" s="32"/>
      <c r="P29" s="32"/>
    </row>
    <row r="30" spans="1:16" ht="14.25" customHeight="1" x14ac:dyDescent="0.25">
      <c r="A30" s="234" t="s">
        <v>31</v>
      </c>
      <c r="B30" s="74" t="s">
        <v>16</v>
      </c>
      <c r="C30" s="135">
        <v>11.51</v>
      </c>
      <c r="D30" s="135">
        <v>0</v>
      </c>
      <c r="E30" s="136">
        <v>0</v>
      </c>
      <c r="F30" s="135">
        <v>0</v>
      </c>
      <c r="G30" s="133">
        <f t="shared" si="2"/>
        <v>11.51</v>
      </c>
      <c r="H30" s="135">
        <v>3.66</v>
      </c>
      <c r="I30" s="135">
        <v>0.57999999999999996</v>
      </c>
      <c r="J30" s="135">
        <v>0.98</v>
      </c>
      <c r="K30" s="133">
        <f t="shared" si="3"/>
        <v>5.2200000000000006</v>
      </c>
      <c r="L30" s="133">
        <f t="shared" si="4"/>
        <v>16.73</v>
      </c>
      <c r="M30" s="135">
        <v>1.24</v>
      </c>
      <c r="N30" s="138">
        <f t="shared" si="5"/>
        <v>17.97</v>
      </c>
      <c r="O30" s="32"/>
      <c r="P30" s="32"/>
    </row>
    <row r="31" spans="1:16" ht="14.25" customHeight="1" x14ac:dyDescent="0.25">
      <c r="A31" s="234"/>
      <c r="B31" s="74" t="s">
        <v>17</v>
      </c>
      <c r="C31" s="135">
        <v>2149</v>
      </c>
      <c r="D31" s="135">
        <v>0</v>
      </c>
      <c r="E31" s="136">
        <v>0</v>
      </c>
      <c r="F31" s="135">
        <v>0</v>
      </c>
      <c r="G31" s="133">
        <f t="shared" si="2"/>
        <v>2149</v>
      </c>
      <c r="H31" s="135">
        <v>323</v>
      </c>
      <c r="I31" s="135">
        <v>132</v>
      </c>
      <c r="J31" s="135">
        <v>68</v>
      </c>
      <c r="K31" s="133">
        <f t="shared" si="3"/>
        <v>523</v>
      </c>
      <c r="L31" s="133">
        <f t="shared" si="4"/>
        <v>2672</v>
      </c>
      <c r="M31" s="135">
        <v>182</v>
      </c>
      <c r="N31" s="138">
        <f t="shared" si="5"/>
        <v>2854</v>
      </c>
      <c r="O31" s="32"/>
      <c r="P31" s="32"/>
    </row>
    <row r="32" spans="1:16" ht="14.25" customHeight="1" x14ac:dyDescent="0.25">
      <c r="A32" s="234" t="s">
        <v>32</v>
      </c>
      <c r="B32" s="74" t="s">
        <v>16</v>
      </c>
      <c r="C32" s="135">
        <v>0</v>
      </c>
      <c r="D32" s="135">
        <v>0</v>
      </c>
      <c r="E32" s="136">
        <v>0</v>
      </c>
      <c r="F32" s="135">
        <v>0</v>
      </c>
      <c r="G32" s="133">
        <f t="shared" si="2"/>
        <v>0</v>
      </c>
      <c r="H32" s="135">
        <v>0</v>
      </c>
      <c r="I32" s="135">
        <v>0</v>
      </c>
      <c r="J32" s="135">
        <v>0</v>
      </c>
      <c r="K32" s="133">
        <f t="shared" si="3"/>
        <v>0</v>
      </c>
      <c r="L32" s="133">
        <f t="shared" si="4"/>
        <v>0</v>
      </c>
      <c r="M32" s="135">
        <v>0</v>
      </c>
      <c r="N32" s="138">
        <v>0</v>
      </c>
      <c r="O32" s="32"/>
      <c r="P32" s="32"/>
    </row>
    <row r="33" spans="1:16" ht="14.25" customHeight="1" x14ac:dyDescent="0.25">
      <c r="A33" s="234"/>
      <c r="B33" s="74" t="s">
        <v>17</v>
      </c>
      <c r="C33" s="135">
        <v>0</v>
      </c>
      <c r="D33" s="135">
        <v>0</v>
      </c>
      <c r="E33" s="136">
        <v>0</v>
      </c>
      <c r="F33" s="135">
        <v>0</v>
      </c>
      <c r="G33" s="133">
        <f t="shared" si="2"/>
        <v>0</v>
      </c>
      <c r="H33" s="135">
        <v>0</v>
      </c>
      <c r="I33" s="135">
        <v>0</v>
      </c>
      <c r="J33" s="135">
        <v>0</v>
      </c>
      <c r="K33" s="133">
        <f t="shared" si="3"/>
        <v>0</v>
      </c>
      <c r="L33" s="133">
        <f t="shared" si="4"/>
        <v>0</v>
      </c>
      <c r="M33" s="135">
        <v>0</v>
      </c>
      <c r="N33" s="138">
        <f t="shared" si="5"/>
        <v>0</v>
      </c>
      <c r="O33" s="32"/>
      <c r="P33" s="32"/>
    </row>
    <row r="34" spans="1:16" ht="14.25" customHeight="1" x14ac:dyDescent="0.25">
      <c r="A34" s="234" t="s">
        <v>33</v>
      </c>
      <c r="B34" s="74" t="s">
        <v>16</v>
      </c>
      <c r="C34" s="135">
        <v>7.09</v>
      </c>
      <c r="D34" s="135">
        <v>0.02</v>
      </c>
      <c r="E34" s="136">
        <v>0</v>
      </c>
      <c r="F34" s="135">
        <v>0</v>
      </c>
      <c r="G34" s="133">
        <f t="shared" si="2"/>
        <v>7.1099999999999994</v>
      </c>
      <c r="H34" s="135">
        <v>3.17</v>
      </c>
      <c r="I34" s="135">
        <v>4.32</v>
      </c>
      <c r="J34" s="135">
        <v>1.42</v>
      </c>
      <c r="K34" s="133">
        <f t="shared" si="3"/>
        <v>8.91</v>
      </c>
      <c r="L34" s="133">
        <f t="shared" si="4"/>
        <v>16.02</v>
      </c>
      <c r="M34" s="135">
        <v>0.14000000000000001</v>
      </c>
      <c r="N34" s="138">
        <f t="shared" si="5"/>
        <v>16.16</v>
      </c>
      <c r="O34" s="32"/>
      <c r="P34" s="32"/>
    </row>
    <row r="35" spans="1:16" ht="14.25" customHeight="1" x14ac:dyDescent="0.25">
      <c r="A35" s="234"/>
      <c r="B35" s="74" t="s">
        <v>17</v>
      </c>
      <c r="C35" s="135">
        <v>488.28</v>
      </c>
      <c r="D35" s="135">
        <v>5.41</v>
      </c>
      <c r="E35" s="136">
        <v>0</v>
      </c>
      <c r="F35" s="135">
        <v>0</v>
      </c>
      <c r="G35" s="133">
        <f>SUM(C35:F35)</f>
        <v>493.69</v>
      </c>
      <c r="H35" s="135">
        <v>358.9</v>
      </c>
      <c r="I35" s="135">
        <v>70.38</v>
      </c>
      <c r="J35" s="135">
        <v>237.51</v>
      </c>
      <c r="K35" s="133">
        <f t="shared" si="3"/>
        <v>666.79</v>
      </c>
      <c r="L35" s="133">
        <f t="shared" si="4"/>
        <v>1160.48</v>
      </c>
      <c r="M35" s="135">
        <v>46.5</v>
      </c>
      <c r="N35" s="138">
        <f t="shared" si="5"/>
        <v>1206.98</v>
      </c>
      <c r="O35" s="32"/>
      <c r="P35" s="32"/>
    </row>
    <row r="36" spans="1:16" ht="14.25" customHeight="1" x14ac:dyDescent="0.25">
      <c r="A36" s="234" t="s">
        <v>34</v>
      </c>
      <c r="B36" s="74" t="s">
        <v>16</v>
      </c>
      <c r="C36" s="135">
        <v>29.85</v>
      </c>
      <c r="D36" s="135">
        <v>0</v>
      </c>
      <c r="E36" s="136">
        <v>0</v>
      </c>
      <c r="F36" s="135">
        <v>0</v>
      </c>
      <c r="G36" s="133">
        <f t="shared" si="2"/>
        <v>29.85</v>
      </c>
      <c r="H36" s="135">
        <v>0.57999999999999996</v>
      </c>
      <c r="I36" s="135">
        <v>0</v>
      </c>
      <c r="J36" s="135">
        <v>0.28999999999999998</v>
      </c>
      <c r="K36" s="133">
        <f t="shared" si="3"/>
        <v>0.86999999999999988</v>
      </c>
      <c r="L36" s="133">
        <f t="shared" si="4"/>
        <v>30.720000000000002</v>
      </c>
      <c r="M36" s="135">
        <v>7.0000000000000007E-2</v>
      </c>
      <c r="N36" s="138">
        <f t="shared" si="5"/>
        <v>30.790000000000003</v>
      </c>
      <c r="O36" s="32"/>
      <c r="P36" s="32"/>
    </row>
    <row r="37" spans="1:16" ht="14.25" customHeight="1" x14ac:dyDescent="0.25">
      <c r="A37" s="234"/>
      <c r="B37" s="74" t="s">
        <v>17</v>
      </c>
      <c r="C37" s="135">
        <v>228.41</v>
      </c>
      <c r="D37" s="135">
        <v>0</v>
      </c>
      <c r="E37" s="136">
        <v>0</v>
      </c>
      <c r="F37" s="135">
        <v>0</v>
      </c>
      <c r="G37" s="133">
        <f t="shared" si="2"/>
        <v>228.41</v>
      </c>
      <c r="H37" s="135">
        <v>20.82</v>
      </c>
      <c r="I37" s="135">
        <v>0</v>
      </c>
      <c r="J37" s="135">
        <v>14.17</v>
      </c>
      <c r="K37" s="133">
        <f t="shared" si="3"/>
        <v>34.99</v>
      </c>
      <c r="L37" s="133">
        <f t="shared" si="4"/>
        <v>263.39999999999998</v>
      </c>
      <c r="M37" s="135">
        <v>21.36</v>
      </c>
      <c r="N37" s="138">
        <f t="shared" si="5"/>
        <v>284.76</v>
      </c>
      <c r="O37" s="32"/>
      <c r="P37" s="32"/>
    </row>
    <row r="38" spans="1:16" ht="14.25" customHeight="1" x14ac:dyDescent="0.25">
      <c r="A38" s="174" t="s">
        <v>35</v>
      </c>
      <c r="B38" s="74" t="s">
        <v>16</v>
      </c>
      <c r="C38" s="133">
        <f>C4+C12+C14+C16+C18+C20+C22+C24+C26+C28+C30+C32+C34+C36</f>
        <v>2540.7300000000005</v>
      </c>
      <c r="D38" s="133">
        <f t="shared" ref="D38:M38" si="6">D4+D12+D14+D16+D18+D20+D22+D24+D26+D28+D30+D32+D34+D36</f>
        <v>1186.7299999999998</v>
      </c>
      <c r="E38" s="133">
        <f t="shared" si="6"/>
        <v>3.25</v>
      </c>
      <c r="F38" s="133">
        <f t="shared" si="6"/>
        <v>11.370000000000001</v>
      </c>
      <c r="G38" s="133">
        <f t="shared" si="6"/>
        <v>3742.08</v>
      </c>
      <c r="H38" s="133">
        <f t="shared" si="6"/>
        <v>5425.51</v>
      </c>
      <c r="I38" s="133">
        <f t="shared" si="6"/>
        <v>695.2600000000001</v>
      </c>
      <c r="J38" s="133">
        <f t="shared" si="6"/>
        <v>1170.45</v>
      </c>
      <c r="K38" s="133">
        <f t="shared" si="6"/>
        <v>7291.22</v>
      </c>
      <c r="L38" s="133">
        <f t="shared" si="6"/>
        <v>11033.299999999997</v>
      </c>
      <c r="M38" s="133">
        <f t="shared" si="6"/>
        <v>2409.25</v>
      </c>
      <c r="N38" s="138">
        <f>N4+N12+N14+N16+N18+N20+N22+N24+N26+N28+N30+N32+N34+N36</f>
        <v>13442.55</v>
      </c>
      <c r="O38" s="34"/>
      <c r="P38" s="26"/>
    </row>
    <row r="39" spans="1:16" ht="14.25" customHeight="1" x14ac:dyDescent="0.25">
      <c r="A39" s="66"/>
      <c r="B39" s="74" t="s">
        <v>17</v>
      </c>
      <c r="C39" s="134">
        <f>C5+C13+C15+C17+C19+C21+C23+C25+C27+C29+C31+C33+C35+C37</f>
        <v>178554.69</v>
      </c>
      <c r="D39" s="134">
        <f t="shared" ref="D39:M39" si="7">D5+D13+D15+D17+D19+D21+D23+D25+D27+D29+D31+D33+D35+D37</f>
        <v>123636.41</v>
      </c>
      <c r="E39" s="134">
        <f t="shared" si="7"/>
        <v>48</v>
      </c>
      <c r="F39" s="134">
        <f t="shared" si="7"/>
        <v>533</v>
      </c>
      <c r="G39" s="134">
        <f t="shared" si="7"/>
        <v>302772.09999999998</v>
      </c>
      <c r="H39" s="134">
        <f t="shared" si="7"/>
        <v>494952.72000000003</v>
      </c>
      <c r="I39" s="134">
        <f t="shared" si="7"/>
        <v>60500.88</v>
      </c>
      <c r="J39" s="134">
        <f t="shared" si="7"/>
        <v>160446.68000000002</v>
      </c>
      <c r="K39" s="134">
        <f t="shared" si="7"/>
        <v>715900.28</v>
      </c>
      <c r="L39" s="134">
        <f t="shared" si="7"/>
        <v>1018672.38</v>
      </c>
      <c r="M39" s="134">
        <f t="shared" si="7"/>
        <v>310446.36</v>
      </c>
      <c r="N39" s="138">
        <f>N5+N13+N15+N17+N19+N21+N23+N25+N27+N29+N31+N33+N35+N37</f>
        <v>1329118.74</v>
      </c>
      <c r="O39" s="40"/>
      <c r="P39" s="26"/>
    </row>
    <row r="40" spans="1:16" x14ac:dyDescent="0.25">
      <c r="A40" s="32"/>
      <c r="B40" s="3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70"/>
      <c r="O40" s="32"/>
      <c r="P40" s="32"/>
    </row>
    <row r="41" spans="1:16" x14ac:dyDescent="0.25">
      <c r="A41" s="32"/>
      <c r="B41" s="3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32"/>
      <c r="P41" s="32"/>
    </row>
    <row r="42" spans="1:16" x14ac:dyDescent="0.25">
      <c r="A42" s="32"/>
      <c r="B42" s="3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0"/>
      <c r="O42" s="40"/>
      <c r="P42" s="32"/>
    </row>
    <row r="43" spans="1:16" x14ac:dyDescent="0.25">
      <c r="A43" s="32"/>
      <c r="B43" s="3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70"/>
      <c r="O43" s="32"/>
      <c r="P43" s="32"/>
    </row>
    <row r="44" spans="1:16" x14ac:dyDescent="0.25">
      <c r="A44" s="32"/>
      <c r="B44" s="3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32"/>
      <c r="P44" s="32"/>
    </row>
    <row r="45" spans="1:16" x14ac:dyDescent="0.25">
      <c r="A45" s="32"/>
      <c r="B45" s="3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70"/>
      <c r="O45" s="32"/>
      <c r="P45" s="32"/>
    </row>
    <row r="46" spans="1:16" x14ac:dyDescent="0.25">
      <c r="A46" s="32"/>
      <c r="B46" s="3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70"/>
      <c r="O46" s="32"/>
      <c r="P46" s="32"/>
    </row>
    <row r="47" spans="1:16" x14ac:dyDescent="0.25">
      <c r="A47" s="32"/>
      <c r="B47" s="3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0"/>
      <c r="O47" s="32"/>
      <c r="P47" s="32"/>
    </row>
    <row r="48" spans="1:16" x14ac:dyDescent="0.25">
      <c r="A48" s="32"/>
      <c r="B48" s="3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70"/>
      <c r="O48" s="32"/>
      <c r="P48" s="32"/>
    </row>
    <row r="49" spans="1:16" x14ac:dyDescent="0.25">
      <c r="A49" s="32"/>
      <c r="B49" s="3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70"/>
      <c r="O49" s="32"/>
      <c r="P49" s="32"/>
    </row>
    <row r="50" spans="1:16" x14ac:dyDescent="0.25">
      <c r="A50" s="32"/>
      <c r="B50" s="32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70"/>
      <c r="O50" s="32"/>
      <c r="P50" s="32"/>
    </row>
    <row r="51" spans="1:16" x14ac:dyDescent="0.25">
      <c r="A51" s="32"/>
      <c r="B51" s="3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70"/>
      <c r="O51" s="32"/>
      <c r="P51" s="32"/>
    </row>
    <row r="52" spans="1:16" x14ac:dyDescent="0.25">
      <c r="A52" s="32"/>
      <c r="B52" s="32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70"/>
      <c r="O52" s="32"/>
      <c r="P52" s="32"/>
    </row>
    <row r="53" spans="1:16" x14ac:dyDescent="0.25">
      <c r="A53" s="32"/>
      <c r="B53" s="3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70"/>
      <c r="O53" s="32"/>
      <c r="P53" s="32"/>
    </row>
    <row r="54" spans="1:16" x14ac:dyDescent="0.25">
      <c r="A54" s="32"/>
      <c r="B54" s="32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70"/>
      <c r="O54" s="32"/>
      <c r="P54" s="32"/>
    </row>
    <row r="55" spans="1:16" x14ac:dyDescent="0.25">
      <c r="A55" s="32"/>
      <c r="B55" s="32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70"/>
      <c r="O55" s="32"/>
      <c r="P55" s="32"/>
    </row>
    <row r="56" spans="1:16" x14ac:dyDescent="0.25">
      <c r="A56" s="32"/>
      <c r="B56" s="32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70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71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1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71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71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71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71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71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71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71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71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71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71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71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71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71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71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71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71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71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71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71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71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71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71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71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71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71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71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71"/>
      <c r="O85" s="32"/>
      <c r="P85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P85"/>
  <sheetViews>
    <sheetView zoomScale="90" zoomScaleNormal="90" workbookViewId="0">
      <selection activeCell="N39" sqref="N39"/>
    </sheetView>
  </sheetViews>
  <sheetFormatPr defaultRowHeight="15" x14ac:dyDescent="0.25"/>
  <cols>
    <col min="1" max="1" width="35.5703125" style="31" customWidth="1"/>
    <col min="2" max="2" width="4" style="31" customWidth="1"/>
    <col min="3" max="4" width="9.140625" style="31"/>
    <col min="5" max="5" width="6.140625" style="31" customWidth="1"/>
    <col min="6" max="6" width="5.85546875" style="31" customWidth="1"/>
    <col min="7" max="7" width="12.42578125" style="31" customWidth="1"/>
    <col min="8" max="8" width="9.140625" style="31"/>
    <col min="9" max="9" width="8" style="31" customWidth="1"/>
    <col min="10" max="10" width="9.140625" style="31"/>
    <col min="11" max="11" width="11.5703125" style="31" customWidth="1"/>
    <col min="12" max="12" width="7.85546875" style="31" customWidth="1"/>
    <col min="13" max="13" width="7.42578125" style="31" customWidth="1"/>
    <col min="14" max="14" width="11.42578125" style="69" customWidth="1"/>
    <col min="15" max="16384" width="9.140625" style="31"/>
  </cols>
  <sheetData>
    <row r="1" spans="1:16" ht="12.75" customHeight="1" x14ac:dyDescent="0.25">
      <c r="A1" s="46" t="s">
        <v>58</v>
      </c>
    </row>
    <row r="2" spans="1:16" ht="11.25" customHeight="1" x14ac:dyDescent="0.25">
      <c r="A2" s="18" t="s">
        <v>0</v>
      </c>
      <c r="B2" s="18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  <c r="O2" s="32"/>
      <c r="P2" s="32"/>
    </row>
    <row r="3" spans="1:16" ht="24.75" customHeight="1" x14ac:dyDescent="0.25">
      <c r="A3" s="7" t="s">
        <v>3</v>
      </c>
      <c r="B3" s="8"/>
      <c r="C3" s="100" t="s">
        <v>4</v>
      </c>
      <c r="D3" s="100" t="s">
        <v>5</v>
      </c>
      <c r="E3" s="100" t="s">
        <v>6</v>
      </c>
      <c r="F3" s="100" t="s">
        <v>7</v>
      </c>
      <c r="G3" s="100" t="s">
        <v>8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2"/>
      <c r="O3" s="32"/>
      <c r="P3" s="32"/>
    </row>
    <row r="4" spans="1:16" ht="13.5" customHeight="1" x14ac:dyDescent="0.25">
      <c r="A4" s="38" t="s">
        <v>15</v>
      </c>
      <c r="B4" s="8" t="s">
        <v>16</v>
      </c>
      <c r="C4" s="152">
        <f>C6+C8+C10</f>
        <v>1711.68</v>
      </c>
      <c r="D4" s="152">
        <f t="shared" ref="D4:N5" si="0">D6+D8+D10</f>
        <v>720.19999999999993</v>
      </c>
      <c r="E4" s="152">
        <f t="shared" si="0"/>
        <v>0</v>
      </c>
      <c r="F4" s="152">
        <f t="shared" si="0"/>
        <v>2.97</v>
      </c>
      <c r="G4" s="152">
        <f t="shared" si="0"/>
        <v>2434.85</v>
      </c>
      <c r="H4" s="152">
        <f t="shared" si="0"/>
        <v>2969.8</v>
      </c>
      <c r="I4" s="152">
        <f t="shared" si="0"/>
        <v>354.33</v>
      </c>
      <c r="J4" s="152">
        <f t="shared" si="0"/>
        <v>1026.75</v>
      </c>
      <c r="K4" s="152">
        <f t="shared" si="0"/>
        <v>4350.88</v>
      </c>
      <c r="L4" s="152">
        <f t="shared" si="0"/>
        <v>6785.7300000000005</v>
      </c>
      <c r="M4" s="152">
        <f t="shared" si="0"/>
        <v>2151.56</v>
      </c>
      <c r="N4" s="153">
        <f t="shared" si="0"/>
        <v>8937.2900000000009</v>
      </c>
      <c r="O4" s="32"/>
      <c r="P4" s="32"/>
    </row>
    <row r="5" spans="1:16" ht="14.25" customHeight="1" x14ac:dyDescent="0.25">
      <c r="A5" s="6"/>
      <c r="B5" s="8" t="s">
        <v>17</v>
      </c>
      <c r="C5" s="154">
        <f>C7+C9+C11</f>
        <v>459748</v>
      </c>
      <c r="D5" s="154">
        <f t="shared" si="0"/>
        <v>162821</v>
      </c>
      <c r="E5" s="154">
        <f t="shared" si="0"/>
        <v>0</v>
      </c>
      <c r="F5" s="154">
        <f t="shared" si="0"/>
        <v>505</v>
      </c>
      <c r="G5" s="154">
        <f t="shared" si="0"/>
        <v>623074</v>
      </c>
      <c r="H5" s="154">
        <f t="shared" si="0"/>
        <v>586124</v>
      </c>
      <c r="I5" s="154">
        <f t="shared" si="0"/>
        <v>65668</v>
      </c>
      <c r="J5" s="154">
        <f t="shared" si="0"/>
        <v>204103</v>
      </c>
      <c r="K5" s="154">
        <f t="shared" si="0"/>
        <v>855895</v>
      </c>
      <c r="L5" s="154">
        <f t="shared" si="0"/>
        <v>1478969</v>
      </c>
      <c r="M5" s="154">
        <f t="shared" si="0"/>
        <v>310730</v>
      </c>
      <c r="N5" s="153">
        <f t="shared" si="0"/>
        <v>1789699</v>
      </c>
      <c r="O5" s="32"/>
      <c r="P5" s="9"/>
    </row>
    <row r="6" spans="1:16" ht="15" customHeight="1" x14ac:dyDescent="0.25">
      <c r="A6" s="236" t="s">
        <v>18</v>
      </c>
      <c r="B6" s="8" t="s">
        <v>16</v>
      </c>
      <c r="C6" s="155">
        <f>'Latgale pārējie'!C6+'Latgale valsts'!C6</f>
        <v>1231.21</v>
      </c>
      <c r="D6" s="155">
        <f>'Latgale pārējie'!D6+'Latgale valsts'!D6</f>
        <v>497.95</v>
      </c>
      <c r="E6" s="155">
        <f>'Latgale pārējie'!E6+'Latgale valsts'!E6</f>
        <v>0</v>
      </c>
      <c r="F6" s="155">
        <f>'Latgale pārējie'!F6+'Latgale valsts'!F6</f>
        <v>2.97</v>
      </c>
      <c r="G6" s="152">
        <f>SUM(C6:F6)</f>
        <v>1732.13</v>
      </c>
      <c r="H6" s="155">
        <f>'Latgale pārējie'!H6+'Latgale valsts'!H6</f>
        <v>2242.67</v>
      </c>
      <c r="I6" s="155">
        <f>'Latgale pārējie'!I6+'Latgale valsts'!I6</f>
        <v>306.38</v>
      </c>
      <c r="J6" s="155">
        <f>'Latgale pārējie'!J6+'Latgale valsts'!J6</f>
        <v>831.8</v>
      </c>
      <c r="K6" s="152">
        <f>SUM(H6:J6)</f>
        <v>3380.8500000000004</v>
      </c>
      <c r="L6" s="152">
        <f>G6+K6</f>
        <v>5112.9800000000005</v>
      </c>
      <c r="M6" s="155">
        <f>'Latgale pārējie'!M6+'Latgale valsts'!M6</f>
        <v>1808.13</v>
      </c>
      <c r="N6" s="153">
        <f>SUM(L6:M6)</f>
        <v>6921.1100000000006</v>
      </c>
      <c r="O6" s="32"/>
      <c r="P6" s="9"/>
    </row>
    <row r="7" spans="1:16" ht="15" customHeight="1" x14ac:dyDescent="0.25">
      <c r="A7" s="236"/>
      <c r="B7" s="8" t="s">
        <v>17</v>
      </c>
      <c r="C7" s="156">
        <f>'Latgale pārējie'!C7+'Latgale valsts'!C7</f>
        <v>368876</v>
      </c>
      <c r="D7" s="156">
        <f>'Latgale pārējie'!D7+'Latgale valsts'!D7</f>
        <v>135540</v>
      </c>
      <c r="E7" s="156">
        <f>'Latgale pārējie'!E7+'Latgale valsts'!E7</f>
        <v>0</v>
      </c>
      <c r="F7" s="156">
        <f>'Latgale pārējie'!F7+'Latgale valsts'!F7</f>
        <v>505</v>
      </c>
      <c r="G7" s="154">
        <f t="shared" ref="G7:G37" si="1">SUM(C7:F7)</f>
        <v>504921</v>
      </c>
      <c r="H7" s="156">
        <f>'Latgale pārējie'!H7+'Latgale valsts'!H7</f>
        <v>506751</v>
      </c>
      <c r="I7" s="156">
        <f>'Latgale pārējie'!I7+'Latgale valsts'!I7</f>
        <v>64051</v>
      </c>
      <c r="J7" s="156">
        <f>'Latgale pārējie'!J7+'Latgale valsts'!J7</f>
        <v>199891</v>
      </c>
      <c r="K7" s="154">
        <f t="shared" ref="K7:K37" si="2">SUM(H7:J7)</f>
        <v>770693</v>
      </c>
      <c r="L7" s="154">
        <f t="shared" ref="L7:L37" si="3">G7+K7</f>
        <v>1275614</v>
      </c>
      <c r="M7" s="156">
        <f>'Latgale pārējie'!M7+'Latgale valsts'!M7</f>
        <v>301413</v>
      </c>
      <c r="N7" s="153">
        <f t="shared" ref="N7:N37" si="4">SUM(L7:M7)</f>
        <v>1577027</v>
      </c>
      <c r="O7" s="32"/>
      <c r="P7" s="32"/>
    </row>
    <row r="8" spans="1:16" ht="25.5" customHeight="1" x14ac:dyDescent="0.25">
      <c r="A8" s="236" t="s">
        <v>19</v>
      </c>
      <c r="B8" s="8" t="s">
        <v>16</v>
      </c>
      <c r="C8" s="155">
        <f>'Latgale pārējie'!C8+'Latgale valsts'!C8</f>
        <v>111.72</v>
      </c>
      <c r="D8" s="155">
        <f>'Latgale pārējie'!D8+'Latgale valsts'!D8</f>
        <v>130.34</v>
      </c>
      <c r="E8" s="155">
        <f>'Latgale pārējie'!E8+'Latgale valsts'!E8</f>
        <v>0</v>
      </c>
      <c r="F8" s="155">
        <f>'Latgale pārējie'!F8+'Latgale valsts'!F8</f>
        <v>0</v>
      </c>
      <c r="G8" s="152">
        <f t="shared" si="1"/>
        <v>242.06</v>
      </c>
      <c r="H8" s="155">
        <f>'Latgale pārējie'!H8+'Latgale valsts'!H8</f>
        <v>399.87</v>
      </c>
      <c r="I8" s="155">
        <f>'Latgale pārējie'!I8+'Latgale valsts'!I8</f>
        <v>47.95</v>
      </c>
      <c r="J8" s="155">
        <f>'Latgale pārējie'!J8+'Latgale valsts'!J8</f>
        <v>194.95</v>
      </c>
      <c r="K8" s="152">
        <f t="shared" si="2"/>
        <v>642.77</v>
      </c>
      <c r="L8" s="152">
        <f t="shared" si="3"/>
        <v>884.82999999999993</v>
      </c>
      <c r="M8" s="155">
        <f>'Latgale pārējie'!M8+'Latgale valsts'!M8</f>
        <v>343.43</v>
      </c>
      <c r="N8" s="153">
        <f t="shared" si="4"/>
        <v>1228.26</v>
      </c>
      <c r="O8" s="32"/>
      <c r="P8" s="32"/>
    </row>
    <row r="9" spans="1:16" ht="15.75" x14ac:dyDescent="0.25">
      <c r="A9" s="236"/>
      <c r="B9" s="8" t="s">
        <v>17</v>
      </c>
      <c r="C9" s="156">
        <f>'Latgale pārējie'!C9+'Latgale valsts'!C9</f>
        <v>3700</v>
      </c>
      <c r="D9" s="156">
        <f>'Latgale pārējie'!D9+'Latgale valsts'!D9</f>
        <v>4050</v>
      </c>
      <c r="E9" s="156">
        <f>'Latgale pārējie'!E9+'Latgale valsts'!E9</f>
        <v>0</v>
      </c>
      <c r="F9" s="156">
        <f>'Latgale pārējie'!F9+'Latgale valsts'!F9</f>
        <v>0</v>
      </c>
      <c r="G9" s="154">
        <f t="shared" si="1"/>
        <v>7750</v>
      </c>
      <c r="H9" s="156">
        <f>'Latgale pārējie'!H9+'Latgale valsts'!H9</f>
        <v>11766</v>
      </c>
      <c r="I9" s="156">
        <f>'Latgale pārējie'!I9+'Latgale valsts'!I9</f>
        <v>1617</v>
      </c>
      <c r="J9" s="156">
        <f>'Latgale pārējie'!J9+'Latgale valsts'!J9</f>
        <v>4212</v>
      </c>
      <c r="K9" s="154">
        <f t="shared" si="2"/>
        <v>17595</v>
      </c>
      <c r="L9" s="154">
        <f t="shared" si="3"/>
        <v>25345</v>
      </c>
      <c r="M9" s="156">
        <f>'Latgale pārējie'!M9+'Latgale valsts'!M9</f>
        <v>9317</v>
      </c>
      <c r="N9" s="153">
        <f t="shared" si="4"/>
        <v>34662</v>
      </c>
      <c r="O9" s="32"/>
      <c r="P9" s="32"/>
    </row>
    <row r="10" spans="1:16" ht="14.25" customHeight="1" x14ac:dyDescent="0.25">
      <c r="A10" s="236" t="s">
        <v>20</v>
      </c>
      <c r="B10" s="8" t="s">
        <v>16</v>
      </c>
      <c r="C10" s="155">
        <f>'Latgale pārējie'!C10+'Latgale valsts'!C10</f>
        <v>368.75</v>
      </c>
      <c r="D10" s="155">
        <f>'Latgale pārējie'!D10+'Latgale valsts'!D10</f>
        <v>91.91</v>
      </c>
      <c r="E10" s="155">
        <f>'Latgale pārējie'!E10+'Latgale valsts'!E10</f>
        <v>0</v>
      </c>
      <c r="F10" s="155">
        <f>'Latgale pārējie'!F10+'Latgale valsts'!F10</f>
        <v>0</v>
      </c>
      <c r="G10" s="152">
        <f t="shared" si="1"/>
        <v>460.65999999999997</v>
      </c>
      <c r="H10" s="155">
        <f>'Latgale pārējie'!H10+'Latgale valsts'!H10</f>
        <v>327.26</v>
      </c>
      <c r="I10" s="155">
        <f>'Latgale pārējie'!I10+'Latgale valsts'!I10</f>
        <v>0</v>
      </c>
      <c r="J10" s="155">
        <f>'Latgale pārējie'!J10+'Latgale valsts'!J10</f>
        <v>0</v>
      </c>
      <c r="K10" s="152">
        <f t="shared" si="2"/>
        <v>327.26</v>
      </c>
      <c r="L10" s="152">
        <f t="shared" si="3"/>
        <v>787.92</v>
      </c>
      <c r="M10" s="155">
        <f>'Latgale pārējie'!M10+'Latgale valsts'!M10</f>
        <v>0</v>
      </c>
      <c r="N10" s="153">
        <f t="shared" si="4"/>
        <v>787.92</v>
      </c>
      <c r="O10" s="32"/>
      <c r="P10" s="32"/>
    </row>
    <row r="11" spans="1:16" ht="14.25" customHeight="1" x14ac:dyDescent="0.25">
      <c r="A11" s="236"/>
      <c r="B11" s="8" t="s">
        <v>17</v>
      </c>
      <c r="C11" s="156">
        <f>'Latgale pārējie'!C11+'Latgale valsts'!C11</f>
        <v>87172</v>
      </c>
      <c r="D11" s="156">
        <f>'Latgale pārējie'!D11+'Latgale valsts'!D11</f>
        <v>23231</v>
      </c>
      <c r="E11" s="156">
        <f>'Latgale pārējie'!E11+'Latgale valsts'!E11</f>
        <v>0</v>
      </c>
      <c r="F11" s="156">
        <f>'Latgale pārējie'!F11+'Latgale valsts'!F11</f>
        <v>0</v>
      </c>
      <c r="G11" s="154">
        <f t="shared" si="1"/>
        <v>110403</v>
      </c>
      <c r="H11" s="156">
        <f>'Latgale pārējie'!H11+'Latgale valsts'!H11</f>
        <v>67607</v>
      </c>
      <c r="I11" s="156">
        <f>'Latgale pārējie'!I11+'Latgale valsts'!I11</f>
        <v>0</v>
      </c>
      <c r="J11" s="156">
        <f>'Latgale pārējie'!J11+'Latgale valsts'!J11</f>
        <v>0</v>
      </c>
      <c r="K11" s="154">
        <f t="shared" si="2"/>
        <v>67607</v>
      </c>
      <c r="L11" s="154">
        <f t="shared" si="3"/>
        <v>178010</v>
      </c>
      <c r="M11" s="156">
        <f>'Latgale pārējie'!M11+'Latgale valsts'!M11</f>
        <v>0</v>
      </c>
      <c r="N11" s="153">
        <f t="shared" si="4"/>
        <v>178010</v>
      </c>
      <c r="O11" s="32"/>
      <c r="P11" s="32"/>
    </row>
    <row r="12" spans="1:16" ht="14.25" customHeight="1" x14ac:dyDescent="0.25">
      <c r="A12" s="38" t="s">
        <v>21</v>
      </c>
      <c r="B12" s="8" t="s">
        <v>16</v>
      </c>
      <c r="C12" s="155">
        <f>'Latgale pārējie'!C12+'Latgale valsts'!C12</f>
        <v>1376.9</v>
      </c>
      <c r="D12" s="155">
        <f>'Latgale pārējie'!D12+'Latgale valsts'!D12</f>
        <v>1273.9499999999998</v>
      </c>
      <c r="E12" s="155">
        <f>'Latgale pārējie'!E12+'Latgale valsts'!E12</f>
        <v>1.47</v>
      </c>
      <c r="F12" s="155">
        <f>'Latgale pārējie'!F12+'Latgale valsts'!F12</f>
        <v>1.07</v>
      </c>
      <c r="G12" s="152">
        <f t="shared" si="1"/>
        <v>2653.39</v>
      </c>
      <c r="H12" s="155">
        <f>'Latgale pārējie'!H12+'Latgale valsts'!H12</f>
        <v>2771.52</v>
      </c>
      <c r="I12" s="155">
        <f>'Latgale pārējie'!I12+'Latgale valsts'!I12</f>
        <v>353.67</v>
      </c>
      <c r="J12" s="155">
        <f>'Latgale pārējie'!J12+'Latgale valsts'!J12</f>
        <v>280.14999999999998</v>
      </c>
      <c r="K12" s="152">
        <f t="shared" si="2"/>
        <v>3405.34</v>
      </c>
      <c r="L12" s="152">
        <f t="shared" si="3"/>
        <v>6058.73</v>
      </c>
      <c r="M12" s="155">
        <f>'Latgale pārējie'!M12+'Latgale valsts'!M12</f>
        <v>172.29</v>
      </c>
      <c r="N12" s="153">
        <f>SUM(L12:M12)</f>
        <v>6231.0199999999995</v>
      </c>
      <c r="O12" s="32"/>
      <c r="P12" s="32"/>
    </row>
    <row r="13" spans="1:16" ht="14.25" customHeight="1" x14ac:dyDescent="0.25">
      <c r="A13" s="7" t="s">
        <v>37</v>
      </c>
      <c r="B13" s="8" t="s">
        <v>17</v>
      </c>
      <c r="C13" s="155">
        <f>'Latgale pārējie'!C13+'Latgale valsts'!C13</f>
        <v>49299</v>
      </c>
      <c r="D13" s="155">
        <f>'Latgale pārējie'!D13+'Latgale valsts'!D13</f>
        <v>63736</v>
      </c>
      <c r="E13" s="155">
        <f>'Latgale pārējie'!E13+'Latgale valsts'!E13</f>
        <v>36</v>
      </c>
      <c r="F13" s="155">
        <f>'Latgale pārējie'!F13+'Latgale valsts'!F13</f>
        <v>14</v>
      </c>
      <c r="G13" s="152">
        <f t="shared" si="1"/>
        <v>113085</v>
      </c>
      <c r="H13" s="155">
        <f>'Latgale pārējie'!H13+'Latgale valsts'!H13</f>
        <v>73589</v>
      </c>
      <c r="I13" s="155">
        <f>'Latgale pārējie'!I13+'Latgale valsts'!I13</f>
        <v>9057</v>
      </c>
      <c r="J13" s="155">
        <f>'Latgale pārējie'!J13+'Latgale valsts'!J13</f>
        <v>8309</v>
      </c>
      <c r="K13" s="152">
        <f t="shared" si="2"/>
        <v>90955</v>
      </c>
      <c r="L13" s="152">
        <f t="shared" si="3"/>
        <v>204040</v>
      </c>
      <c r="M13" s="155">
        <f>'Latgale pārējie'!M13+'Latgale valsts'!M13</f>
        <v>2395</v>
      </c>
      <c r="N13" s="153">
        <f t="shared" si="4"/>
        <v>206435</v>
      </c>
      <c r="O13" s="32"/>
      <c r="P13" s="32"/>
    </row>
    <row r="14" spans="1:16" ht="14.25" customHeight="1" x14ac:dyDescent="0.25">
      <c r="A14" s="235" t="s">
        <v>23</v>
      </c>
      <c r="B14" s="8" t="s">
        <v>16</v>
      </c>
      <c r="C14" s="155">
        <f>'Latgale pārējie'!C14+'Latgale valsts'!C14</f>
        <v>73.52000000000001</v>
      </c>
      <c r="D14" s="155">
        <f>'Latgale pārējie'!D14+'Latgale valsts'!D14</f>
        <v>59.91</v>
      </c>
      <c r="E14" s="155">
        <f>'Latgale pārējie'!E14+'Latgale valsts'!E14</f>
        <v>0</v>
      </c>
      <c r="F14" s="155">
        <f>'Latgale pārējie'!F14+'Latgale valsts'!F14</f>
        <v>0.47</v>
      </c>
      <c r="G14" s="152">
        <f t="shared" si="1"/>
        <v>133.9</v>
      </c>
      <c r="H14" s="155">
        <f>'Latgale pārējie'!H14+'Latgale valsts'!H14</f>
        <v>113</v>
      </c>
      <c r="I14" s="155">
        <f>'Latgale pārējie'!I14+'Latgale valsts'!I14</f>
        <v>6.2200000000000006</v>
      </c>
      <c r="J14" s="155">
        <f>'Latgale pārējie'!J14+'Latgale valsts'!J14</f>
        <v>25.52</v>
      </c>
      <c r="K14" s="152">
        <f t="shared" si="2"/>
        <v>144.74</v>
      </c>
      <c r="L14" s="152">
        <f t="shared" si="3"/>
        <v>278.64</v>
      </c>
      <c r="M14" s="155">
        <f>'Latgale pārējie'!M14+'Latgale valsts'!M14</f>
        <v>5.8100000000000005</v>
      </c>
      <c r="N14" s="153">
        <f t="shared" si="4"/>
        <v>284.45</v>
      </c>
      <c r="O14" s="32"/>
      <c r="P14" s="32"/>
    </row>
    <row r="15" spans="1:16" ht="14.25" customHeight="1" x14ac:dyDescent="0.25">
      <c r="A15" s="235"/>
      <c r="B15" s="8" t="s">
        <v>17</v>
      </c>
      <c r="C15" s="155">
        <f>'Latgale pārējie'!C15+'Latgale valsts'!C15</f>
        <v>13743</v>
      </c>
      <c r="D15" s="155">
        <f>'Latgale pārējie'!D15+'Latgale valsts'!D15</f>
        <v>11368</v>
      </c>
      <c r="E15" s="155">
        <f>'Latgale pārējie'!E15+'Latgale valsts'!E15</f>
        <v>0</v>
      </c>
      <c r="F15" s="155">
        <f>'Latgale pārējie'!F15+'Latgale valsts'!F15</f>
        <v>80</v>
      </c>
      <c r="G15" s="152">
        <f t="shared" si="1"/>
        <v>25191</v>
      </c>
      <c r="H15" s="155">
        <f>'Latgale pārējie'!H15+'Latgale valsts'!H15</f>
        <v>13547</v>
      </c>
      <c r="I15" s="155">
        <f>'Latgale pārējie'!I15+'Latgale valsts'!I15</f>
        <v>887</v>
      </c>
      <c r="J15" s="155">
        <f>'Latgale pārējie'!J15+'Latgale valsts'!J15</f>
        <v>2833</v>
      </c>
      <c r="K15" s="152">
        <f t="shared" si="2"/>
        <v>17267</v>
      </c>
      <c r="L15" s="152">
        <f t="shared" si="3"/>
        <v>42458</v>
      </c>
      <c r="M15" s="155">
        <f>'Latgale pārējie'!M15+'Latgale valsts'!M15</f>
        <v>1125</v>
      </c>
      <c r="N15" s="153">
        <f t="shared" si="4"/>
        <v>43583</v>
      </c>
      <c r="O15" s="32"/>
      <c r="P15" s="32"/>
    </row>
    <row r="16" spans="1:16" ht="14.25" customHeight="1" x14ac:dyDescent="0.25">
      <c r="A16" s="235" t="s">
        <v>24</v>
      </c>
      <c r="B16" s="8" t="s">
        <v>16</v>
      </c>
      <c r="C16" s="155">
        <f>'Latgale pārējie'!C16+'Latgale valsts'!C16</f>
        <v>1352.88</v>
      </c>
      <c r="D16" s="155">
        <f>'Latgale pārējie'!D16+'Latgale valsts'!D16</f>
        <v>633.48</v>
      </c>
      <c r="E16" s="155">
        <f>'Latgale pārējie'!E16+'Latgale valsts'!E16</f>
        <v>1.78</v>
      </c>
      <c r="F16" s="155">
        <f>'Latgale pārējie'!F16+'Latgale valsts'!F16</f>
        <v>7.46</v>
      </c>
      <c r="G16" s="152">
        <f t="shared" si="1"/>
        <v>1995.6000000000001</v>
      </c>
      <c r="H16" s="155">
        <f>'Latgale pārējie'!H16+'Latgale valsts'!H16</f>
        <v>737.14</v>
      </c>
      <c r="I16" s="155">
        <f>'Latgale pārējie'!I16+'Latgale valsts'!I16</f>
        <v>73.61</v>
      </c>
      <c r="J16" s="155">
        <f>'Latgale pārējie'!J16+'Latgale valsts'!J16</f>
        <v>141.56</v>
      </c>
      <c r="K16" s="152">
        <f t="shared" si="2"/>
        <v>952.31</v>
      </c>
      <c r="L16" s="152">
        <f t="shared" si="3"/>
        <v>2947.91</v>
      </c>
      <c r="M16" s="155">
        <f>'Latgale pārējie'!M16+'Latgale valsts'!M16</f>
        <v>83.440000000000012</v>
      </c>
      <c r="N16" s="153">
        <f t="shared" si="4"/>
        <v>3031.35</v>
      </c>
      <c r="O16" s="32"/>
      <c r="P16" s="32"/>
    </row>
    <row r="17" spans="1:16" ht="14.25" customHeight="1" x14ac:dyDescent="0.25">
      <c r="A17" s="235"/>
      <c r="B17" s="8" t="s">
        <v>17</v>
      </c>
      <c r="C17" s="155">
        <f>'Latgale pārējie'!C17+'Latgale valsts'!C17</f>
        <v>14529.01</v>
      </c>
      <c r="D17" s="155">
        <f>'Latgale pārējie'!D17+'Latgale valsts'!D17</f>
        <v>6656.79</v>
      </c>
      <c r="E17" s="155">
        <f>'Latgale pārējie'!E17+'Latgale valsts'!E17</f>
        <v>12</v>
      </c>
      <c r="F17" s="155">
        <f>'Latgale pārējie'!F17+'Latgale valsts'!F17</f>
        <v>31</v>
      </c>
      <c r="G17" s="152">
        <f t="shared" si="1"/>
        <v>21228.799999999999</v>
      </c>
      <c r="H17" s="155">
        <f>'Latgale pārējie'!H17+'Latgale valsts'!H17</f>
        <v>7603</v>
      </c>
      <c r="I17" s="155">
        <f>'Latgale pārējie'!I17+'Latgale valsts'!I17</f>
        <v>836.5</v>
      </c>
      <c r="J17" s="155">
        <f>'Latgale pārējie'!J17+'Latgale valsts'!J17</f>
        <v>1577</v>
      </c>
      <c r="K17" s="152">
        <f t="shared" si="2"/>
        <v>10016.5</v>
      </c>
      <c r="L17" s="152">
        <f t="shared" si="3"/>
        <v>31245.3</v>
      </c>
      <c r="M17" s="155">
        <f>'Latgale pārējie'!M17+'Latgale valsts'!M17</f>
        <v>708.5</v>
      </c>
      <c r="N17" s="153">
        <f t="shared" si="4"/>
        <v>31953.8</v>
      </c>
      <c r="O17" s="32"/>
      <c r="P17" s="32"/>
    </row>
    <row r="18" spans="1:16" ht="14.25" customHeight="1" x14ac:dyDescent="0.25">
      <c r="A18" s="237" t="s">
        <v>25</v>
      </c>
      <c r="B18" s="8" t="s">
        <v>16</v>
      </c>
      <c r="C18" s="155">
        <f>'Latgale pārējie'!C18+'Latgale valsts'!C18</f>
        <v>11.99</v>
      </c>
      <c r="D18" s="155">
        <f>'Latgale pārējie'!D18+'Latgale valsts'!D18</f>
        <v>9.9499999999999993</v>
      </c>
      <c r="E18" s="155">
        <f>'Latgale pārējie'!E18+'Latgale valsts'!E18</f>
        <v>0</v>
      </c>
      <c r="F18" s="155">
        <f>'Latgale pārējie'!F18+'Latgale valsts'!F18</f>
        <v>0</v>
      </c>
      <c r="G18" s="152">
        <f t="shared" si="1"/>
        <v>21.939999999999998</v>
      </c>
      <c r="H18" s="155">
        <f>'Latgale pārējie'!H18+'Latgale valsts'!H18</f>
        <v>4.74</v>
      </c>
      <c r="I18" s="155">
        <f>'Latgale pārējie'!I18+'Latgale valsts'!I18</f>
        <v>0</v>
      </c>
      <c r="J18" s="155">
        <f>'Latgale pārējie'!J18+'Latgale valsts'!J18</f>
        <v>0</v>
      </c>
      <c r="K18" s="152">
        <f t="shared" si="2"/>
        <v>4.74</v>
      </c>
      <c r="L18" s="152">
        <f t="shared" si="3"/>
        <v>26.68</v>
      </c>
      <c r="M18" s="155">
        <f>'Latgale pārējie'!M18+'Latgale valsts'!M18</f>
        <v>0</v>
      </c>
      <c r="N18" s="153">
        <f t="shared" si="4"/>
        <v>26.68</v>
      </c>
      <c r="O18" s="32"/>
      <c r="P18" s="32"/>
    </row>
    <row r="19" spans="1:16" ht="14.25" customHeight="1" x14ac:dyDescent="0.25">
      <c r="A19" s="237"/>
      <c r="B19" s="8" t="s">
        <v>17</v>
      </c>
      <c r="C19" s="155">
        <f>'Latgale pārējie'!C19+'Latgale valsts'!C19</f>
        <v>2329</v>
      </c>
      <c r="D19" s="155">
        <f>'Latgale pārējie'!D19+'Latgale valsts'!D19</f>
        <v>3386</v>
      </c>
      <c r="E19" s="155">
        <f>'Latgale pārējie'!E19+'Latgale valsts'!E19</f>
        <v>0</v>
      </c>
      <c r="F19" s="155">
        <f>'Latgale pārējie'!F19+'Latgale valsts'!F19</f>
        <v>0</v>
      </c>
      <c r="G19" s="152">
        <f t="shared" si="1"/>
        <v>5715</v>
      </c>
      <c r="H19" s="155">
        <f>'Latgale pārējie'!H19+'Latgale valsts'!H19</f>
        <v>1268</v>
      </c>
      <c r="I19" s="155">
        <f>'Latgale pārējie'!I19+'Latgale valsts'!I19</f>
        <v>0</v>
      </c>
      <c r="J19" s="155">
        <f>'Latgale pārējie'!J19+'Latgale valsts'!J19</f>
        <v>0</v>
      </c>
      <c r="K19" s="152">
        <f t="shared" si="2"/>
        <v>1268</v>
      </c>
      <c r="L19" s="152">
        <f t="shared" si="3"/>
        <v>6983</v>
      </c>
      <c r="M19" s="155">
        <f>'Latgale pārējie'!M19+'Latgale valsts'!M19</f>
        <v>0</v>
      </c>
      <c r="N19" s="153">
        <f t="shared" si="4"/>
        <v>6983</v>
      </c>
      <c r="O19" s="32"/>
      <c r="P19" s="32"/>
    </row>
    <row r="20" spans="1:16" ht="14.25" customHeight="1" x14ac:dyDescent="0.25">
      <c r="A20" s="237" t="s">
        <v>26</v>
      </c>
      <c r="B20" s="8" t="s">
        <v>16</v>
      </c>
      <c r="C20" s="155">
        <f>'Latgale pārējie'!C20+'Latgale valsts'!C20</f>
        <v>0</v>
      </c>
      <c r="D20" s="155">
        <f>'Latgale pārējie'!D20+'Latgale valsts'!D20</f>
        <v>0</v>
      </c>
      <c r="E20" s="155">
        <f>'Latgale pārējie'!E20+'Latgale valsts'!E20</f>
        <v>0</v>
      </c>
      <c r="F20" s="155">
        <f>'Latgale pārējie'!F20+'Latgale valsts'!F20</f>
        <v>0</v>
      </c>
      <c r="G20" s="152">
        <f t="shared" si="1"/>
        <v>0</v>
      </c>
      <c r="H20" s="155">
        <f>'Latgale pārējie'!H20+'Latgale valsts'!H20</f>
        <v>0</v>
      </c>
      <c r="I20" s="155">
        <f>'Latgale pārējie'!I20+'Latgale valsts'!I20</f>
        <v>0</v>
      </c>
      <c r="J20" s="155">
        <f>'Latgale pārējie'!J20+'Latgale valsts'!J20</f>
        <v>0</v>
      </c>
      <c r="K20" s="152">
        <f t="shared" si="2"/>
        <v>0</v>
      </c>
      <c r="L20" s="152">
        <f t="shared" si="3"/>
        <v>0</v>
      </c>
      <c r="M20" s="155">
        <f>'Latgale pārējie'!M20+'Latgale valsts'!M20</f>
        <v>0</v>
      </c>
      <c r="N20" s="153">
        <f t="shared" si="4"/>
        <v>0</v>
      </c>
      <c r="O20" s="32"/>
      <c r="P20" s="32"/>
    </row>
    <row r="21" spans="1:16" ht="14.25" customHeight="1" x14ac:dyDescent="0.25">
      <c r="A21" s="237"/>
      <c r="B21" s="8" t="s">
        <v>17</v>
      </c>
      <c r="C21" s="155">
        <f>'Latgale pārējie'!C21+'Latgale valsts'!C21</f>
        <v>0</v>
      </c>
      <c r="D21" s="155">
        <f>'Latgale pārējie'!D21+'Latgale valsts'!D21</f>
        <v>0</v>
      </c>
      <c r="E21" s="155">
        <f>'Latgale pārējie'!E21+'Latgale valsts'!E21</f>
        <v>0</v>
      </c>
      <c r="F21" s="155">
        <f>'Latgale pārējie'!F21+'Latgale valsts'!F21</f>
        <v>0</v>
      </c>
      <c r="G21" s="152">
        <f t="shared" si="1"/>
        <v>0</v>
      </c>
      <c r="H21" s="155">
        <f>'Latgale pārējie'!H21+'Latgale valsts'!H21</f>
        <v>0</v>
      </c>
      <c r="I21" s="155">
        <f>'Latgale pārējie'!I21+'Latgale valsts'!I21</f>
        <v>0</v>
      </c>
      <c r="J21" s="155">
        <f>'Latgale pārējie'!J21+'Latgale valsts'!J21</f>
        <v>0</v>
      </c>
      <c r="K21" s="152">
        <f t="shared" si="2"/>
        <v>0</v>
      </c>
      <c r="L21" s="152">
        <f t="shared" si="3"/>
        <v>0</v>
      </c>
      <c r="M21" s="155">
        <f>'Latgale pārējie'!M21+'Latgale valsts'!M21</f>
        <v>0</v>
      </c>
      <c r="N21" s="153">
        <f t="shared" si="4"/>
        <v>0</v>
      </c>
      <c r="O21" s="32"/>
      <c r="P21" s="32"/>
    </row>
    <row r="22" spans="1:16" ht="14.25" customHeight="1" x14ac:dyDescent="0.25">
      <c r="A22" s="38" t="s">
        <v>27</v>
      </c>
      <c r="B22" s="8" t="s">
        <v>16</v>
      </c>
      <c r="C22" s="155">
        <f>'Latgale pārējie'!C22+'Latgale valsts'!C22</f>
        <v>16.559999999999999</v>
      </c>
      <c r="D22" s="155">
        <f>'Latgale pārējie'!D22+'Latgale valsts'!D22</f>
        <v>7.99</v>
      </c>
      <c r="E22" s="155">
        <f>'Latgale pārējie'!E22+'Latgale valsts'!E22</f>
        <v>0</v>
      </c>
      <c r="F22" s="155">
        <f>'Latgale pārējie'!F22+'Latgale valsts'!F22</f>
        <v>0.09</v>
      </c>
      <c r="G22" s="152">
        <f t="shared" si="1"/>
        <v>24.639999999999997</v>
      </c>
      <c r="H22" s="155">
        <f>'Latgale pārējie'!H22+'Latgale valsts'!H22</f>
        <v>28.39</v>
      </c>
      <c r="I22" s="155">
        <f>'Latgale pārējie'!I22+'Latgale valsts'!I22</f>
        <v>2.7800000000000002</v>
      </c>
      <c r="J22" s="155">
        <f>'Latgale pārējie'!J22+'Latgale valsts'!J22</f>
        <v>0.75</v>
      </c>
      <c r="K22" s="152">
        <f t="shared" si="2"/>
        <v>31.92</v>
      </c>
      <c r="L22" s="152">
        <f t="shared" si="3"/>
        <v>56.56</v>
      </c>
      <c r="M22" s="155">
        <f>'Latgale pārējie'!M22+'Latgale valsts'!M22</f>
        <v>26.92</v>
      </c>
      <c r="N22" s="153">
        <f t="shared" si="4"/>
        <v>83.48</v>
      </c>
      <c r="O22" s="32"/>
      <c r="P22" s="32"/>
    </row>
    <row r="23" spans="1:16" ht="14.25" customHeight="1" x14ac:dyDescent="0.25">
      <c r="A23" s="6"/>
      <c r="B23" s="8" t="s">
        <v>17</v>
      </c>
      <c r="C23" s="155">
        <f>'Latgale pārējie'!C23+'Latgale valsts'!C23</f>
        <v>3219</v>
      </c>
      <c r="D23" s="155">
        <f>'Latgale pārējie'!D23+'Latgale valsts'!D23</f>
        <v>486</v>
      </c>
      <c r="E23" s="155">
        <f>'Latgale pārējie'!E23+'Latgale valsts'!E23</f>
        <v>0</v>
      </c>
      <c r="F23" s="155">
        <f>'Latgale pārējie'!F23+'Latgale valsts'!F23</f>
        <v>7</v>
      </c>
      <c r="G23" s="152">
        <f t="shared" si="1"/>
        <v>3712</v>
      </c>
      <c r="H23" s="155">
        <f>'Latgale pārējie'!H23+'Latgale valsts'!H23</f>
        <v>915</v>
      </c>
      <c r="I23" s="155">
        <f>'Latgale pārējie'!I23+'Latgale valsts'!I23</f>
        <v>90</v>
      </c>
      <c r="J23" s="155">
        <f>'Latgale pārējie'!J23+'Latgale valsts'!J23</f>
        <v>130</v>
      </c>
      <c r="K23" s="152">
        <f t="shared" si="2"/>
        <v>1135</v>
      </c>
      <c r="L23" s="152">
        <f t="shared" si="3"/>
        <v>4847</v>
      </c>
      <c r="M23" s="155">
        <f>'Latgale pārējie'!M23+'Latgale valsts'!M23</f>
        <v>1405</v>
      </c>
      <c r="N23" s="153">
        <f t="shared" si="4"/>
        <v>6252</v>
      </c>
      <c r="O23" s="32"/>
      <c r="P23" s="32"/>
    </row>
    <row r="24" spans="1:16" ht="14.25" customHeight="1" x14ac:dyDescent="0.25">
      <c r="A24" s="235" t="s">
        <v>28</v>
      </c>
      <c r="B24" s="8" t="s">
        <v>16</v>
      </c>
      <c r="C24" s="155">
        <f>'Latgale pārējie'!C24+'Latgale valsts'!C24</f>
        <v>40.01</v>
      </c>
      <c r="D24" s="155">
        <f>'Latgale pārējie'!D24+'Latgale valsts'!D24</f>
        <v>8.07</v>
      </c>
      <c r="E24" s="155">
        <f>'Latgale pārējie'!E24+'Latgale valsts'!E24</f>
        <v>0</v>
      </c>
      <c r="F24" s="155">
        <f>'Latgale pārējie'!F24+'Latgale valsts'!F24</f>
        <v>0</v>
      </c>
      <c r="G24" s="152">
        <f t="shared" si="1"/>
        <v>48.08</v>
      </c>
      <c r="H24" s="155">
        <f>'Latgale pārējie'!H24+'Latgale valsts'!H24</f>
        <v>61.37</v>
      </c>
      <c r="I24" s="155">
        <f>'Latgale pārējie'!I24+'Latgale valsts'!I24</f>
        <v>0.77</v>
      </c>
      <c r="J24" s="155">
        <f>'Latgale pārējie'!J24+'Latgale valsts'!J24</f>
        <v>8.74</v>
      </c>
      <c r="K24" s="152">
        <f t="shared" si="2"/>
        <v>70.88</v>
      </c>
      <c r="L24" s="152">
        <f t="shared" si="3"/>
        <v>118.96</v>
      </c>
      <c r="M24" s="155">
        <f>'Latgale pārējie'!M24+'Latgale valsts'!M24</f>
        <v>9.02</v>
      </c>
      <c r="N24" s="153">
        <f t="shared" si="4"/>
        <v>127.97999999999999</v>
      </c>
      <c r="O24" s="32"/>
      <c r="P24" s="32"/>
    </row>
    <row r="25" spans="1:16" ht="14.25" customHeight="1" x14ac:dyDescent="0.25">
      <c r="A25" s="235"/>
      <c r="B25" s="8" t="s">
        <v>17</v>
      </c>
      <c r="C25" s="155">
        <f>'Latgale pārējie'!C25+'Latgale valsts'!C25</f>
        <v>2448.87</v>
      </c>
      <c r="D25" s="155">
        <f>'Latgale pārējie'!D25+'Latgale valsts'!D25</f>
        <v>968.6</v>
      </c>
      <c r="E25" s="155">
        <f>'Latgale pārējie'!E25+'Latgale valsts'!E25</f>
        <v>0</v>
      </c>
      <c r="F25" s="155">
        <f>'Latgale pārējie'!F25+'Latgale valsts'!F25</f>
        <v>0</v>
      </c>
      <c r="G25" s="152">
        <f t="shared" si="1"/>
        <v>3417.47</v>
      </c>
      <c r="H25" s="155">
        <f>'Latgale pārējie'!H25+'Latgale valsts'!H25</f>
        <v>4835.8599999999997</v>
      </c>
      <c r="I25" s="155">
        <f>'Latgale pārējie'!I25+'Latgale valsts'!I25</f>
        <v>195.88</v>
      </c>
      <c r="J25" s="155">
        <f>'Latgale pārējie'!J25+'Latgale valsts'!J25</f>
        <v>311.24</v>
      </c>
      <c r="K25" s="152">
        <f t="shared" si="2"/>
        <v>5342.98</v>
      </c>
      <c r="L25" s="152">
        <f t="shared" si="3"/>
        <v>8760.4499999999989</v>
      </c>
      <c r="M25" s="155">
        <f>'Latgale pārējie'!M25+'Latgale valsts'!M25</f>
        <v>722.21199999999999</v>
      </c>
      <c r="N25" s="153">
        <f t="shared" si="4"/>
        <v>9482.6619999999984</v>
      </c>
      <c r="O25" s="32"/>
      <c r="P25" s="32"/>
    </row>
    <row r="26" spans="1:16" ht="14.25" customHeight="1" x14ac:dyDescent="0.25">
      <c r="A26" s="235" t="s">
        <v>29</v>
      </c>
      <c r="B26" s="8" t="s">
        <v>16</v>
      </c>
      <c r="C26" s="155">
        <f>'Latgale pārējie'!C26+'Latgale valsts'!C26</f>
        <v>0</v>
      </c>
      <c r="D26" s="155">
        <f>'Latgale pārējie'!D26+'Latgale valsts'!D26</f>
        <v>0</v>
      </c>
      <c r="E26" s="155">
        <f>'Latgale pārējie'!E26+'Latgale valsts'!E26</f>
        <v>0</v>
      </c>
      <c r="F26" s="155">
        <f>'Latgale pārējie'!F26+'Latgale valsts'!F26</f>
        <v>0</v>
      </c>
      <c r="G26" s="152">
        <f t="shared" si="1"/>
        <v>0</v>
      </c>
      <c r="H26" s="155">
        <f>'Latgale pārējie'!H26+'Latgale valsts'!H26</f>
        <v>0</v>
      </c>
      <c r="I26" s="155">
        <f>'Latgale pārējie'!I26+'Latgale valsts'!I26</f>
        <v>0</v>
      </c>
      <c r="J26" s="155">
        <f>'Latgale pārējie'!J26+'Latgale valsts'!J26</f>
        <v>0</v>
      </c>
      <c r="K26" s="152">
        <f t="shared" si="2"/>
        <v>0</v>
      </c>
      <c r="L26" s="152">
        <f t="shared" si="3"/>
        <v>0</v>
      </c>
      <c r="M26" s="155">
        <f>'Latgale pārējie'!M26+'Latgale valsts'!M26</f>
        <v>0</v>
      </c>
      <c r="N26" s="153">
        <f t="shared" si="4"/>
        <v>0</v>
      </c>
      <c r="O26" s="32"/>
      <c r="P26" s="32"/>
    </row>
    <row r="27" spans="1:16" ht="14.25" customHeight="1" x14ac:dyDescent="0.25">
      <c r="A27" s="235"/>
      <c r="B27" s="8" t="s">
        <v>17</v>
      </c>
      <c r="C27" s="155">
        <f>'Latgale pārējie'!C27+'Latgale valsts'!C27</f>
        <v>0</v>
      </c>
      <c r="D27" s="155">
        <f>'Latgale pārējie'!D27+'Latgale valsts'!D27</f>
        <v>0</v>
      </c>
      <c r="E27" s="155">
        <f>'Latgale pārējie'!E27+'Latgale valsts'!E27</f>
        <v>0</v>
      </c>
      <c r="F27" s="155">
        <f>'Latgale pārējie'!F27+'Latgale valsts'!F27</f>
        <v>0</v>
      </c>
      <c r="G27" s="152">
        <f t="shared" si="1"/>
        <v>0</v>
      </c>
      <c r="H27" s="155">
        <f>'Latgale pārējie'!H27+'Latgale valsts'!H27</f>
        <v>0</v>
      </c>
      <c r="I27" s="155">
        <f>'Latgale pārējie'!I27+'Latgale valsts'!I27</f>
        <v>0</v>
      </c>
      <c r="J27" s="155">
        <f>'Latgale pārējie'!J27+'Latgale valsts'!J27</f>
        <v>0</v>
      </c>
      <c r="K27" s="152">
        <f t="shared" si="2"/>
        <v>0</v>
      </c>
      <c r="L27" s="152">
        <f t="shared" si="3"/>
        <v>0</v>
      </c>
      <c r="M27" s="155">
        <f>'Latgale pārējie'!M27+'Latgale valsts'!M27</f>
        <v>0</v>
      </c>
      <c r="N27" s="153">
        <f t="shared" si="4"/>
        <v>0</v>
      </c>
      <c r="O27" s="32"/>
      <c r="P27" s="32"/>
    </row>
    <row r="28" spans="1:16" ht="14.25" customHeight="1" x14ac:dyDescent="0.25">
      <c r="A28" s="235" t="s">
        <v>30</v>
      </c>
      <c r="B28" s="8" t="s">
        <v>16</v>
      </c>
      <c r="C28" s="155">
        <f>'Latgale pārējie'!C28+'Latgale valsts'!C28</f>
        <v>0</v>
      </c>
      <c r="D28" s="155">
        <f>'Latgale pārējie'!D28+'Latgale valsts'!D28</f>
        <v>0</v>
      </c>
      <c r="E28" s="155">
        <f>'Latgale pārējie'!E28+'Latgale valsts'!E28</f>
        <v>0</v>
      </c>
      <c r="F28" s="155">
        <f>'Latgale pārējie'!F28+'Latgale valsts'!F28</f>
        <v>0</v>
      </c>
      <c r="G28" s="152">
        <f t="shared" si="1"/>
        <v>0</v>
      </c>
      <c r="H28" s="155">
        <f>'Latgale pārējie'!H28+'Latgale valsts'!H28</f>
        <v>0</v>
      </c>
      <c r="I28" s="155">
        <f>'Latgale pārējie'!I28+'Latgale valsts'!I28</f>
        <v>0</v>
      </c>
      <c r="J28" s="155">
        <f>'Latgale pārējie'!J28+'Latgale valsts'!J28</f>
        <v>0</v>
      </c>
      <c r="K28" s="152">
        <f t="shared" si="2"/>
        <v>0</v>
      </c>
      <c r="L28" s="152">
        <f t="shared" si="3"/>
        <v>0</v>
      </c>
      <c r="M28" s="155">
        <f>'Latgale pārējie'!M28+'Latgale valsts'!M28</f>
        <v>0</v>
      </c>
      <c r="N28" s="153">
        <f t="shared" si="4"/>
        <v>0</v>
      </c>
      <c r="O28" s="32"/>
      <c r="P28" s="32"/>
    </row>
    <row r="29" spans="1:16" ht="14.25" customHeight="1" x14ac:dyDescent="0.25">
      <c r="A29" s="235"/>
      <c r="B29" s="8" t="s">
        <v>17</v>
      </c>
      <c r="C29" s="155">
        <f>'Latgale pārējie'!C29+'Latgale valsts'!C29</f>
        <v>0</v>
      </c>
      <c r="D29" s="155">
        <f>'Latgale pārējie'!D29+'Latgale valsts'!D29</f>
        <v>0</v>
      </c>
      <c r="E29" s="155">
        <f>'Latgale pārējie'!E29+'Latgale valsts'!E29</f>
        <v>0</v>
      </c>
      <c r="F29" s="155">
        <f>'Latgale pārējie'!F29+'Latgale valsts'!F29</f>
        <v>0</v>
      </c>
      <c r="G29" s="152">
        <f t="shared" si="1"/>
        <v>0</v>
      </c>
      <c r="H29" s="155">
        <f>'Latgale pārējie'!H29+'Latgale valsts'!H29</f>
        <v>0</v>
      </c>
      <c r="I29" s="155">
        <f>'Latgale pārējie'!I29+'Latgale valsts'!I29</f>
        <v>0</v>
      </c>
      <c r="J29" s="155">
        <f>'Latgale pārējie'!J29+'Latgale valsts'!J29</f>
        <v>0</v>
      </c>
      <c r="K29" s="152">
        <f t="shared" si="2"/>
        <v>0</v>
      </c>
      <c r="L29" s="152">
        <f t="shared" si="3"/>
        <v>0</v>
      </c>
      <c r="M29" s="155">
        <f>'Latgale pārējie'!M29+'Latgale valsts'!M29</f>
        <v>0</v>
      </c>
      <c r="N29" s="153">
        <f t="shared" si="4"/>
        <v>0</v>
      </c>
      <c r="O29" s="32"/>
      <c r="P29" s="32"/>
    </row>
    <row r="30" spans="1:16" ht="14.25" customHeight="1" x14ac:dyDescent="0.25">
      <c r="A30" s="235" t="s">
        <v>31</v>
      </c>
      <c r="B30" s="8" t="s">
        <v>16</v>
      </c>
      <c r="C30" s="155">
        <f>'Latgale pārējie'!C30+'Latgale valsts'!C30</f>
        <v>49.37</v>
      </c>
      <c r="D30" s="155">
        <f>'Latgale pārējie'!D30+'Latgale valsts'!D30</f>
        <v>12.92</v>
      </c>
      <c r="E30" s="155">
        <f>'Latgale pārējie'!E30+'Latgale valsts'!E30</f>
        <v>0</v>
      </c>
      <c r="F30" s="155">
        <f>'Latgale pārējie'!F30+'Latgale valsts'!F30</f>
        <v>0</v>
      </c>
      <c r="G30" s="152">
        <f t="shared" si="1"/>
        <v>62.29</v>
      </c>
      <c r="H30" s="155">
        <f>'Latgale pārējie'!H30+'Latgale valsts'!H30</f>
        <v>8</v>
      </c>
      <c r="I30" s="155">
        <f>'Latgale pārējie'!I30+'Latgale valsts'!I30</f>
        <v>1.0899999999999999</v>
      </c>
      <c r="J30" s="155">
        <f>'Latgale pārējie'!J30+'Latgale valsts'!J30</f>
        <v>3.93</v>
      </c>
      <c r="K30" s="152">
        <f t="shared" si="2"/>
        <v>13.02</v>
      </c>
      <c r="L30" s="152">
        <f t="shared" si="3"/>
        <v>75.31</v>
      </c>
      <c r="M30" s="155">
        <f>'Latgale pārējie'!M30+'Latgale valsts'!M30</f>
        <v>2.75</v>
      </c>
      <c r="N30" s="153">
        <f t="shared" si="4"/>
        <v>78.06</v>
      </c>
      <c r="O30" s="32"/>
      <c r="P30" s="32"/>
    </row>
    <row r="31" spans="1:16" ht="14.25" customHeight="1" x14ac:dyDescent="0.25">
      <c r="A31" s="235"/>
      <c r="B31" s="8" t="s">
        <v>17</v>
      </c>
      <c r="C31" s="155">
        <f>'Latgale pārējie'!C31+'Latgale valsts'!C31</f>
        <v>8350</v>
      </c>
      <c r="D31" s="155">
        <f>'Latgale pārējie'!D31+'Latgale valsts'!D31</f>
        <v>2498</v>
      </c>
      <c r="E31" s="155">
        <f>'Latgale pārējie'!E31+'Latgale valsts'!E31</f>
        <v>0</v>
      </c>
      <c r="F31" s="155">
        <f>'Latgale pārējie'!F31+'Latgale valsts'!F31</f>
        <v>0</v>
      </c>
      <c r="G31" s="152">
        <f t="shared" si="1"/>
        <v>10848</v>
      </c>
      <c r="H31" s="155">
        <f>'Latgale pārējie'!H31+'Latgale valsts'!H31</f>
        <v>857</v>
      </c>
      <c r="I31" s="155">
        <f>'Latgale pārējie'!I31+'Latgale valsts'!I31</f>
        <v>219</v>
      </c>
      <c r="J31" s="155">
        <f>'Latgale pārējie'!J31+'Latgale valsts'!J31</f>
        <v>884</v>
      </c>
      <c r="K31" s="152">
        <f t="shared" si="2"/>
        <v>1960</v>
      </c>
      <c r="L31" s="152">
        <f t="shared" si="3"/>
        <v>12808</v>
      </c>
      <c r="M31" s="155">
        <f>'Latgale pārējie'!M31+'Latgale valsts'!M31</f>
        <v>452</v>
      </c>
      <c r="N31" s="153">
        <f t="shared" si="4"/>
        <v>13260</v>
      </c>
      <c r="O31" s="32"/>
      <c r="P31" s="32"/>
    </row>
    <row r="32" spans="1:16" ht="14.25" customHeight="1" x14ac:dyDescent="0.25">
      <c r="A32" s="235" t="s">
        <v>32</v>
      </c>
      <c r="B32" s="8" t="s">
        <v>16</v>
      </c>
      <c r="C32" s="155">
        <f>'Latgale pārējie'!C32+'Latgale valsts'!C32</f>
        <v>0</v>
      </c>
      <c r="D32" s="155">
        <f>'Latgale pārējie'!D32+'Latgale valsts'!D32</f>
        <v>0</v>
      </c>
      <c r="E32" s="155">
        <f>'Latgale pārējie'!E32+'Latgale valsts'!E32</f>
        <v>0</v>
      </c>
      <c r="F32" s="155">
        <f>'Latgale pārējie'!F32+'Latgale valsts'!F32</f>
        <v>0</v>
      </c>
      <c r="G32" s="152">
        <f t="shared" si="1"/>
        <v>0</v>
      </c>
      <c r="H32" s="155">
        <f>'Latgale pārējie'!H32+'Latgale valsts'!H32</f>
        <v>0</v>
      </c>
      <c r="I32" s="155">
        <f>'Latgale pārējie'!I32+'Latgale valsts'!I32</f>
        <v>0</v>
      </c>
      <c r="J32" s="155">
        <f>'Latgale pārējie'!J32+'Latgale valsts'!J32</f>
        <v>0</v>
      </c>
      <c r="K32" s="152">
        <f t="shared" si="2"/>
        <v>0</v>
      </c>
      <c r="L32" s="152">
        <f t="shared" si="3"/>
        <v>0</v>
      </c>
      <c r="M32" s="155">
        <f>'Latgale pārējie'!M32+'Latgale valsts'!M32</f>
        <v>0</v>
      </c>
      <c r="N32" s="153">
        <f t="shared" si="4"/>
        <v>0</v>
      </c>
      <c r="O32" s="32"/>
      <c r="P32" s="32"/>
    </row>
    <row r="33" spans="1:16" ht="14.25" customHeight="1" x14ac:dyDescent="0.25">
      <c r="A33" s="235"/>
      <c r="B33" s="8" t="s">
        <v>17</v>
      </c>
      <c r="C33" s="155">
        <f>'Latgale pārējie'!C33+'Latgale valsts'!C33</f>
        <v>0</v>
      </c>
      <c r="D33" s="155">
        <f>'Latgale pārējie'!D33+'Latgale valsts'!D33</f>
        <v>0</v>
      </c>
      <c r="E33" s="155">
        <f>'Latgale pārējie'!E33+'Latgale valsts'!E33</f>
        <v>0</v>
      </c>
      <c r="F33" s="155">
        <f>'Latgale pārējie'!F33+'Latgale valsts'!F33</f>
        <v>0</v>
      </c>
      <c r="G33" s="152">
        <f t="shared" si="1"/>
        <v>0</v>
      </c>
      <c r="H33" s="155">
        <f>'Latgale pārējie'!H33+'Latgale valsts'!H33</f>
        <v>0</v>
      </c>
      <c r="I33" s="155">
        <f>'Latgale pārējie'!I33+'Latgale valsts'!I33</f>
        <v>0</v>
      </c>
      <c r="J33" s="155">
        <f>'Latgale pārējie'!J33+'Latgale valsts'!J33</f>
        <v>0</v>
      </c>
      <c r="K33" s="152">
        <f t="shared" si="2"/>
        <v>0</v>
      </c>
      <c r="L33" s="152">
        <f t="shared" si="3"/>
        <v>0</v>
      </c>
      <c r="M33" s="155">
        <f>'Latgale pārējie'!M33+'Latgale valsts'!M33</f>
        <v>0</v>
      </c>
      <c r="N33" s="153">
        <f t="shared" si="4"/>
        <v>0</v>
      </c>
      <c r="O33" s="32"/>
      <c r="P33" s="32"/>
    </row>
    <row r="34" spans="1:16" ht="14.25" customHeight="1" x14ac:dyDescent="0.25">
      <c r="A34" s="235" t="s">
        <v>33</v>
      </c>
      <c r="B34" s="8" t="s">
        <v>16</v>
      </c>
      <c r="C34" s="155">
        <f>'Latgale pārējie'!C34+'Latgale valsts'!C34</f>
        <v>7.09</v>
      </c>
      <c r="D34" s="155">
        <f>'Latgale pārējie'!D34+'Latgale valsts'!D34</f>
        <v>0.02</v>
      </c>
      <c r="E34" s="155">
        <f>'Latgale pārējie'!E34+'Latgale valsts'!E34</f>
        <v>0</v>
      </c>
      <c r="F34" s="155">
        <f>'Latgale pārējie'!F34+'Latgale valsts'!F34</f>
        <v>0</v>
      </c>
      <c r="G34" s="152">
        <f t="shared" si="1"/>
        <v>7.1099999999999994</v>
      </c>
      <c r="H34" s="155">
        <f>'Latgale pārējie'!H34+'Latgale valsts'!H34</f>
        <v>3.17</v>
      </c>
      <c r="I34" s="155">
        <f>'Latgale pārējie'!I34+'Latgale valsts'!I34</f>
        <v>4.32</v>
      </c>
      <c r="J34" s="155">
        <f>'Latgale pārējie'!J34+'Latgale valsts'!J34</f>
        <v>1.42</v>
      </c>
      <c r="K34" s="152">
        <f t="shared" si="2"/>
        <v>8.91</v>
      </c>
      <c r="L34" s="152">
        <f t="shared" si="3"/>
        <v>16.02</v>
      </c>
      <c r="M34" s="155">
        <f>'Latgale pārējie'!M34+'Latgale valsts'!M34</f>
        <v>0.14000000000000001</v>
      </c>
      <c r="N34" s="153">
        <f t="shared" si="4"/>
        <v>16.16</v>
      </c>
      <c r="O34" s="32"/>
      <c r="P34" s="32"/>
    </row>
    <row r="35" spans="1:16" ht="14.25" customHeight="1" x14ac:dyDescent="0.25">
      <c r="A35" s="235"/>
      <c r="B35" s="8" t="s">
        <v>17</v>
      </c>
      <c r="C35" s="155">
        <f>'Latgale pārējie'!C35+'Latgale valsts'!C35</f>
        <v>488.28</v>
      </c>
      <c r="D35" s="155">
        <f>'Latgale pārējie'!D35+'Latgale valsts'!D35</f>
        <v>5.41</v>
      </c>
      <c r="E35" s="155">
        <f>'Latgale pārējie'!E35+'Latgale valsts'!E35</f>
        <v>0</v>
      </c>
      <c r="F35" s="155">
        <f>'Latgale pārējie'!F35+'Latgale valsts'!F35</f>
        <v>0</v>
      </c>
      <c r="G35" s="152">
        <f t="shared" si="1"/>
        <v>493.69</v>
      </c>
      <c r="H35" s="155">
        <f>'Latgale pārējie'!H35+'Latgale valsts'!H35</f>
        <v>358.9</v>
      </c>
      <c r="I35" s="155">
        <f>'Latgale pārējie'!I35+'Latgale valsts'!I35</f>
        <v>70.38</v>
      </c>
      <c r="J35" s="155">
        <f>'Latgale pārējie'!J35+'Latgale valsts'!J35</f>
        <v>237.51</v>
      </c>
      <c r="K35" s="152">
        <f t="shared" si="2"/>
        <v>666.79</v>
      </c>
      <c r="L35" s="152">
        <f t="shared" si="3"/>
        <v>1160.48</v>
      </c>
      <c r="M35" s="155">
        <f>'Latgale pārējie'!M35+'Latgale valsts'!M35</f>
        <v>46.5</v>
      </c>
      <c r="N35" s="153">
        <f t="shared" si="4"/>
        <v>1206.98</v>
      </c>
      <c r="O35" s="32"/>
      <c r="P35" s="32"/>
    </row>
    <row r="36" spans="1:16" ht="14.25" customHeight="1" x14ac:dyDescent="0.25">
      <c r="A36" s="235" t="s">
        <v>34</v>
      </c>
      <c r="B36" s="8" t="s">
        <v>16</v>
      </c>
      <c r="C36" s="155">
        <f>'Latgale pārējie'!C36+'Latgale valsts'!C36</f>
        <v>29.85</v>
      </c>
      <c r="D36" s="155">
        <f>'Latgale pārējie'!D36+'Latgale valsts'!D36</f>
        <v>0</v>
      </c>
      <c r="E36" s="155">
        <f>'Latgale pārējie'!E36+'Latgale valsts'!E36</f>
        <v>0</v>
      </c>
      <c r="F36" s="155">
        <f>'Latgale pārējie'!F36+'Latgale valsts'!F36</f>
        <v>0</v>
      </c>
      <c r="G36" s="152">
        <f t="shared" si="1"/>
        <v>29.85</v>
      </c>
      <c r="H36" s="155">
        <f>'Latgale pārējie'!H36+'Latgale valsts'!H36</f>
        <v>0.57999999999999996</v>
      </c>
      <c r="I36" s="155">
        <f>'Latgale pārējie'!I36+'Latgale valsts'!I36</f>
        <v>0</v>
      </c>
      <c r="J36" s="155">
        <f>'Latgale pārējie'!J36+'Latgale valsts'!J36</f>
        <v>0.28999999999999998</v>
      </c>
      <c r="K36" s="152">
        <f t="shared" si="2"/>
        <v>0.86999999999999988</v>
      </c>
      <c r="L36" s="152">
        <f t="shared" si="3"/>
        <v>30.720000000000002</v>
      </c>
      <c r="M36" s="155">
        <f>'Latgale pārējie'!M36+'Latgale valsts'!M36</f>
        <v>7.0000000000000007E-2</v>
      </c>
      <c r="N36" s="153">
        <f t="shared" si="4"/>
        <v>30.790000000000003</v>
      </c>
      <c r="O36" s="32"/>
      <c r="P36" s="32"/>
    </row>
    <row r="37" spans="1:16" ht="14.25" customHeight="1" x14ac:dyDescent="0.25">
      <c r="A37" s="235"/>
      <c r="B37" s="8" t="s">
        <v>17</v>
      </c>
      <c r="C37" s="155">
        <f>'Latgale pārējie'!C37+'Latgale valsts'!C37</f>
        <v>228.41</v>
      </c>
      <c r="D37" s="155">
        <f>'Latgale pārējie'!D37+'Latgale valsts'!D37</f>
        <v>0</v>
      </c>
      <c r="E37" s="155">
        <f>'Latgale pārējie'!E37+'Latgale valsts'!E37</f>
        <v>0</v>
      </c>
      <c r="F37" s="155">
        <f>'Latgale pārējie'!F37+'Latgale valsts'!F37</f>
        <v>0</v>
      </c>
      <c r="G37" s="152">
        <f t="shared" si="1"/>
        <v>228.41</v>
      </c>
      <c r="H37" s="155">
        <f>'Latgale pārējie'!H37+'Latgale valsts'!H37</f>
        <v>20.82</v>
      </c>
      <c r="I37" s="155">
        <f>'Latgale pārējie'!I37+'Latgale valsts'!I37</f>
        <v>0</v>
      </c>
      <c r="J37" s="155">
        <f>'Latgale pārējie'!J37+'Latgale valsts'!J37</f>
        <v>14.17</v>
      </c>
      <c r="K37" s="152">
        <f t="shared" si="2"/>
        <v>34.99</v>
      </c>
      <c r="L37" s="152">
        <f t="shared" si="3"/>
        <v>263.39999999999998</v>
      </c>
      <c r="M37" s="155">
        <f>'Latgale pārējie'!M37+'Latgale valsts'!M37</f>
        <v>21.36</v>
      </c>
      <c r="N37" s="153">
        <f t="shared" si="4"/>
        <v>284.76</v>
      </c>
      <c r="O37" s="32"/>
      <c r="P37" s="32"/>
    </row>
    <row r="38" spans="1:16" ht="14.25" customHeight="1" x14ac:dyDescent="0.25">
      <c r="A38" s="6" t="s">
        <v>35</v>
      </c>
      <c r="B38" s="8" t="s">
        <v>16</v>
      </c>
      <c r="C38" s="152">
        <f>C4+C12+C14+C16+C18+C20+C22+C24+C26+C28+C30+C32+C34+C36</f>
        <v>4669.8500000000004</v>
      </c>
      <c r="D38" s="152">
        <f t="shared" ref="D38:N39" si="5">D4+D12+D14+D16+D18+D20+D22+D24+D26+D28+D30+D32+D34+D36</f>
        <v>2726.4899999999993</v>
      </c>
      <c r="E38" s="152">
        <f t="shared" si="5"/>
        <v>3.25</v>
      </c>
      <c r="F38" s="152">
        <f t="shared" si="5"/>
        <v>12.059999999999999</v>
      </c>
      <c r="G38" s="152">
        <f t="shared" si="5"/>
        <v>7411.65</v>
      </c>
      <c r="H38" s="152">
        <f t="shared" si="5"/>
        <v>6697.71</v>
      </c>
      <c r="I38" s="152">
        <f t="shared" si="5"/>
        <v>796.79000000000008</v>
      </c>
      <c r="J38" s="152">
        <f t="shared" si="5"/>
        <v>1489.1100000000001</v>
      </c>
      <c r="K38" s="152">
        <f t="shared" si="5"/>
        <v>8983.61</v>
      </c>
      <c r="L38" s="152">
        <f t="shared" si="5"/>
        <v>16395.259999999998</v>
      </c>
      <c r="M38" s="152">
        <f t="shared" si="5"/>
        <v>2452</v>
      </c>
      <c r="N38" s="153">
        <f>N4+N12+N14+N16+N18+N20+N22+N24+N26+N28+N30+N32+N34+N36</f>
        <v>18847.260000000002</v>
      </c>
      <c r="O38" s="34"/>
      <c r="P38" s="32"/>
    </row>
    <row r="39" spans="1:16" ht="14.25" customHeight="1" x14ac:dyDescent="0.25">
      <c r="A39" s="7"/>
      <c r="B39" s="8" t="s">
        <v>17</v>
      </c>
      <c r="C39" s="154">
        <f>C5+C13+C15+C17+C19+C21+C23+C25+C27+C29+C31+C33+C35+C37</f>
        <v>554382.57000000007</v>
      </c>
      <c r="D39" s="154">
        <f t="shared" si="5"/>
        <v>251925.80000000002</v>
      </c>
      <c r="E39" s="154">
        <f t="shared" si="5"/>
        <v>48</v>
      </c>
      <c r="F39" s="154">
        <f t="shared" si="5"/>
        <v>637</v>
      </c>
      <c r="G39" s="154">
        <f t="shared" si="5"/>
        <v>806993.37</v>
      </c>
      <c r="H39" s="154">
        <f t="shared" si="5"/>
        <v>689118.58</v>
      </c>
      <c r="I39" s="154">
        <f t="shared" si="5"/>
        <v>77023.760000000009</v>
      </c>
      <c r="J39" s="154">
        <f t="shared" si="5"/>
        <v>218398.92</v>
      </c>
      <c r="K39" s="154">
        <f t="shared" si="5"/>
        <v>984541.26</v>
      </c>
      <c r="L39" s="154">
        <f t="shared" si="5"/>
        <v>1791534.63</v>
      </c>
      <c r="M39" s="154">
        <f t="shared" si="5"/>
        <v>317605.57199999999</v>
      </c>
      <c r="N39" s="153">
        <f t="shared" si="5"/>
        <v>2109140.202</v>
      </c>
      <c r="O39" s="32"/>
      <c r="P39" s="9"/>
    </row>
    <row r="40" spans="1:16" x14ac:dyDescent="0.25">
      <c r="A40" s="32"/>
      <c r="B40" s="32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32"/>
      <c r="P40" s="32"/>
    </row>
    <row r="41" spans="1:16" x14ac:dyDescent="0.25">
      <c r="A41" s="32"/>
      <c r="B41" s="32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8"/>
      <c r="O41" s="32"/>
      <c r="P41" s="32"/>
    </row>
    <row r="42" spans="1:16" x14ac:dyDescent="0.25">
      <c r="A42" s="32"/>
      <c r="B42" s="3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78"/>
      <c r="O42" s="32"/>
      <c r="P42" s="32"/>
    </row>
    <row r="43" spans="1:16" x14ac:dyDescent="0.25">
      <c r="A43" s="32"/>
      <c r="B43" s="3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78"/>
      <c r="O43" s="32"/>
      <c r="P43" s="32"/>
    </row>
    <row r="44" spans="1:16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71"/>
      <c r="O44" s="32"/>
      <c r="P44" s="32"/>
    </row>
    <row r="45" spans="1:16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  <c r="P45" s="32"/>
    </row>
    <row r="46" spans="1:16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  <c r="P46" s="32"/>
    </row>
    <row r="47" spans="1:16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  <c r="P47" s="32"/>
    </row>
    <row r="48" spans="1:16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  <c r="P48" s="32"/>
    </row>
    <row r="49" spans="1:16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71"/>
      <c r="O49" s="32"/>
      <c r="P49" s="32"/>
    </row>
    <row r="50" spans="1:1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71"/>
      <c r="O50" s="32"/>
      <c r="P50" s="32"/>
    </row>
    <row r="51" spans="1:16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71"/>
      <c r="O51" s="32"/>
      <c r="P51" s="32"/>
    </row>
    <row r="52" spans="1:16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71"/>
      <c r="O52" s="32"/>
      <c r="P52" s="32"/>
    </row>
    <row r="53" spans="1:16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71"/>
      <c r="O53" s="32"/>
      <c r="P53" s="32"/>
    </row>
    <row r="54" spans="1:16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71"/>
      <c r="O54" s="32"/>
      <c r="P54" s="32"/>
    </row>
    <row r="55" spans="1:1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71"/>
      <c r="O55" s="32"/>
      <c r="P55" s="32"/>
    </row>
    <row r="56" spans="1:1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71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71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1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71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71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71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71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71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71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71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71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71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71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71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71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71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71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71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71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71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71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71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71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71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71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71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71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71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71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71"/>
      <c r="O85" s="32"/>
      <c r="P85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Q42"/>
  <sheetViews>
    <sheetView zoomScale="90" zoomScaleNormal="90" workbookViewId="0">
      <selection activeCell="N39" sqref="N39"/>
    </sheetView>
  </sheetViews>
  <sheetFormatPr defaultRowHeight="15" x14ac:dyDescent="0.25"/>
  <cols>
    <col min="1" max="1" width="34.7109375" style="31" customWidth="1"/>
    <col min="2" max="2" width="4" style="31" customWidth="1"/>
    <col min="3" max="4" width="10" style="31" customWidth="1"/>
    <col min="5" max="5" width="8.28515625" style="31" customWidth="1"/>
    <col min="6" max="6" width="7.85546875" style="31" customWidth="1"/>
    <col min="7" max="7" width="12.5703125" style="31" customWidth="1"/>
    <col min="8" max="8" width="9.42578125" style="31" bestFit="1" customWidth="1"/>
    <col min="9" max="9" width="8.85546875" style="31" customWidth="1"/>
    <col min="10" max="10" width="9" style="31" customWidth="1"/>
    <col min="11" max="11" width="11" style="31" customWidth="1"/>
    <col min="12" max="12" width="10.42578125" style="31" customWidth="1"/>
    <col min="13" max="13" width="10.5703125" style="31" customWidth="1"/>
    <col min="14" max="14" width="12.140625" style="69" customWidth="1"/>
    <col min="15" max="16384" width="9.140625" style="31"/>
  </cols>
  <sheetData>
    <row r="1" spans="1:14" ht="12" customHeight="1" x14ac:dyDescent="0.25">
      <c r="A1" s="46" t="s">
        <v>59</v>
      </c>
    </row>
    <row r="2" spans="1:14" ht="12" customHeight="1" x14ac:dyDescent="0.25">
      <c r="A2" s="18" t="s">
        <v>0</v>
      </c>
      <c r="B2" s="177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</row>
    <row r="3" spans="1:14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s="32" customFormat="1" ht="15.75" x14ac:dyDescent="0.25">
      <c r="A4" s="179" t="s">
        <v>15</v>
      </c>
      <c r="B4" s="74" t="s">
        <v>16</v>
      </c>
      <c r="C4" s="149">
        <f>C6+C8+C10</f>
        <v>1089.75</v>
      </c>
      <c r="D4" s="149">
        <f t="shared" ref="D4:F4" si="0">D6+D8+D10</f>
        <v>319.32</v>
      </c>
      <c r="E4" s="149">
        <f t="shared" si="0"/>
        <v>0</v>
      </c>
      <c r="F4" s="198">
        <f t="shared" si="0"/>
        <v>2.15</v>
      </c>
      <c r="G4" s="150">
        <f>SUM(C4:F4)</f>
        <v>1411.22</v>
      </c>
      <c r="H4" s="150">
        <f>H6+H8+H10</f>
        <v>856.76</v>
      </c>
      <c r="I4" s="150">
        <f t="shared" ref="I4:J4" si="1">I6+I8+I10</f>
        <v>67.62</v>
      </c>
      <c r="J4" s="150">
        <f t="shared" si="1"/>
        <v>187.66</v>
      </c>
      <c r="K4" s="150">
        <f>SUM(H4:J4)</f>
        <v>1112.04</v>
      </c>
      <c r="L4" s="150">
        <f>G4+K4</f>
        <v>2523.2600000000002</v>
      </c>
      <c r="M4" s="150">
        <f>M6+M8+M10</f>
        <v>47.01</v>
      </c>
      <c r="N4" s="103">
        <f>SUM(L4:M4)</f>
        <v>2570.2700000000004</v>
      </c>
    </row>
    <row r="5" spans="1:14" s="32" customFormat="1" ht="15.75" x14ac:dyDescent="0.25">
      <c r="A5" s="181"/>
      <c r="B5" s="74" t="s">
        <v>17</v>
      </c>
      <c r="C5" s="133">
        <f>C7+C9+C11</f>
        <v>305277</v>
      </c>
      <c r="D5" s="133">
        <f t="shared" ref="D5:F5" si="2">D7+D9+D11</f>
        <v>99801</v>
      </c>
      <c r="E5" s="133">
        <f t="shared" si="2"/>
        <v>0</v>
      </c>
      <c r="F5" s="133">
        <f t="shared" si="2"/>
        <v>415</v>
      </c>
      <c r="G5" s="133">
        <f>SUM(C5:F5)</f>
        <v>405493</v>
      </c>
      <c r="H5" s="133">
        <f>H7+H9+H11</f>
        <v>241914</v>
      </c>
      <c r="I5" s="133">
        <f t="shared" ref="I5:J5" si="3">I7+I9+I11</f>
        <v>20142</v>
      </c>
      <c r="J5" s="133">
        <f t="shared" si="3"/>
        <v>64138</v>
      </c>
      <c r="K5" s="133">
        <f>SUM(H5:J5)</f>
        <v>326194</v>
      </c>
      <c r="L5" s="133">
        <f>G5+K5</f>
        <v>731687</v>
      </c>
      <c r="M5" s="133">
        <f>M7+M9+M11</f>
        <v>6768</v>
      </c>
      <c r="N5" s="101">
        <f>SUM(L5:M5)</f>
        <v>738455</v>
      </c>
    </row>
    <row r="6" spans="1:14" s="32" customFormat="1" x14ac:dyDescent="0.25">
      <c r="A6" s="231" t="s">
        <v>18</v>
      </c>
      <c r="B6" s="74" t="s">
        <v>16</v>
      </c>
      <c r="C6" s="34">
        <v>839.05</v>
      </c>
      <c r="D6" s="34">
        <v>309.39999999999998</v>
      </c>
      <c r="E6" s="136">
        <v>0</v>
      </c>
      <c r="F6" s="136">
        <v>2.15</v>
      </c>
      <c r="G6" s="133">
        <f>SUM(C6:F6)</f>
        <v>1150.5999999999999</v>
      </c>
      <c r="H6" s="34">
        <v>841.43</v>
      </c>
      <c r="I6" s="34">
        <v>67.62</v>
      </c>
      <c r="J6" s="34">
        <v>186.4</v>
      </c>
      <c r="K6" s="133">
        <f>SUM(H6:J6)</f>
        <v>1095.45</v>
      </c>
      <c r="L6" s="133">
        <f>G6+K6</f>
        <v>2246.0500000000002</v>
      </c>
      <c r="M6" s="34">
        <v>47.01</v>
      </c>
      <c r="N6" s="101">
        <f>SUM(L6:M6)</f>
        <v>2293.0600000000004</v>
      </c>
    </row>
    <row r="7" spans="1:14" s="32" customFormat="1" ht="15.75" x14ac:dyDescent="0.25">
      <c r="A7" s="231"/>
      <c r="B7" s="74" t="s">
        <v>17</v>
      </c>
      <c r="C7" s="34">
        <v>284677</v>
      </c>
      <c r="D7" s="34">
        <v>97731</v>
      </c>
      <c r="E7" s="136">
        <v>0</v>
      </c>
      <c r="F7" s="136">
        <v>415</v>
      </c>
      <c r="G7" s="133">
        <f t="shared" ref="G7:G39" si="4">SUM(C7:F7)</f>
        <v>382823</v>
      </c>
      <c r="H7" s="34">
        <v>240619</v>
      </c>
      <c r="I7" s="34">
        <v>20142</v>
      </c>
      <c r="J7" s="34">
        <v>63829</v>
      </c>
      <c r="K7" s="133">
        <f t="shared" ref="K7:K37" si="5">SUM(H7:J7)</f>
        <v>324590</v>
      </c>
      <c r="L7" s="133">
        <f t="shared" ref="L7:L39" si="6">G7+K7</f>
        <v>707413</v>
      </c>
      <c r="M7" s="34">
        <v>6768</v>
      </c>
      <c r="N7" s="101">
        <f t="shared" ref="N7:N39" si="7">SUM(L7:M7)</f>
        <v>714181</v>
      </c>
    </row>
    <row r="8" spans="1:14" s="32" customFormat="1" x14ac:dyDescent="0.25">
      <c r="A8" s="231" t="s">
        <v>19</v>
      </c>
      <c r="B8" s="74" t="s">
        <v>16</v>
      </c>
      <c r="C8" s="34">
        <v>250.7</v>
      </c>
      <c r="D8" s="215">
        <v>2.87</v>
      </c>
      <c r="E8" s="136">
        <v>0</v>
      </c>
      <c r="F8" s="136">
        <v>0</v>
      </c>
      <c r="G8" s="133">
        <f t="shared" si="4"/>
        <v>253.57</v>
      </c>
      <c r="H8" s="215">
        <v>14.25</v>
      </c>
      <c r="I8" s="215">
        <v>0</v>
      </c>
      <c r="J8" s="215">
        <v>1.26</v>
      </c>
      <c r="K8" s="133">
        <f t="shared" si="5"/>
        <v>15.51</v>
      </c>
      <c r="L8" s="133">
        <f t="shared" si="6"/>
        <v>269.08</v>
      </c>
      <c r="M8" s="215">
        <v>0</v>
      </c>
      <c r="N8" s="101">
        <f t="shared" si="7"/>
        <v>269.08</v>
      </c>
    </row>
    <row r="9" spans="1:14" s="32" customFormat="1" ht="15.75" x14ac:dyDescent="0.25">
      <c r="A9" s="231"/>
      <c r="B9" s="74" t="s">
        <v>17</v>
      </c>
      <c r="C9" s="34">
        <v>20600</v>
      </c>
      <c r="D9" s="215">
        <v>257</v>
      </c>
      <c r="E9" s="136">
        <v>0</v>
      </c>
      <c r="F9" s="136">
        <v>0</v>
      </c>
      <c r="G9" s="133">
        <f t="shared" si="4"/>
        <v>20857</v>
      </c>
      <c r="H9" s="215">
        <v>1075</v>
      </c>
      <c r="I9" s="215">
        <v>0</v>
      </c>
      <c r="J9" s="215">
        <v>309</v>
      </c>
      <c r="K9" s="133">
        <f t="shared" si="5"/>
        <v>1384</v>
      </c>
      <c r="L9" s="133">
        <f t="shared" si="6"/>
        <v>22241</v>
      </c>
      <c r="M9" s="215">
        <v>0</v>
      </c>
      <c r="N9" s="101">
        <f t="shared" si="7"/>
        <v>22241</v>
      </c>
    </row>
    <row r="10" spans="1:14" s="32" customFormat="1" x14ac:dyDescent="0.25">
      <c r="A10" s="231" t="s">
        <v>20</v>
      </c>
      <c r="B10" s="74" t="s">
        <v>16</v>
      </c>
      <c r="C10" s="34">
        <v>0</v>
      </c>
      <c r="D10" s="215">
        <v>7.05</v>
      </c>
      <c r="E10" s="136">
        <v>0</v>
      </c>
      <c r="F10" s="136">
        <v>0</v>
      </c>
      <c r="G10" s="133">
        <f t="shared" si="4"/>
        <v>7.05</v>
      </c>
      <c r="H10" s="215">
        <v>1.08</v>
      </c>
      <c r="I10" s="215">
        <v>0</v>
      </c>
      <c r="J10" s="215">
        <v>0</v>
      </c>
      <c r="K10" s="133">
        <f>SUM(H10:J10)</f>
        <v>1.08</v>
      </c>
      <c r="L10" s="133">
        <f t="shared" si="6"/>
        <v>8.129999999999999</v>
      </c>
      <c r="M10" s="215">
        <v>0</v>
      </c>
      <c r="N10" s="101">
        <f t="shared" si="7"/>
        <v>8.129999999999999</v>
      </c>
    </row>
    <row r="11" spans="1:14" s="32" customFormat="1" ht="15.75" x14ac:dyDescent="0.25">
      <c r="A11" s="231"/>
      <c r="B11" s="74" t="s">
        <v>17</v>
      </c>
      <c r="C11" s="34">
        <v>0</v>
      </c>
      <c r="D11" s="215">
        <v>1813</v>
      </c>
      <c r="E11" s="136">
        <v>0</v>
      </c>
      <c r="F11" s="136">
        <v>0</v>
      </c>
      <c r="G11" s="133">
        <f t="shared" si="4"/>
        <v>1813</v>
      </c>
      <c r="H11" s="215">
        <v>220</v>
      </c>
      <c r="I11" s="215">
        <v>0</v>
      </c>
      <c r="J11" s="215">
        <v>0</v>
      </c>
      <c r="K11" s="133">
        <f>SUM(H11:J11)</f>
        <v>220</v>
      </c>
      <c r="L11" s="133">
        <f t="shared" si="6"/>
        <v>2033</v>
      </c>
      <c r="M11" s="215">
        <v>0</v>
      </c>
      <c r="N11" s="101">
        <f t="shared" si="7"/>
        <v>2033</v>
      </c>
    </row>
    <row r="12" spans="1:14" s="32" customFormat="1" ht="15.75" x14ac:dyDescent="0.25">
      <c r="A12" s="179" t="s">
        <v>21</v>
      </c>
      <c r="B12" s="74" t="s">
        <v>16</v>
      </c>
      <c r="C12" s="34">
        <v>756.04</v>
      </c>
      <c r="D12" s="215">
        <v>1210.47</v>
      </c>
      <c r="E12" s="136">
        <v>0</v>
      </c>
      <c r="F12" s="136">
        <v>0</v>
      </c>
      <c r="G12" s="196">
        <f>SUM(C12:F12)</f>
        <v>1966.51</v>
      </c>
      <c r="H12" s="215">
        <v>192.73</v>
      </c>
      <c r="I12" s="215">
        <v>16.32</v>
      </c>
      <c r="J12" s="215">
        <v>8.8800000000000008</v>
      </c>
      <c r="K12" s="133">
        <f>SUM(H12:J12)</f>
        <v>217.92999999999998</v>
      </c>
      <c r="L12" s="133">
        <f>G12+K12</f>
        <v>2184.44</v>
      </c>
      <c r="M12" s="215">
        <v>0.1</v>
      </c>
      <c r="N12" s="101">
        <f>SUM(L12:M12)</f>
        <v>2184.54</v>
      </c>
    </row>
    <row r="13" spans="1:14" s="32" customFormat="1" ht="14.25" customHeight="1" x14ac:dyDescent="0.25">
      <c r="A13" s="182" t="s">
        <v>37</v>
      </c>
      <c r="B13" s="74" t="s">
        <v>17</v>
      </c>
      <c r="C13" s="34">
        <v>42253</v>
      </c>
      <c r="D13" s="215">
        <v>68420</v>
      </c>
      <c r="E13" s="136">
        <v>0</v>
      </c>
      <c r="F13" s="136">
        <v>0</v>
      </c>
      <c r="G13" s="133">
        <f>SUM(C13:F13)</f>
        <v>110673</v>
      </c>
      <c r="H13" s="215">
        <v>9239</v>
      </c>
      <c r="I13" s="215">
        <v>1059</v>
      </c>
      <c r="J13" s="215">
        <v>449</v>
      </c>
      <c r="K13" s="133">
        <f t="shared" si="5"/>
        <v>10747</v>
      </c>
      <c r="L13" s="133">
        <f t="shared" si="6"/>
        <v>121420</v>
      </c>
      <c r="M13" s="215">
        <v>2</v>
      </c>
      <c r="N13" s="101">
        <f t="shared" si="7"/>
        <v>121422</v>
      </c>
    </row>
    <row r="14" spans="1:14" s="32" customFormat="1" ht="14.25" customHeight="1" x14ac:dyDescent="0.25">
      <c r="A14" s="234" t="s">
        <v>23</v>
      </c>
      <c r="B14" s="74" t="s">
        <v>16</v>
      </c>
      <c r="C14" s="34">
        <v>11.35</v>
      </c>
      <c r="D14" s="215">
        <v>36.840000000000003</v>
      </c>
      <c r="E14" s="136">
        <v>0</v>
      </c>
      <c r="F14" s="213">
        <v>0</v>
      </c>
      <c r="G14" s="133">
        <f t="shared" si="4"/>
        <v>48.190000000000005</v>
      </c>
      <c r="H14" s="215">
        <v>6.37</v>
      </c>
      <c r="I14" s="215">
        <v>1.08</v>
      </c>
      <c r="J14" s="215">
        <v>11.56</v>
      </c>
      <c r="K14" s="133">
        <f t="shared" si="5"/>
        <v>19.010000000000002</v>
      </c>
      <c r="L14" s="133">
        <f t="shared" si="6"/>
        <v>67.2</v>
      </c>
      <c r="M14" s="215">
        <v>2.25</v>
      </c>
      <c r="N14" s="101">
        <f t="shared" si="7"/>
        <v>69.45</v>
      </c>
    </row>
    <row r="15" spans="1:14" s="32" customFormat="1" ht="14.25" customHeight="1" x14ac:dyDescent="0.25">
      <c r="A15" s="234"/>
      <c r="B15" s="74" t="s">
        <v>17</v>
      </c>
      <c r="C15" s="34">
        <v>1984</v>
      </c>
      <c r="D15" s="215">
        <v>6228</v>
      </c>
      <c r="E15" s="136">
        <v>0</v>
      </c>
      <c r="F15" s="34">
        <v>0</v>
      </c>
      <c r="G15" s="133">
        <f t="shared" si="4"/>
        <v>8212</v>
      </c>
      <c r="H15" s="215">
        <v>554</v>
      </c>
      <c r="I15" s="215">
        <v>68</v>
      </c>
      <c r="J15" s="215">
        <v>81</v>
      </c>
      <c r="K15" s="133">
        <f t="shared" si="5"/>
        <v>703</v>
      </c>
      <c r="L15" s="133">
        <f t="shared" si="6"/>
        <v>8915</v>
      </c>
      <c r="M15" s="215">
        <v>165</v>
      </c>
      <c r="N15" s="101">
        <f t="shared" si="7"/>
        <v>9080</v>
      </c>
    </row>
    <row r="16" spans="1:14" s="32" customFormat="1" ht="14.25" customHeight="1" x14ac:dyDescent="0.25">
      <c r="A16" s="234" t="s">
        <v>24</v>
      </c>
      <c r="B16" s="74" t="s">
        <v>16</v>
      </c>
      <c r="C16" s="34">
        <v>821.25</v>
      </c>
      <c r="D16" s="215">
        <v>1021.15</v>
      </c>
      <c r="E16" s="136">
        <v>0</v>
      </c>
      <c r="F16" s="213">
        <v>16.46</v>
      </c>
      <c r="G16" s="133">
        <f t="shared" si="4"/>
        <v>1858.8600000000001</v>
      </c>
      <c r="H16" s="215">
        <v>293.81</v>
      </c>
      <c r="I16" s="215">
        <v>17.59</v>
      </c>
      <c r="J16" s="215">
        <v>42.41</v>
      </c>
      <c r="K16" s="133">
        <f t="shared" si="5"/>
        <v>353.80999999999995</v>
      </c>
      <c r="L16" s="133">
        <f t="shared" si="6"/>
        <v>2212.67</v>
      </c>
      <c r="M16" s="215">
        <v>4.29</v>
      </c>
      <c r="N16" s="101">
        <f t="shared" si="7"/>
        <v>2216.96</v>
      </c>
    </row>
    <row r="17" spans="1:14" s="32" customFormat="1" ht="14.25" customHeight="1" x14ac:dyDescent="0.25">
      <c r="A17" s="234"/>
      <c r="B17" s="74" t="s">
        <v>17</v>
      </c>
      <c r="C17" s="34">
        <v>13590.19</v>
      </c>
      <c r="D17" s="215">
        <v>12520.07</v>
      </c>
      <c r="E17" s="136">
        <v>0</v>
      </c>
      <c r="F17" s="136">
        <v>172</v>
      </c>
      <c r="G17" s="133">
        <f t="shared" si="4"/>
        <v>26282.260000000002</v>
      </c>
      <c r="H17" s="215">
        <v>4967</v>
      </c>
      <c r="I17" s="215">
        <v>215</v>
      </c>
      <c r="J17" s="215">
        <v>667</v>
      </c>
      <c r="K17" s="133">
        <f t="shared" si="5"/>
        <v>5849</v>
      </c>
      <c r="L17" s="133">
        <f t="shared" si="6"/>
        <v>32131.260000000002</v>
      </c>
      <c r="M17" s="215">
        <v>116</v>
      </c>
      <c r="N17" s="101">
        <f t="shared" si="7"/>
        <v>32247.260000000002</v>
      </c>
    </row>
    <row r="18" spans="1:14" s="32" customFormat="1" ht="14.25" customHeight="1" x14ac:dyDescent="0.25">
      <c r="A18" s="233" t="s">
        <v>25</v>
      </c>
      <c r="B18" s="74" t="s">
        <v>16</v>
      </c>
      <c r="C18" s="34">
        <v>0</v>
      </c>
      <c r="D18" s="215">
        <v>14.06</v>
      </c>
      <c r="E18" s="136">
        <v>0</v>
      </c>
      <c r="F18" s="136">
        <v>0</v>
      </c>
      <c r="G18" s="133">
        <f t="shared" si="4"/>
        <v>14.06</v>
      </c>
      <c r="H18" s="215">
        <v>1.25</v>
      </c>
      <c r="I18" s="215">
        <v>0</v>
      </c>
      <c r="J18" s="215">
        <v>1.64</v>
      </c>
      <c r="K18" s="133">
        <f t="shared" si="5"/>
        <v>2.8899999999999997</v>
      </c>
      <c r="L18" s="133">
        <f t="shared" si="6"/>
        <v>16.95</v>
      </c>
      <c r="M18" s="215">
        <v>0</v>
      </c>
      <c r="N18" s="101">
        <f t="shared" si="7"/>
        <v>16.95</v>
      </c>
    </row>
    <row r="19" spans="1:14" s="32" customFormat="1" ht="14.25" customHeight="1" x14ac:dyDescent="0.25">
      <c r="A19" s="233"/>
      <c r="B19" s="74" t="s">
        <v>17</v>
      </c>
      <c r="C19" s="34">
        <v>0</v>
      </c>
      <c r="D19" s="215">
        <v>3638</v>
      </c>
      <c r="E19" s="136">
        <v>0</v>
      </c>
      <c r="F19" s="136">
        <v>0</v>
      </c>
      <c r="G19" s="133">
        <f t="shared" si="4"/>
        <v>3638</v>
      </c>
      <c r="H19" s="215">
        <v>370</v>
      </c>
      <c r="I19" s="215">
        <v>0</v>
      </c>
      <c r="J19" s="215">
        <v>1</v>
      </c>
      <c r="K19" s="133">
        <f t="shared" si="5"/>
        <v>371</v>
      </c>
      <c r="L19" s="133">
        <f t="shared" si="6"/>
        <v>4009</v>
      </c>
      <c r="M19" s="215">
        <v>0</v>
      </c>
      <c r="N19" s="101">
        <f t="shared" si="7"/>
        <v>4009</v>
      </c>
    </row>
    <row r="20" spans="1:14" s="32" customFormat="1" ht="14.25" customHeight="1" x14ac:dyDescent="0.25">
      <c r="A20" s="233" t="s">
        <v>26</v>
      </c>
      <c r="B20" s="74" t="s">
        <v>16</v>
      </c>
      <c r="C20" s="215">
        <v>0</v>
      </c>
      <c r="D20" s="215">
        <v>0</v>
      </c>
      <c r="E20" s="136">
        <v>0</v>
      </c>
      <c r="F20" s="136">
        <v>0</v>
      </c>
      <c r="G20" s="133">
        <f t="shared" si="4"/>
        <v>0</v>
      </c>
      <c r="H20" s="215">
        <v>0</v>
      </c>
      <c r="I20" s="215">
        <v>0</v>
      </c>
      <c r="J20" s="215">
        <v>0</v>
      </c>
      <c r="K20" s="133">
        <f t="shared" si="5"/>
        <v>0</v>
      </c>
      <c r="L20" s="133">
        <f t="shared" si="6"/>
        <v>0</v>
      </c>
      <c r="M20" s="215">
        <v>0</v>
      </c>
      <c r="N20" s="101">
        <f t="shared" si="7"/>
        <v>0</v>
      </c>
    </row>
    <row r="21" spans="1:14" s="32" customFormat="1" ht="14.25" customHeight="1" x14ac:dyDescent="0.25">
      <c r="A21" s="233"/>
      <c r="B21" s="74" t="s">
        <v>17</v>
      </c>
      <c r="C21" s="215">
        <v>0</v>
      </c>
      <c r="D21" s="215">
        <v>0</v>
      </c>
      <c r="E21" s="136">
        <v>0</v>
      </c>
      <c r="F21" s="136">
        <v>0</v>
      </c>
      <c r="G21" s="133">
        <f t="shared" si="4"/>
        <v>0</v>
      </c>
      <c r="H21" s="215">
        <v>0</v>
      </c>
      <c r="I21" s="215">
        <v>0</v>
      </c>
      <c r="J21" s="215">
        <v>0</v>
      </c>
      <c r="K21" s="133">
        <f t="shared" si="5"/>
        <v>0</v>
      </c>
      <c r="L21" s="133">
        <f t="shared" si="6"/>
        <v>0</v>
      </c>
      <c r="M21" s="215">
        <v>0</v>
      </c>
      <c r="N21" s="101">
        <f t="shared" si="7"/>
        <v>0</v>
      </c>
    </row>
    <row r="22" spans="1:14" s="32" customFormat="1" ht="14.25" customHeight="1" x14ac:dyDescent="0.25">
      <c r="A22" s="179" t="s">
        <v>27</v>
      </c>
      <c r="B22" s="74" t="s">
        <v>16</v>
      </c>
      <c r="C22" s="215">
        <v>14.64</v>
      </c>
      <c r="D22" s="215">
        <v>6.28</v>
      </c>
      <c r="E22" s="136">
        <v>0</v>
      </c>
      <c r="F22" s="136">
        <v>0.2</v>
      </c>
      <c r="G22" s="133">
        <f t="shared" si="4"/>
        <v>21.12</v>
      </c>
      <c r="H22" s="215">
        <v>7.42</v>
      </c>
      <c r="I22" s="215">
        <v>0.38</v>
      </c>
      <c r="J22" s="215">
        <v>0.91</v>
      </c>
      <c r="K22" s="133">
        <f t="shared" si="5"/>
        <v>8.7099999999999991</v>
      </c>
      <c r="L22" s="133">
        <f t="shared" si="6"/>
        <v>29.83</v>
      </c>
      <c r="M22" s="215">
        <v>0.16</v>
      </c>
      <c r="N22" s="101">
        <f t="shared" si="7"/>
        <v>29.99</v>
      </c>
    </row>
    <row r="23" spans="1:14" s="32" customFormat="1" ht="14.25" customHeight="1" x14ac:dyDescent="0.25">
      <c r="A23" s="181"/>
      <c r="B23" s="74" t="s">
        <v>17</v>
      </c>
      <c r="C23" s="215">
        <v>3009</v>
      </c>
      <c r="D23" s="215">
        <v>1013</v>
      </c>
      <c r="E23" s="136">
        <v>0</v>
      </c>
      <c r="F23" s="136">
        <v>22</v>
      </c>
      <c r="G23" s="133">
        <f t="shared" si="4"/>
        <v>4044</v>
      </c>
      <c r="H23" s="215">
        <v>1055</v>
      </c>
      <c r="I23" s="215">
        <v>114</v>
      </c>
      <c r="J23" s="215">
        <v>103</v>
      </c>
      <c r="K23" s="133">
        <f t="shared" si="5"/>
        <v>1272</v>
      </c>
      <c r="L23" s="133">
        <f t="shared" si="6"/>
        <v>5316</v>
      </c>
      <c r="M23" s="215">
        <v>9</v>
      </c>
      <c r="N23" s="101">
        <f t="shared" si="7"/>
        <v>5325</v>
      </c>
    </row>
    <row r="24" spans="1:14" s="32" customFormat="1" ht="14.25" customHeight="1" x14ac:dyDescent="0.25">
      <c r="A24" s="234" t="s">
        <v>28</v>
      </c>
      <c r="B24" s="74" t="s">
        <v>16</v>
      </c>
      <c r="C24" s="215">
        <v>203.42</v>
      </c>
      <c r="D24" s="215">
        <v>56.36</v>
      </c>
      <c r="E24" s="213">
        <v>0</v>
      </c>
      <c r="F24" s="213">
        <v>0.94</v>
      </c>
      <c r="G24" s="133">
        <f t="shared" si="4"/>
        <v>260.71999999999997</v>
      </c>
      <c r="H24" s="215">
        <v>158.36000000000001</v>
      </c>
      <c r="I24" s="215">
        <v>16.88</v>
      </c>
      <c r="J24" s="215">
        <v>5.91</v>
      </c>
      <c r="K24" s="133">
        <f>SUM(H24:J24)</f>
        <v>181.15</v>
      </c>
      <c r="L24" s="133">
        <f t="shared" si="6"/>
        <v>441.87</v>
      </c>
      <c r="M24" s="215">
        <v>9.32</v>
      </c>
      <c r="N24" s="101">
        <f t="shared" si="7"/>
        <v>451.19</v>
      </c>
    </row>
    <row r="25" spans="1:14" s="32" customFormat="1" ht="14.25" customHeight="1" x14ac:dyDescent="0.25">
      <c r="A25" s="234"/>
      <c r="B25" s="74" t="s">
        <v>17</v>
      </c>
      <c r="C25" s="215">
        <v>7297.54</v>
      </c>
      <c r="D25" s="215">
        <v>2880.74</v>
      </c>
      <c r="E25" s="213">
        <v>0</v>
      </c>
      <c r="F25" s="213">
        <v>130.01</v>
      </c>
      <c r="G25" s="133">
        <f t="shared" si="4"/>
        <v>10308.289999999999</v>
      </c>
      <c r="H25" s="215">
        <v>5856.54</v>
      </c>
      <c r="I25" s="215">
        <v>1886.17</v>
      </c>
      <c r="J25" s="215">
        <v>330.62</v>
      </c>
      <c r="K25" s="133">
        <f t="shared" si="5"/>
        <v>8073.33</v>
      </c>
      <c r="L25" s="133">
        <f t="shared" si="6"/>
        <v>18381.62</v>
      </c>
      <c r="M25" s="215">
        <v>472.17</v>
      </c>
      <c r="N25" s="101">
        <f t="shared" si="7"/>
        <v>18853.789999999997</v>
      </c>
    </row>
    <row r="26" spans="1:14" s="32" customFormat="1" ht="14.25" customHeight="1" x14ac:dyDescent="0.25">
      <c r="A26" s="234" t="s">
        <v>29</v>
      </c>
      <c r="B26" s="74" t="s">
        <v>16</v>
      </c>
      <c r="C26" s="215">
        <v>0</v>
      </c>
      <c r="D26" s="215">
        <v>0</v>
      </c>
      <c r="E26" s="136">
        <v>0</v>
      </c>
      <c r="F26" s="136">
        <v>0</v>
      </c>
      <c r="G26" s="133">
        <f t="shared" si="4"/>
        <v>0</v>
      </c>
      <c r="H26" s="215">
        <v>0</v>
      </c>
      <c r="I26" s="215">
        <v>0</v>
      </c>
      <c r="J26" s="215">
        <v>0</v>
      </c>
      <c r="K26" s="133">
        <f t="shared" si="5"/>
        <v>0</v>
      </c>
      <c r="L26" s="133">
        <f t="shared" si="6"/>
        <v>0</v>
      </c>
      <c r="M26" s="215">
        <v>0</v>
      </c>
      <c r="N26" s="101">
        <f t="shared" si="7"/>
        <v>0</v>
      </c>
    </row>
    <row r="27" spans="1:14" s="32" customFormat="1" ht="14.25" customHeight="1" x14ac:dyDescent="0.25">
      <c r="A27" s="234"/>
      <c r="B27" s="74" t="s">
        <v>17</v>
      </c>
      <c r="C27" s="215">
        <v>0</v>
      </c>
      <c r="D27" s="215">
        <v>0</v>
      </c>
      <c r="E27" s="136">
        <v>0</v>
      </c>
      <c r="F27" s="136">
        <v>0</v>
      </c>
      <c r="G27" s="133">
        <f t="shared" si="4"/>
        <v>0</v>
      </c>
      <c r="H27" s="215">
        <v>0</v>
      </c>
      <c r="I27" s="215">
        <v>0</v>
      </c>
      <c r="J27" s="215">
        <v>0</v>
      </c>
      <c r="K27" s="133">
        <f t="shared" si="5"/>
        <v>0</v>
      </c>
      <c r="L27" s="133">
        <f t="shared" si="6"/>
        <v>0</v>
      </c>
      <c r="M27" s="215">
        <v>0</v>
      </c>
      <c r="N27" s="101">
        <f t="shared" si="7"/>
        <v>0</v>
      </c>
    </row>
    <row r="28" spans="1:14" s="32" customFormat="1" ht="14.25" customHeight="1" x14ac:dyDescent="0.25">
      <c r="A28" s="234" t="s">
        <v>30</v>
      </c>
      <c r="B28" s="74" t="s">
        <v>16</v>
      </c>
      <c r="C28" s="215">
        <v>0</v>
      </c>
      <c r="D28" s="215">
        <v>0</v>
      </c>
      <c r="E28" s="136">
        <v>0</v>
      </c>
      <c r="F28" s="213">
        <v>0</v>
      </c>
      <c r="G28" s="133">
        <f t="shared" si="4"/>
        <v>0</v>
      </c>
      <c r="H28" s="215">
        <v>0.27</v>
      </c>
      <c r="I28" s="215">
        <v>0</v>
      </c>
      <c r="J28" s="215">
        <v>0</v>
      </c>
      <c r="K28" s="133">
        <f t="shared" si="5"/>
        <v>0.27</v>
      </c>
      <c r="L28" s="133">
        <f t="shared" si="6"/>
        <v>0.27</v>
      </c>
      <c r="M28" s="215">
        <v>0</v>
      </c>
      <c r="N28" s="101">
        <f t="shared" si="7"/>
        <v>0.27</v>
      </c>
    </row>
    <row r="29" spans="1:14" s="32" customFormat="1" ht="14.25" customHeight="1" x14ac:dyDescent="0.25">
      <c r="A29" s="234"/>
      <c r="B29" s="74" t="s">
        <v>17</v>
      </c>
      <c r="C29" s="215">
        <v>0</v>
      </c>
      <c r="D29" s="215">
        <v>0</v>
      </c>
      <c r="E29" s="136">
        <v>0</v>
      </c>
      <c r="F29" s="213">
        <v>0</v>
      </c>
      <c r="G29" s="133">
        <f t="shared" si="4"/>
        <v>0</v>
      </c>
      <c r="H29" s="215">
        <v>11</v>
      </c>
      <c r="I29" s="215">
        <v>0</v>
      </c>
      <c r="J29" s="215">
        <v>0</v>
      </c>
      <c r="K29" s="133">
        <f t="shared" si="5"/>
        <v>11</v>
      </c>
      <c r="L29" s="133">
        <f t="shared" si="6"/>
        <v>11</v>
      </c>
      <c r="M29" s="215">
        <v>0</v>
      </c>
      <c r="N29" s="101">
        <f t="shared" si="7"/>
        <v>11</v>
      </c>
    </row>
    <row r="30" spans="1:14" s="32" customFormat="1" ht="14.25" customHeight="1" x14ac:dyDescent="0.25">
      <c r="A30" s="234" t="s">
        <v>31</v>
      </c>
      <c r="B30" s="74" t="s">
        <v>16</v>
      </c>
      <c r="C30" s="215">
        <v>114.73</v>
      </c>
      <c r="D30" s="215">
        <v>33.67</v>
      </c>
      <c r="E30" s="136">
        <v>0</v>
      </c>
      <c r="F30" s="136">
        <v>0.65</v>
      </c>
      <c r="G30" s="133">
        <f t="shared" si="4"/>
        <v>149.05000000000001</v>
      </c>
      <c r="H30" s="215">
        <v>34.270000000000003</v>
      </c>
      <c r="I30" s="215">
        <v>2.33</v>
      </c>
      <c r="J30" s="215">
        <v>16.36</v>
      </c>
      <c r="K30" s="133">
        <f t="shared" si="5"/>
        <v>52.96</v>
      </c>
      <c r="L30" s="133">
        <f t="shared" si="6"/>
        <v>202.01000000000002</v>
      </c>
      <c r="M30" s="215">
        <v>17.79</v>
      </c>
      <c r="N30" s="101">
        <f t="shared" si="7"/>
        <v>219.8</v>
      </c>
    </row>
    <row r="31" spans="1:14" s="32" customFormat="1" ht="14.25" customHeight="1" x14ac:dyDescent="0.25">
      <c r="A31" s="234"/>
      <c r="B31" s="74" t="s">
        <v>17</v>
      </c>
      <c r="C31" s="215">
        <v>20920</v>
      </c>
      <c r="D31" s="215">
        <v>5325</v>
      </c>
      <c r="E31" s="136">
        <v>0</v>
      </c>
      <c r="F31" s="136">
        <v>154</v>
      </c>
      <c r="G31" s="133">
        <f t="shared" si="4"/>
        <v>26399</v>
      </c>
      <c r="H31" s="215">
        <v>5937</v>
      </c>
      <c r="I31" s="215">
        <v>366</v>
      </c>
      <c r="J31" s="215">
        <v>2667</v>
      </c>
      <c r="K31" s="133">
        <f t="shared" si="5"/>
        <v>8970</v>
      </c>
      <c r="L31" s="133">
        <f t="shared" si="6"/>
        <v>35369</v>
      </c>
      <c r="M31" s="215">
        <v>2677</v>
      </c>
      <c r="N31" s="101">
        <f t="shared" si="7"/>
        <v>38046</v>
      </c>
    </row>
    <row r="32" spans="1:14" s="32" customFormat="1" ht="14.25" customHeight="1" x14ac:dyDescent="0.25">
      <c r="A32" s="234" t="s">
        <v>32</v>
      </c>
      <c r="B32" s="74" t="s">
        <v>16</v>
      </c>
      <c r="C32" s="215">
        <v>0</v>
      </c>
      <c r="D32" s="215">
        <v>0</v>
      </c>
      <c r="E32" s="136">
        <v>0</v>
      </c>
      <c r="F32" s="136">
        <v>0</v>
      </c>
      <c r="G32" s="133">
        <f t="shared" si="4"/>
        <v>0</v>
      </c>
      <c r="H32" s="215">
        <v>0</v>
      </c>
      <c r="I32" s="215">
        <v>0</v>
      </c>
      <c r="J32" s="215">
        <v>0</v>
      </c>
      <c r="K32" s="133">
        <f t="shared" si="5"/>
        <v>0</v>
      </c>
      <c r="L32" s="133">
        <f t="shared" si="6"/>
        <v>0</v>
      </c>
      <c r="M32" s="215">
        <v>0</v>
      </c>
      <c r="N32" s="101">
        <f t="shared" si="7"/>
        <v>0</v>
      </c>
    </row>
    <row r="33" spans="1:17" s="32" customFormat="1" ht="14.25" customHeight="1" x14ac:dyDescent="0.25">
      <c r="A33" s="234"/>
      <c r="B33" s="74" t="s">
        <v>17</v>
      </c>
      <c r="C33" s="215">
        <v>0</v>
      </c>
      <c r="D33" s="215">
        <v>0</v>
      </c>
      <c r="E33" s="136">
        <v>0</v>
      </c>
      <c r="F33" s="136">
        <v>0</v>
      </c>
      <c r="G33" s="133">
        <f t="shared" si="4"/>
        <v>0</v>
      </c>
      <c r="H33" s="215">
        <v>0</v>
      </c>
      <c r="I33" s="215">
        <v>0</v>
      </c>
      <c r="J33" s="215">
        <v>0</v>
      </c>
      <c r="K33" s="133">
        <f t="shared" si="5"/>
        <v>0</v>
      </c>
      <c r="L33" s="133">
        <f t="shared" si="6"/>
        <v>0</v>
      </c>
      <c r="M33" s="215">
        <v>0</v>
      </c>
      <c r="N33" s="101">
        <f t="shared" si="7"/>
        <v>0</v>
      </c>
    </row>
    <row r="34" spans="1:17" s="32" customFormat="1" ht="14.25" customHeight="1" x14ac:dyDescent="0.25">
      <c r="A34" s="234" t="s">
        <v>33</v>
      </c>
      <c r="B34" s="74" t="s">
        <v>16</v>
      </c>
      <c r="C34" s="215">
        <v>0</v>
      </c>
      <c r="D34" s="215">
        <v>0</v>
      </c>
      <c r="E34" s="136">
        <v>0</v>
      </c>
      <c r="F34" s="213">
        <v>0</v>
      </c>
      <c r="G34" s="133">
        <f t="shared" si="4"/>
        <v>0</v>
      </c>
      <c r="H34" s="215">
        <v>0</v>
      </c>
      <c r="I34" s="215">
        <v>0</v>
      </c>
      <c r="J34" s="215">
        <v>0</v>
      </c>
      <c r="K34" s="133">
        <f t="shared" si="5"/>
        <v>0</v>
      </c>
      <c r="L34" s="133">
        <f t="shared" si="6"/>
        <v>0</v>
      </c>
      <c r="M34" s="215">
        <v>0</v>
      </c>
      <c r="N34" s="101">
        <f t="shared" si="7"/>
        <v>0</v>
      </c>
    </row>
    <row r="35" spans="1:17" s="32" customFormat="1" ht="14.25" customHeight="1" x14ac:dyDescent="0.25">
      <c r="A35" s="234"/>
      <c r="B35" s="74" t="s">
        <v>17</v>
      </c>
      <c r="C35" s="215">
        <v>0</v>
      </c>
      <c r="D35" s="215">
        <v>0</v>
      </c>
      <c r="E35" s="136">
        <v>0</v>
      </c>
      <c r="F35" s="34">
        <v>0</v>
      </c>
      <c r="G35" s="133">
        <f t="shared" si="4"/>
        <v>0</v>
      </c>
      <c r="H35" s="215">
        <v>0</v>
      </c>
      <c r="I35" s="34">
        <v>0</v>
      </c>
      <c r="J35" s="215">
        <v>0</v>
      </c>
      <c r="K35" s="133">
        <f t="shared" si="5"/>
        <v>0</v>
      </c>
      <c r="L35" s="133">
        <f t="shared" si="6"/>
        <v>0</v>
      </c>
      <c r="M35" s="215">
        <v>0</v>
      </c>
      <c r="N35" s="101">
        <f t="shared" si="7"/>
        <v>0</v>
      </c>
    </row>
    <row r="36" spans="1:17" s="32" customFormat="1" ht="14.25" customHeight="1" x14ac:dyDescent="0.25">
      <c r="A36" s="234" t="s">
        <v>34</v>
      </c>
      <c r="B36" s="74" t="s">
        <v>16</v>
      </c>
      <c r="C36" s="215">
        <v>0</v>
      </c>
      <c r="D36" s="215">
        <v>0</v>
      </c>
      <c r="E36" s="136">
        <v>0</v>
      </c>
      <c r="F36" s="136">
        <v>0</v>
      </c>
      <c r="G36" s="133">
        <f t="shared" si="4"/>
        <v>0</v>
      </c>
      <c r="H36" s="215">
        <v>0</v>
      </c>
      <c r="I36" s="215">
        <v>0</v>
      </c>
      <c r="J36" s="215">
        <v>0</v>
      </c>
      <c r="K36" s="133">
        <f t="shared" si="5"/>
        <v>0</v>
      </c>
      <c r="L36" s="133">
        <f t="shared" si="6"/>
        <v>0</v>
      </c>
      <c r="M36" s="215">
        <v>0</v>
      </c>
      <c r="N36" s="101">
        <f t="shared" si="7"/>
        <v>0</v>
      </c>
      <c r="O36" s="35"/>
      <c r="P36" s="35"/>
      <c r="Q36" s="35"/>
    </row>
    <row r="37" spans="1:17" s="32" customFormat="1" ht="14.25" customHeight="1" x14ac:dyDescent="0.25">
      <c r="A37" s="234"/>
      <c r="B37" s="74" t="s">
        <v>17</v>
      </c>
      <c r="C37" s="215">
        <v>0</v>
      </c>
      <c r="D37" s="215">
        <v>0</v>
      </c>
      <c r="E37" s="136">
        <v>0</v>
      </c>
      <c r="F37" s="136">
        <v>0</v>
      </c>
      <c r="G37" s="133">
        <f t="shared" si="4"/>
        <v>0</v>
      </c>
      <c r="H37" s="215">
        <v>0</v>
      </c>
      <c r="I37" s="215">
        <v>0</v>
      </c>
      <c r="J37" s="215">
        <v>0</v>
      </c>
      <c r="K37" s="133">
        <f t="shared" si="5"/>
        <v>0</v>
      </c>
      <c r="L37" s="133">
        <f t="shared" si="6"/>
        <v>0</v>
      </c>
      <c r="M37" s="215">
        <v>0</v>
      </c>
      <c r="N37" s="101">
        <f t="shared" si="7"/>
        <v>0</v>
      </c>
      <c r="O37" s="35"/>
      <c r="P37" s="35"/>
      <c r="Q37" s="35"/>
    </row>
    <row r="38" spans="1:17" s="32" customFormat="1" ht="18.75" customHeight="1" x14ac:dyDescent="0.25">
      <c r="A38" s="181" t="s">
        <v>35</v>
      </c>
      <c r="B38" s="74" t="s">
        <v>16</v>
      </c>
      <c r="C38" s="196">
        <f>C4+C12+C14+C16+C18+C20+C22+C24+C26+C28+C30+C32+C34+C36</f>
        <v>3011.18</v>
      </c>
      <c r="D38" s="133">
        <f t="shared" ref="D38:F39" si="8">D4+D12+D14+D16+D18+D20+D22+D24+D26+D28+D30+D32+D34+D36</f>
        <v>2698.15</v>
      </c>
      <c r="E38" s="133">
        <f t="shared" si="8"/>
        <v>0</v>
      </c>
      <c r="F38" s="133">
        <f t="shared" si="8"/>
        <v>20.399999999999999</v>
      </c>
      <c r="G38" s="133">
        <f>SUM(C38:F38)</f>
        <v>5729.73</v>
      </c>
      <c r="H38" s="133">
        <f>H4+H12+H14+H16+H18+H20+H22+H24+H26+H28+H30+H32+H34+H36</f>
        <v>1551.2399999999998</v>
      </c>
      <c r="I38" s="133">
        <f t="shared" ref="I38:J39" si="9">I4+I12+I14+I16+I18+I20+I22+I24+I26+I28+I30+I32+I34+I36</f>
        <v>122.19999999999999</v>
      </c>
      <c r="J38" s="133">
        <f t="shared" si="9"/>
        <v>275.33</v>
      </c>
      <c r="K38" s="133">
        <f>SUM(H38:J38)</f>
        <v>1948.7699999999998</v>
      </c>
      <c r="L38" s="133">
        <f>G38+K38</f>
        <v>7678.4999999999991</v>
      </c>
      <c r="M38" s="138">
        <f>M4+M12+M14+M16+M18+M20+M22+M24+M26+M28+M30+M32+M34+M36</f>
        <v>80.919999999999987</v>
      </c>
      <c r="N38" s="101">
        <f>SUM(L38:M38)</f>
        <v>7759.4199999999992</v>
      </c>
      <c r="O38" s="34"/>
      <c r="P38" s="35"/>
      <c r="Q38" s="35"/>
    </row>
    <row r="39" spans="1:17" s="32" customFormat="1" ht="15.75" x14ac:dyDescent="0.25">
      <c r="A39" s="182"/>
      <c r="B39" s="74" t="s">
        <v>17</v>
      </c>
      <c r="C39" s="133">
        <f>C5+C13+C15+C17+C19+C21+C23+C25+C27+C29+C31+C33+C35+C37</f>
        <v>394330.73</v>
      </c>
      <c r="D39" s="133">
        <f t="shared" si="8"/>
        <v>199825.81</v>
      </c>
      <c r="E39" s="133">
        <f t="shared" si="8"/>
        <v>0</v>
      </c>
      <c r="F39" s="133">
        <f t="shared" si="8"/>
        <v>893.01</v>
      </c>
      <c r="G39" s="133">
        <f t="shared" si="4"/>
        <v>595049.55000000005</v>
      </c>
      <c r="H39" s="133">
        <f>H5+H13+H15+H17+H19+H21+H23+H25+H27+H29+H31+H33+H35+H37</f>
        <v>269903.53999999998</v>
      </c>
      <c r="I39" s="133">
        <f t="shared" si="9"/>
        <v>23850.17</v>
      </c>
      <c r="J39" s="133">
        <f t="shared" si="9"/>
        <v>68436.62</v>
      </c>
      <c r="K39" s="133">
        <f>SUM(H39:J39)</f>
        <v>362190.32999999996</v>
      </c>
      <c r="L39" s="133">
        <f t="shared" si="6"/>
        <v>957239.88</v>
      </c>
      <c r="M39" s="133">
        <f>M5+M13+M15+M17+M19+M21+M23+M25+M27+M29+M31+M33+M35+M37</f>
        <v>10209.17</v>
      </c>
      <c r="N39" s="101">
        <f t="shared" si="7"/>
        <v>967449.05</v>
      </c>
      <c r="O39" s="35"/>
      <c r="P39" s="35"/>
      <c r="Q39" s="35"/>
    </row>
    <row r="40" spans="1:17" s="32" customFormat="1" x14ac:dyDescent="0.25"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05"/>
      <c r="O40" s="35"/>
      <c r="P40" s="35"/>
      <c r="Q40" s="35"/>
    </row>
    <row r="41" spans="1:17" s="32" customFormat="1" x14ac:dyDescent="0.25">
      <c r="N41" s="71"/>
      <c r="O41" s="35"/>
      <c r="P41" s="35"/>
      <c r="Q41" s="35"/>
    </row>
    <row r="42" spans="1:17" x14ac:dyDescent="0.25">
      <c r="Q42" s="33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Q49"/>
  <sheetViews>
    <sheetView zoomScale="85" zoomScaleNormal="85" workbookViewId="0">
      <selection activeCell="N39" sqref="N39"/>
    </sheetView>
  </sheetViews>
  <sheetFormatPr defaultRowHeight="15" x14ac:dyDescent="0.25"/>
  <cols>
    <col min="1" max="1" width="34.7109375" style="25" customWidth="1"/>
    <col min="2" max="2" width="4" style="25" customWidth="1"/>
    <col min="3" max="3" width="7.7109375" style="25" customWidth="1"/>
    <col min="4" max="4" width="8.5703125" style="25" customWidth="1"/>
    <col min="5" max="6" width="6.42578125" style="25" customWidth="1"/>
    <col min="7" max="7" width="12.28515625" style="25" customWidth="1"/>
    <col min="8" max="8" width="9.42578125" style="25" bestFit="1" customWidth="1"/>
    <col min="9" max="9" width="7.42578125" style="25" customWidth="1"/>
    <col min="10" max="10" width="9.140625" style="25"/>
    <col min="11" max="11" width="10.7109375" style="25" customWidth="1"/>
    <col min="12" max="12" width="7.85546875" style="25" customWidth="1"/>
    <col min="13" max="13" width="7.42578125" style="25" customWidth="1"/>
    <col min="14" max="14" width="11.5703125" style="70" customWidth="1"/>
    <col min="15" max="15" width="9.140625" style="25" customWidth="1"/>
    <col min="16" max="16384" width="9.140625" style="25"/>
  </cols>
  <sheetData>
    <row r="1" spans="1:16" ht="13.5" customHeight="1" x14ac:dyDescent="0.25">
      <c r="A1" s="25" t="s">
        <v>60</v>
      </c>
    </row>
    <row r="2" spans="1:16" ht="12" customHeight="1" x14ac:dyDescent="0.25">
      <c r="A2" s="53" t="s">
        <v>0</v>
      </c>
      <c r="B2" s="64"/>
      <c r="C2" s="240" t="s">
        <v>1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186" t="s">
        <v>2</v>
      </c>
    </row>
    <row r="3" spans="1:16" ht="24" customHeight="1" x14ac:dyDescent="0.25">
      <c r="A3" s="183" t="s">
        <v>3</v>
      </c>
      <c r="B3" s="59"/>
      <c r="C3" s="59" t="s">
        <v>36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6" ht="14.25" customHeight="1" x14ac:dyDescent="0.25">
      <c r="A4" s="184" t="s">
        <v>15</v>
      </c>
      <c r="B4" s="175" t="s">
        <v>16</v>
      </c>
      <c r="C4" s="141">
        <f>C6+C8+C10</f>
        <v>1482.4699999999998</v>
      </c>
      <c r="D4" s="141">
        <f t="shared" ref="D4:F4" si="0">D6+D8+D10</f>
        <v>613.34</v>
      </c>
      <c r="E4" s="141">
        <f t="shared" si="0"/>
        <v>9.64</v>
      </c>
      <c r="F4" s="141">
        <f t="shared" si="0"/>
        <v>16.46</v>
      </c>
      <c r="G4" s="141">
        <f>SUM(C4:F4)</f>
        <v>2121.91</v>
      </c>
      <c r="H4" s="141">
        <f>H6+H8+H10</f>
        <v>1785.72</v>
      </c>
      <c r="I4" s="141">
        <f t="shared" ref="I4:J4" si="1">I6+I8+I10</f>
        <v>100.82</v>
      </c>
      <c r="J4" s="141">
        <f t="shared" si="1"/>
        <v>354.49</v>
      </c>
      <c r="K4" s="141">
        <f>SUM(H4:J4)</f>
        <v>2241.0299999999997</v>
      </c>
      <c r="L4" s="141">
        <f>G4+K4</f>
        <v>4362.9399999999996</v>
      </c>
      <c r="M4" s="141">
        <f>M6+M8+M10</f>
        <v>1227.5700000000002</v>
      </c>
      <c r="N4" s="142">
        <f>SUM(L4:M4)</f>
        <v>5590.51</v>
      </c>
    </row>
    <row r="5" spans="1:16" ht="13.5" customHeight="1" x14ac:dyDescent="0.25">
      <c r="A5" s="185"/>
      <c r="B5" s="175" t="s">
        <v>38</v>
      </c>
      <c r="C5" s="143">
        <f>C7+C9+C11</f>
        <v>333353</v>
      </c>
      <c r="D5" s="143">
        <f t="shared" ref="D5:F5" si="2">D7+D9+D11</f>
        <v>130836</v>
      </c>
      <c r="E5" s="143">
        <f t="shared" si="2"/>
        <v>604</v>
      </c>
      <c r="F5" s="143">
        <f t="shared" si="2"/>
        <v>2482</v>
      </c>
      <c r="G5" s="143">
        <f>SUM(C5:F5)</f>
        <v>467275</v>
      </c>
      <c r="H5" s="143">
        <f>H7+H9+H11</f>
        <v>361845</v>
      </c>
      <c r="I5" s="143">
        <f t="shared" ref="I5:J5" si="3">I7+I9+I11</f>
        <v>20305</v>
      </c>
      <c r="J5" s="143">
        <f t="shared" si="3"/>
        <v>73084</v>
      </c>
      <c r="K5" s="143">
        <f>SUM(H5:J5)</f>
        <v>455234</v>
      </c>
      <c r="L5" s="143">
        <f>G5+K5</f>
        <v>922509</v>
      </c>
      <c r="M5" s="143">
        <f>M7+M9+M11</f>
        <v>171081</v>
      </c>
      <c r="N5" s="142">
        <f>SUM(L5:M5)</f>
        <v>1093590</v>
      </c>
    </row>
    <row r="6" spans="1:16" ht="17.25" customHeight="1" x14ac:dyDescent="0.25">
      <c r="A6" s="241" t="s">
        <v>39</v>
      </c>
      <c r="B6" s="175" t="s">
        <v>16</v>
      </c>
      <c r="C6" s="5">
        <v>722.3</v>
      </c>
      <c r="D6" s="5">
        <v>376.82</v>
      </c>
      <c r="E6" s="144">
        <v>0</v>
      </c>
      <c r="F6" s="5">
        <v>11.43</v>
      </c>
      <c r="G6" s="144">
        <f>SUM(C6:F6)</f>
        <v>1110.55</v>
      </c>
      <c r="H6" s="5">
        <v>1219.48</v>
      </c>
      <c r="I6" s="211">
        <v>80.739999999999995</v>
      </c>
      <c r="J6" s="5">
        <v>280.69</v>
      </c>
      <c r="K6" s="144">
        <f>SUM(H6:J6)</f>
        <v>1580.91</v>
      </c>
      <c r="L6" s="144">
        <f>G6+K6</f>
        <v>2691.46</v>
      </c>
      <c r="M6" s="211">
        <v>929.57</v>
      </c>
      <c r="N6" s="145">
        <f>SUM(L6:M6)</f>
        <v>3621.03</v>
      </c>
    </row>
    <row r="7" spans="1:16" ht="15.75" customHeight="1" x14ac:dyDescent="0.25">
      <c r="A7" s="241"/>
      <c r="B7" s="175" t="s">
        <v>38</v>
      </c>
      <c r="C7" s="5">
        <v>205743</v>
      </c>
      <c r="D7" s="5">
        <v>100999</v>
      </c>
      <c r="E7" s="144">
        <v>0</v>
      </c>
      <c r="F7" s="5">
        <v>2221</v>
      </c>
      <c r="G7" s="146">
        <f t="shared" ref="G7:G39" si="4">SUM(C7:F7)</f>
        <v>308963</v>
      </c>
      <c r="H7" s="5">
        <v>283670</v>
      </c>
      <c r="I7" s="5">
        <v>19342</v>
      </c>
      <c r="J7" s="5">
        <v>69549</v>
      </c>
      <c r="K7" s="146">
        <f t="shared" ref="K7:K37" si="5">SUM(H7:J7)</f>
        <v>372561</v>
      </c>
      <c r="L7" s="146">
        <f t="shared" ref="L7:L39" si="6">G7+K7</f>
        <v>681524</v>
      </c>
      <c r="M7" s="5">
        <v>159681</v>
      </c>
      <c r="N7" s="145">
        <f t="shared" ref="N7:N39" si="7">SUM(L7:M7)</f>
        <v>841205</v>
      </c>
    </row>
    <row r="8" spans="1:16" ht="27.75" customHeight="1" x14ac:dyDescent="0.25">
      <c r="A8" s="241" t="s">
        <v>40</v>
      </c>
      <c r="B8" s="175" t="s">
        <v>16</v>
      </c>
      <c r="C8" s="5">
        <v>350.05</v>
      </c>
      <c r="D8" s="5">
        <v>139.81</v>
      </c>
      <c r="E8" s="5">
        <v>9.64</v>
      </c>
      <c r="F8" s="5">
        <v>5.03</v>
      </c>
      <c r="G8" s="144">
        <f t="shared" si="4"/>
        <v>504.53</v>
      </c>
      <c r="H8" s="5">
        <v>247.04</v>
      </c>
      <c r="I8" s="5">
        <v>20.079999999999998</v>
      </c>
      <c r="J8" s="5">
        <v>73.8</v>
      </c>
      <c r="K8" s="144">
        <f t="shared" si="5"/>
        <v>340.92</v>
      </c>
      <c r="L8" s="144">
        <f t="shared" si="6"/>
        <v>845.45</v>
      </c>
      <c r="M8" s="5">
        <v>298</v>
      </c>
      <c r="N8" s="145">
        <f t="shared" si="7"/>
        <v>1143.45</v>
      </c>
    </row>
    <row r="9" spans="1:16" ht="15.75" x14ac:dyDescent="0.25">
      <c r="A9" s="241"/>
      <c r="B9" s="175" t="s">
        <v>38</v>
      </c>
      <c r="C9" s="5">
        <v>23091</v>
      </c>
      <c r="D9" s="5">
        <v>6397</v>
      </c>
      <c r="E9" s="5">
        <v>604</v>
      </c>
      <c r="F9" s="5">
        <v>261</v>
      </c>
      <c r="G9" s="146">
        <f t="shared" si="4"/>
        <v>30353</v>
      </c>
      <c r="H9" s="5">
        <v>10483</v>
      </c>
      <c r="I9" s="5">
        <v>963</v>
      </c>
      <c r="J9" s="5">
        <v>3535</v>
      </c>
      <c r="K9" s="146">
        <f t="shared" si="5"/>
        <v>14981</v>
      </c>
      <c r="L9" s="146">
        <f t="shared" si="6"/>
        <v>45334</v>
      </c>
      <c r="M9" s="5">
        <v>11400</v>
      </c>
      <c r="N9" s="145">
        <f t="shared" si="7"/>
        <v>56734</v>
      </c>
    </row>
    <row r="10" spans="1:16" ht="14.25" customHeight="1" x14ac:dyDescent="0.25">
      <c r="A10" s="241" t="s">
        <v>41</v>
      </c>
      <c r="B10" s="175" t="s">
        <v>16</v>
      </c>
      <c r="C10" s="5">
        <v>410.12</v>
      </c>
      <c r="D10" s="5">
        <v>96.71</v>
      </c>
      <c r="E10" s="144">
        <v>0</v>
      </c>
      <c r="F10" s="135">
        <v>0</v>
      </c>
      <c r="G10" s="144">
        <f t="shared" si="4"/>
        <v>506.83</v>
      </c>
      <c r="H10" s="5">
        <v>319.2</v>
      </c>
      <c r="I10" s="135">
        <v>0</v>
      </c>
      <c r="J10" s="135">
        <v>0</v>
      </c>
      <c r="K10" s="144">
        <f t="shared" si="5"/>
        <v>319.2</v>
      </c>
      <c r="L10" s="144">
        <f t="shared" si="6"/>
        <v>826.03</v>
      </c>
      <c r="M10" s="135">
        <v>0</v>
      </c>
      <c r="N10" s="145">
        <f t="shared" si="7"/>
        <v>826.03</v>
      </c>
    </row>
    <row r="11" spans="1:16" ht="14.25" customHeight="1" x14ac:dyDescent="0.25">
      <c r="A11" s="241"/>
      <c r="B11" s="175" t="s">
        <v>38</v>
      </c>
      <c r="C11" s="5">
        <v>104519</v>
      </c>
      <c r="D11" s="5">
        <v>23440</v>
      </c>
      <c r="E11" s="144">
        <v>0</v>
      </c>
      <c r="F11" s="135">
        <v>0</v>
      </c>
      <c r="G11" s="146">
        <f t="shared" si="4"/>
        <v>127959</v>
      </c>
      <c r="H11" s="5">
        <v>67692</v>
      </c>
      <c r="I11" s="135">
        <v>0</v>
      </c>
      <c r="J11" s="135">
        <v>0</v>
      </c>
      <c r="K11" s="146">
        <f t="shared" si="5"/>
        <v>67692</v>
      </c>
      <c r="L11" s="146">
        <f t="shared" si="6"/>
        <v>195651</v>
      </c>
      <c r="M11" s="135">
        <v>0</v>
      </c>
      <c r="N11" s="145">
        <f t="shared" si="7"/>
        <v>195651</v>
      </c>
      <c r="O11" s="27"/>
    </row>
    <row r="12" spans="1:16" ht="14.25" customHeight="1" x14ac:dyDescent="0.25">
      <c r="A12" s="184" t="s">
        <v>21</v>
      </c>
      <c r="B12" s="175" t="s">
        <v>16</v>
      </c>
      <c r="C12" s="212">
        <v>1231.93</v>
      </c>
      <c r="D12" s="5">
        <v>799.29</v>
      </c>
      <c r="E12" s="211">
        <v>2.41</v>
      </c>
      <c r="F12" s="5">
        <v>13.37</v>
      </c>
      <c r="G12" s="147">
        <f>SUM(C12:F12)</f>
        <v>2047</v>
      </c>
      <c r="H12" s="5">
        <v>1381.93</v>
      </c>
      <c r="I12" s="5">
        <v>99.02</v>
      </c>
      <c r="J12" s="5">
        <v>149.33000000000001</v>
      </c>
      <c r="K12" s="141">
        <f>SUM(H12:J12)</f>
        <v>1630.28</v>
      </c>
      <c r="L12" s="141">
        <f>G12+K12</f>
        <v>3677.2799999999997</v>
      </c>
      <c r="M12" s="5">
        <v>237.11</v>
      </c>
      <c r="N12" s="142">
        <f>SUM(L12:M12)</f>
        <v>3914.39</v>
      </c>
    </row>
    <row r="13" spans="1:16" ht="14.25" customHeight="1" x14ac:dyDescent="0.25">
      <c r="A13" s="47" t="s">
        <v>37</v>
      </c>
      <c r="B13" s="175" t="s">
        <v>38</v>
      </c>
      <c r="C13" s="5">
        <v>46315</v>
      </c>
      <c r="D13" s="5">
        <v>28976</v>
      </c>
      <c r="E13" s="211">
        <v>39</v>
      </c>
      <c r="F13" s="5">
        <v>508</v>
      </c>
      <c r="G13" s="143">
        <f t="shared" si="4"/>
        <v>75838</v>
      </c>
      <c r="H13" s="5">
        <v>37169</v>
      </c>
      <c r="I13" s="5">
        <v>2430</v>
      </c>
      <c r="J13" s="5">
        <v>4184</v>
      </c>
      <c r="K13" s="143">
        <f>SUM(H13:J13)</f>
        <v>43783</v>
      </c>
      <c r="L13" s="143">
        <f t="shared" si="6"/>
        <v>119621</v>
      </c>
      <c r="M13" s="5">
        <v>5270</v>
      </c>
      <c r="N13" s="142">
        <f t="shared" si="7"/>
        <v>124891</v>
      </c>
      <c r="P13" s="42"/>
    </row>
    <row r="14" spans="1:16" ht="14.25" customHeight="1" x14ac:dyDescent="0.25">
      <c r="A14" s="238" t="s">
        <v>23</v>
      </c>
      <c r="B14" s="175" t="s">
        <v>16</v>
      </c>
      <c r="C14" s="5">
        <v>17.68</v>
      </c>
      <c r="D14" s="5">
        <v>28.8</v>
      </c>
      <c r="E14" s="144">
        <v>0</v>
      </c>
      <c r="F14" s="5">
        <v>5.87</v>
      </c>
      <c r="G14" s="141">
        <f t="shared" si="4"/>
        <v>52.35</v>
      </c>
      <c r="H14" s="5">
        <v>16.55</v>
      </c>
      <c r="I14" s="5">
        <v>1.91</v>
      </c>
      <c r="J14" s="5">
        <v>1.18</v>
      </c>
      <c r="K14" s="141">
        <f t="shared" si="5"/>
        <v>19.64</v>
      </c>
      <c r="L14" s="141">
        <f t="shared" si="6"/>
        <v>71.990000000000009</v>
      </c>
      <c r="M14" s="135">
        <v>0.56000000000000005</v>
      </c>
      <c r="N14" s="142">
        <f t="shared" si="7"/>
        <v>72.550000000000011</v>
      </c>
    </row>
    <row r="15" spans="1:16" ht="14.25" customHeight="1" x14ac:dyDescent="0.25">
      <c r="A15" s="238"/>
      <c r="B15" s="175" t="s">
        <v>38</v>
      </c>
      <c r="C15" s="5">
        <v>1838</v>
      </c>
      <c r="D15" s="5">
        <v>5904</v>
      </c>
      <c r="E15" s="144">
        <v>0</v>
      </c>
      <c r="F15" s="5">
        <v>588</v>
      </c>
      <c r="G15" s="141">
        <f t="shared" si="4"/>
        <v>8330</v>
      </c>
      <c r="H15" s="5">
        <v>1845</v>
      </c>
      <c r="I15" s="5">
        <v>315</v>
      </c>
      <c r="J15" s="5">
        <v>83</v>
      </c>
      <c r="K15" s="141">
        <f t="shared" si="5"/>
        <v>2243</v>
      </c>
      <c r="L15" s="143">
        <f t="shared" si="6"/>
        <v>10573</v>
      </c>
      <c r="M15" s="135">
        <v>54</v>
      </c>
      <c r="N15" s="142">
        <f t="shared" si="7"/>
        <v>10627</v>
      </c>
    </row>
    <row r="16" spans="1:16" ht="14.25" customHeight="1" x14ac:dyDescent="0.25">
      <c r="A16" s="238" t="s">
        <v>24</v>
      </c>
      <c r="B16" s="175" t="s">
        <v>16</v>
      </c>
      <c r="C16" s="5">
        <v>679.75</v>
      </c>
      <c r="D16" s="5">
        <v>266.31</v>
      </c>
      <c r="E16" s="211">
        <v>14.54</v>
      </c>
      <c r="F16" s="5">
        <v>23</v>
      </c>
      <c r="G16" s="141">
        <f t="shared" si="4"/>
        <v>983.59999999999991</v>
      </c>
      <c r="H16" s="5">
        <v>224.29</v>
      </c>
      <c r="I16" s="5">
        <v>19.54</v>
      </c>
      <c r="J16" s="5">
        <v>24.48</v>
      </c>
      <c r="K16" s="141">
        <f t="shared" si="5"/>
        <v>268.31</v>
      </c>
      <c r="L16" s="141">
        <f t="shared" si="6"/>
        <v>1251.9099999999999</v>
      </c>
      <c r="M16" s="135">
        <v>43.46</v>
      </c>
      <c r="N16" s="142">
        <f t="shared" si="7"/>
        <v>1295.3699999999999</v>
      </c>
    </row>
    <row r="17" spans="1:15" ht="14.25" customHeight="1" x14ac:dyDescent="0.25">
      <c r="A17" s="238"/>
      <c r="B17" s="175" t="s">
        <v>38</v>
      </c>
      <c r="C17" s="5">
        <v>4174</v>
      </c>
      <c r="D17" s="5">
        <v>3858</v>
      </c>
      <c r="E17" s="211">
        <v>260</v>
      </c>
      <c r="F17" s="5">
        <v>445</v>
      </c>
      <c r="G17" s="143">
        <f t="shared" si="4"/>
        <v>8737</v>
      </c>
      <c r="H17" s="5">
        <v>2708</v>
      </c>
      <c r="I17" s="5">
        <v>168</v>
      </c>
      <c r="J17" s="5">
        <v>308</v>
      </c>
      <c r="K17" s="143">
        <f t="shared" si="5"/>
        <v>3184</v>
      </c>
      <c r="L17" s="143">
        <f t="shared" si="6"/>
        <v>11921</v>
      </c>
      <c r="M17" s="135">
        <v>470</v>
      </c>
      <c r="N17" s="142">
        <f t="shared" si="7"/>
        <v>12391</v>
      </c>
    </row>
    <row r="18" spans="1:15" ht="14.25" customHeight="1" x14ac:dyDescent="0.25">
      <c r="A18" s="239" t="s">
        <v>42</v>
      </c>
      <c r="B18" s="175" t="s">
        <v>16</v>
      </c>
      <c r="C18" s="5">
        <v>4.4000000000000004</v>
      </c>
      <c r="D18" s="5">
        <v>29.53</v>
      </c>
      <c r="E18" s="144">
        <v>0</v>
      </c>
      <c r="F18" s="135">
        <v>0</v>
      </c>
      <c r="G18" s="141">
        <f t="shared" si="4"/>
        <v>33.93</v>
      </c>
      <c r="H18" s="5">
        <v>7.82</v>
      </c>
      <c r="I18" s="135">
        <v>0</v>
      </c>
      <c r="J18" s="135">
        <v>0</v>
      </c>
      <c r="K18" s="141">
        <f t="shared" si="5"/>
        <v>7.82</v>
      </c>
      <c r="L18" s="141">
        <f t="shared" si="6"/>
        <v>41.75</v>
      </c>
      <c r="M18" s="135">
        <v>0</v>
      </c>
      <c r="N18" s="142">
        <f t="shared" si="7"/>
        <v>41.75</v>
      </c>
    </row>
    <row r="19" spans="1:15" ht="14.25" customHeight="1" x14ac:dyDescent="0.25">
      <c r="A19" s="239"/>
      <c r="B19" s="175" t="s">
        <v>38</v>
      </c>
      <c r="C19" s="5">
        <v>1261</v>
      </c>
      <c r="D19" s="5">
        <v>6155</v>
      </c>
      <c r="E19" s="144">
        <v>0</v>
      </c>
      <c r="F19" s="135">
        <v>0</v>
      </c>
      <c r="G19" s="141">
        <f t="shared" si="4"/>
        <v>7416</v>
      </c>
      <c r="H19" s="5">
        <v>2039</v>
      </c>
      <c r="I19" s="135">
        <v>0</v>
      </c>
      <c r="J19" s="135">
        <v>0</v>
      </c>
      <c r="K19" s="141">
        <f t="shared" si="5"/>
        <v>2039</v>
      </c>
      <c r="L19" s="141">
        <f t="shared" si="6"/>
        <v>9455</v>
      </c>
      <c r="M19" s="135">
        <v>0</v>
      </c>
      <c r="N19" s="142">
        <f t="shared" si="7"/>
        <v>9455</v>
      </c>
    </row>
    <row r="20" spans="1:15" ht="14.25" customHeight="1" x14ac:dyDescent="0.25">
      <c r="A20" s="239" t="s">
        <v>43</v>
      </c>
      <c r="B20" s="175" t="s">
        <v>16</v>
      </c>
      <c r="C20" s="135">
        <v>0</v>
      </c>
      <c r="D20" s="135">
        <v>0</v>
      </c>
      <c r="E20" s="144">
        <v>0</v>
      </c>
      <c r="F20" s="135">
        <v>0</v>
      </c>
      <c r="G20" s="141">
        <f t="shared" si="4"/>
        <v>0</v>
      </c>
      <c r="H20" s="135">
        <v>0</v>
      </c>
      <c r="I20" s="135">
        <v>0</v>
      </c>
      <c r="J20" s="135">
        <v>0</v>
      </c>
      <c r="K20" s="141">
        <f t="shared" si="5"/>
        <v>0</v>
      </c>
      <c r="L20" s="141">
        <f t="shared" si="6"/>
        <v>0</v>
      </c>
      <c r="M20" s="135">
        <v>0</v>
      </c>
      <c r="N20" s="142">
        <f t="shared" si="7"/>
        <v>0</v>
      </c>
    </row>
    <row r="21" spans="1:15" ht="14.25" customHeight="1" x14ac:dyDescent="0.25">
      <c r="A21" s="239"/>
      <c r="B21" s="175" t="s">
        <v>38</v>
      </c>
      <c r="C21" s="135">
        <v>0</v>
      </c>
      <c r="D21" s="135">
        <v>0</v>
      </c>
      <c r="E21" s="144">
        <v>0</v>
      </c>
      <c r="F21" s="135">
        <v>0</v>
      </c>
      <c r="G21" s="141">
        <f t="shared" si="4"/>
        <v>0</v>
      </c>
      <c r="H21" s="135">
        <v>0</v>
      </c>
      <c r="I21" s="135">
        <v>0</v>
      </c>
      <c r="J21" s="135">
        <v>0</v>
      </c>
      <c r="K21" s="141">
        <f t="shared" si="5"/>
        <v>0</v>
      </c>
      <c r="L21" s="141">
        <f t="shared" si="6"/>
        <v>0</v>
      </c>
      <c r="M21" s="135">
        <v>0</v>
      </c>
      <c r="N21" s="142">
        <f t="shared" si="7"/>
        <v>0</v>
      </c>
    </row>
    <row r="22" spans="1:15" ht="14.25" customHeight="1" x14ac:dyDescent="0.25">
      <c r="A22" s="184" t="s">
        <v>27</v>
      </c>
      <c r="B22" s="175" t="s">
        <v>16</v>
      </c>
      <c r="C22" s="5">
        <v>8.0500000000000007</v>
      </c>
      <c r="D22" s="135">
        <v>2.11</v>
      </c>
      <c r="E22" s="144">
        <v>0</v>
      </c>
      <c r="F22" s="135">
        <v>0</v>
      </c>
      <c r="G22" s="141">
        <f t="shared" si="4"/>
        <v>10.16</v>
      </c>
      <c r="H22" s="5">
        <v>29.95</v>
      </c>
      <c r="I22" s="135">
        <v>0</v>
      </c>
      <c r="J22" s="135">
        <v>0</v>
      </c>
      <c r="K22" s="141">
        <f t="shared" si="5"/>
        <v>29.95</v>
      </c>
      <c r="L22" s="141">
        <f t="shared" si="6"/>
        <v>40.11</v>
      </c>
      <c r="M22" s="135">
        <v>0.62</v>
      </c>
      <c r="N22" s="142">
        <f t="shared" si="7"/>
        <v>40.729999999999997</v>
      </c>
    </row>
    <row r="23" spans="1:15" ht="14.25" customHeight="1" x14ac:dyDescent="0.25">
      <c r="A23" s="185"/>
      <c r="B23" s="175" t="s">
        <v>38</v>
      </c>
      <c r="C23" s="5">
        <v>139.80000000000001</v>
      </c>
      <c r="D23" s="135">
        <v>32</v>
      </c>
      <c r="E23" s="144">
        <v>0</v>
      </c>
      <c r="F23" s="135">
        <v>0</v>
      </c>
      <c r="G23" s="141">
        <f t="shared" si="4"/>
        <v>171.8</v>
      </c>
      <c r="H23" s="5">
        <v>933</v>
      </c>
      <c r="I23" s="135">
        <v>0</v>
      </c>
      <c r="J23" s="135">
        <v>0</v>
      </c>
      <c r="K23" s="141">
        <f t="shared" si="5"/>
        <v>933</v>
      </c>
      <c r="L23" s="141">
        <f t="shared" si="6"/>
        <v>1104.8</v>
      </c>
      <c r="M23" s="135">
        <v>130</v>
      </c>
      <c r="N23" s="142">
        <f t="shared" si="7"/>
        <v>1234.8</v>
      </c>
    </row>
    <row r="24" spans="1:15" ht="14.25" customHeight="1" x14ac:dyDescent="0.25">
      <c r="A24" s="238" t="s">
        <v>28</v>
      </c>
      <c r="B24" s="175" t="s">
        <v>16</v>
      </c>
      <c r="C24" s="5">
        <v>253.71</v>
      </c>
      <c r="D24" s="135">
        <v>4.43</v>
      </c>
      <c r="E24" s="211">
        <v>0</v>
      </c>
      <c r="F24" s="135">
        <v>0</v>
      </c>
      <c r="G24" s="141">
        <f t="shared" si="4"/>
        <v>258.14</v>
      </c>
      <c r="H24" s="5">
        <v>37.01</v>
      </c>
      <c r="I24" s="135">
        <v>0.2</v>
      </c>
      <c r="J24" s="135">
        <v>0</v>
      </c>
      <c r="K24" s="141">
        <f t="shared" si="5"/>
        <v>37.21</v>
      </c>
      <c r="L24" s="141">
        <f t="shared" si="6"/>
        <v>295.34999999999997</v>
      </c>
      <c r="M24" s="135">
        <v>0</v>
      </c>
      <c r="N24" s="142">
        <f t="shared" si="7"/>
        <v>295.34999999999997</v>
      </c>
    </row>
    <row r="25" spans="1:15" ht="14.25" customHeight="1" x14ac:dyDescent="0.25">
      <c r="A25" s="238"/>
      <c r="B25" s="175" t="s">
        <v>38</v>
      </c>
      <c r="C25" s="5">
        <v>1174</v>
      </c>
      <c r="D25" s="135">
        <v>35</v>
      </c>
      <c r="E25" s="211">
        <v>0</v>
      </c>
      <c r="F25" s="135">
        <v>0</v>
      </c>
      <c r="G25" s="143">
        <f t="shared" si="4"/>
        <v>1209</v>
      </c>
      <c r="H25" s="5">
        <v>338</v>
      </c>
      <c r="I25" s="135">
        <v>2</v>
      </c>
      <c r="J25" s="135">
        <v>0</v>
      </c>
      <c r="K25" s="143">
        <f t="shared" si="5"/>
        <v>340</v>
      </c>
      <c r="L25" s="143">
        <f t="shared" si="6"/>
        <v>1549</v>
      </c>
      <c r="M25" s="135">
        <v>0</v>
      </c>
      <c r="N25" s="142">
        <f t="shared" si="7"/>
        <v>1549</v>
      </c>
    </row>
    <row r="26" spans="1:15" ht="14.25" customHeight="1" x14ac:dyDescent="0.25">
      <c r="A26" s="238" t="s">
        <v>29</v>
      </c>
      <c r="B26" s="175" t="s">
        <v>16</v>
      </c>
      <c r="C26" s="5">
        <v>0</v>
      </c>
      <c r="D26" s="135">
        <v>0</v>
      </c>
      <c r="E26" s="144">
        <v>0</v>
      </c>
      <c r="F26" s="135">
        <v>0</v>
      </c>
      <c r="G26" s="141">
        <f t="shared" si="4"/>
        <v>0</v>
      </c>
      <c r="H26" s="135">
        <v>0</v>
      </c>
      <c r="I26" s="135">
        <v>0</v>
      </c>
      <c r="J26" s="135">
        <v>0</v>
      </c>
      <c r="K26" s="141">
        <f t="shared" si="5"/>
        <v>0</v>
      </c>
      <c r="L26" s="141">
        <f t="shared" si="6"/>
        <v>0</v>
      </c>
      <c r="M26" s="135">
        <v>0</v>
      </c>
      <c r="N26" s="142">
        <f t="shared" si="7"/>
        <v>0</v>
      </c>
      <c r="O26" s="40"/>
    </row>
    <row r="27" spans="1:15" ht="14.25" customHeight="1" x14ac:dyDescent="0.25">
      <c r="A27" s="238"/>
      <c r="B27" s="175" t="s">
        <v>38</v>
      </c>
      <c r="C27" s="5">
        <v>0</v>
      </c>
      <c r="D27" s="135">
        <v>0</v>
      </c>
      <c r="E27" s="144">
        <v>0</v>
      </c>
      <c r="F27" s="135">
        <v>0</v>
      </c>
      <c r="G27" s="141">
        <f t="shared" si="4"/>
        <v>0</v>
      </c>
      <c r="H27" s="135">
        <v>0</v>
      </c>
      <c r="I27" s="135">
        <v>0</v>
      </c>
      <c r="J27" s="135">
        <v>0</v>
      </c>
      <c r="K27" s="141">
        <f t="shared" si="5"/>
        <v>0</v>
      </c>
      <c r="L27" s="141">
        <f t="shared" si="6"/>
        <v>0</v>
      </c>
      <c r="M27" s="135">
        <v>0</v>
      </c>
      <c r="N27" s="142">
        <f t="shared" si="7"/>
        <v>0</v>
      </c>
      <c r="O27" s="40"/>
    </row>
    <row r="28" spans="1:15" ht="14.25" customHeight="1" x14ac:dyDescent="0.25">
      <c r="A28" s="238" t="s">
        <v>30</v>
      </c>
      <c r="B28" s="175" t="s">
        <v>16</v>
      </c>
      <c r="C28" s="5">
        <v>8.75</v>
      </c>
      <c r="D28" s="135">
        <v>0</v>
      </c>
      <c r="E28" s="211">
        <v>0</v>
      </c>
      <c r="F28" s="135">
        <v>0</v>
      </c>
      <c r="G28" s="141">
        <f t="shared" si="4"/>
        <v>8.75</v>
      </c>
      <c r="H28" s="5">
        <v>0</v>
      </c>
      <c r="I28" s="135">
        <v>0</v>
      </c>
      <c r="J28" s="135">
        <v>0</v>
      </c>
      <c r="K28" s="141">
        <f t="shared" si="5"/>
        <v>0</v>
      </c>
      <c r="L28" s="141">
        <f t="shared" si="6"/>
        <v>8.75</v>
      </c>
      <c r="M28" s="135">
        <v>0</v>
      </c>
      <c r="N28" s="142">
        <f t="shared" si="7"/>
        <v>8.75</v>
      </c>
      <c r="O28" s="40"/>
    </row>
    <row r="29" spans="1:15" ht="14.25" customHeight="1" x14ac:dyDescent="0.25">
      <c r="A29" s="238"/>
      <c r="B29" s="175" t="s">
        <v>38</v>
      </c>
      <c r="C29" s="5">
        <v>101</v>
      </c>
      <c r="D29" s="135">
        <v>0</v>
      </c>
      <c r="E29" s="211">
        <v>0</v>
      </c>
      <c r="F29" s="135">
        <v>0</v>
      </c>
      <c r="G29" s="141">
        <f t="shared" si="4"/>
        <v>101</v>
      </c>
      <c r="H29" s="5">
        <v>0</v>
      </c>
      <c r="I29" s="135">
        <v>0</v>
      </c>
      <c r="J29" s="135">
        <v>0</v>
      </c>
      <c r="K29" s="141">
        <f t="shared" si="5"/>
        <v>0</v>
      </c>
      <c r="L29" s="141">
        <f t="shared" si="6"/>
        <v>101</v>
      </c>
      <c r="M29" s="135">
        <v>0</v>
      </c>
      <c r="N29" s="142">
        <f t="shared" si="7"/>
        <v>101</v>
      </c>
      <c r="O29" s="40"/>
    </row>
    <row r="30" spans="1:15" ht="14.25" customHeight="1" x14ac:dyDescent="0.25">
      <c r="A30" s="238" t="s">
        <v>31</v>
      </c>
      <c r="B30" s="175" t="s">
        <v>16</v>
      </c>
      <c r="C30" s="5">
        <v>86.72</v>
      </c>
      <c r="D30" s="135">
        <v>10.51</v>
      </c>
      <c r="E30" s="211">
        <v>0.11</v>
      </c>
      <c r="F30" s="135">
        <v>0</v>
      </c>
      <c r="G30" s="141">
        <f t="shared" si="4"/>
        <v>97.34</v>
      </c>
      <c r="H30" s="5">
        <v>38.22</v>
      </c>
      <c r="I30" s="135">
        <v>1.61</v>
      </c>
      <c r="J30" s="135">
        <v>6.36</v>
      </c>
      <c r="K30" s="141">
        <f t="shared" si="5"/>
        <v>46.19</v>
      </c>
      <c r="L30" s="141">
        <f t="shared" si="6"/>
        <v>143.53</v>
      </c>
      <c r="M30" s="135">
        <v>24.55</v>
      </c>
      <c r="N30" s="142">
        <f t="shared" si="7"/>
        <v>168.08</v>
      </c>
      <c r="O30" s="40"/>
    </row>
    <row r="31" spans="1:15" ht="14.25" customHeight="1" x14ac:dyDescent="0.25">
      <c r="A31" s="238"/>
      <c r="B31" s="175" t="s">
        <v>38</v>
      </c>
      <c r="C31" s="5">
        <v>11531</v>
      </c>
      <c r="D31" s="135">
        <v>875</v>
      </c>
      <c r="E31" s="211">
        <v>23</v>
      </c>
      <c r="F31" s="135">
        <v>0</v>
      </c>
      <c r="G31" s="141">
        <f t="shared" si="4"/>
        <v>12429</v>
      </c>
      <c r="H31" s="5">
        <v>4581</v>
      </c>
      <c r="I31" s="135">
        <v>171</v>
      </c>
      <c r="J31" s="135">
        <v>539</v>
      </c>
      <c r="K31" s="141">
        <f t="shared" si="5"/>
        <v>5291</v>
      </c>
      <c r="L31" s="141">
        <f t="shared" si="6"/>
        <v>17720</v>
      </c>
      <c r="M31" s="135">
        <v>1862</v>
      </c>
      <c r="N31" s="142">
        <f t="shared" si="7"/>
        <v>19582</v>
      </c>
      <c r="O31" s="40"/>
    </row>
    <row r="32" spans="1:15" ht="14.25" customHeight="1" x14ac:dyDescent="0.25">
      <c r="A32" s="238" t="s">
        <v>32</v>
      </c>
      <c r="B32" s="175" t="s">
        <v>16</v>
      </c>
      <c r="C32" s="135">
        <v>0</v>
      </c>
      <c r="D32" s="135">
        <v>0</v>
      </c>
      <c r="E32" s="144">
        <v>0</v>
      </c>
      <c r="F32" s="135">
        <v>0</v>
      </c>
      <c r="G32" s="141">
        <f t="shared" si="4"/>
        <v>0</v>
      </c>
      <c r="H32" s="135">
        <v>0</v>
      </c>
      <c r="I32" s="135">
        <v>0</v>
      </c>
      <c r="J32" s="135">
        <v>0</v>
      </c>
      <c r="K32" s="141">
        <f t="shared" si="5"/>
        <v>0</v>
      </c>
      <c r="L32" s="141">
        <f t="shared" si="6"/>
        <v>0</v>
      </c>
      <c r="M32" s="135">
        <v>0</v>
      </c>
      <c r="N32" s="142">
        <f t="shared" si="7"/>
        <v>0</v>
      </c>
    </row>
    <row r="33" spans="1:17" ht="14.25" customHeight="1" x14ac:dyDescent="0.25">
      <c r="A33" s="238"/>
      <c r="B33" s="175" t="s">
        <v>38</v>
      </c>
      <c r="C33" s="135">
        <v>0</v>
      </c>
      <c r="D33" s="135">
        <v>0</v>
      </c>
      <c r="E33" s="144">
        <v>0</v>
      </c>
      <c r="F33" s="135">
        <v>0</v>
      </c>
      <c r="G33" s="141">
        <f t="shared" si="4"/>
        <v>0</v>
      </c>
      <c r="H33" s="135">
        <v>0</v>
      </c>
      <c r="I33" s="135">
        <v>0</v>
      </c>
      <c r="J33" s="135">
        <v>0</v>
      </c>
      <c r="K33" s="141">
        <f t="shared" si="5"/>
        <v>0</v>
      </c>
      <c r="L33" s="141">
        <f t="shared" si="6"/>
        <v>0</v>
      </c>
      <c r="M33" s="135">
        <v>0</v>
      </c>
      <c r="N33" s="142">
        <f t="shared" si="7"/>
        <v>0</v>
      </c>
    </row>
    <row r="34" spans="1:17" ht="14.25" customHeight="1" x14ac:dyDescent="0.25">
      <c r="A34" s="238" t="s">
        <v>33</v>
      </c>
      <c r="B34" s="175" t="s">
        <v>16</v>
      </c>
      <c r="C34" s="5">
        <v>0.57999999999999996</v>
      </c>
      <c r="D34" s="135">
        <v>0</v>
      </c>
      <c r="E34" s="144">
        <v>0</v>
      </c>
      <c r="F34" s="135">
        <v>0</v>
      </c>
      <c r="G34" s="141">
        <f t="shared" si="4"/>
        <v>0.57999999999999996</v>
      </c>
      <c r="H34" s="5">
        <v>2.39</v>
      </c>
      <c r="I34" s="135">
        <v>0.01</v>
      </c>
      <c r="J34" s="135">
        <v>0.05</v>
      </c>
      <c r="K34" s="141">
        <f t="shared" si="5"/>
        <v>2.4499999999999997</v>
      </c>
      <c r="L34" s="141">
        <f t="shared" si="6"/>
        <v>3.03</v>
      </c>
      <c r="M34" s="135">
        <v>2.08</v>
      </c>
      <c r="N34" s="142">
        <f t="shared" si="7"/>
        <v>5.1099999999999994</v>
      </c>
    </row>
    <row r="35" spans="1:17" ht="14.25" customHeight="1" x14ac:dyDescent="0.25">
      <c r="A35" s="238"/>
      <c r="B35" s="175" t="s">
        <v>38</v>
      </c>
      <c r="C35" s="5">
        <v>87.64</v>
      </c>
      <c r="D35" s="135">
        <v>0</v>
      </c>
      <c r="E35" s="144">
        <v>0</v>
      </c>
      <c r="F35" s="135">
        <v>0</v>
      </c>
      <c r="G35" s="143">
        <f t="shared" si="4"/>
        <v>87.64</v>
      </c>
      <c r="H35" s="5">
        <v>456.54</v>
      </c>
      <c r="I35" s="135">
        <v>2</v>
      </c>
      <c r="J35" s="135">
        <v>34.5</v>
      </c>
      <c r="K35" s="143">
        <f t="shared" si="5"/>
        <v>493.04</v>
      </c>
      <c r="L35" s="143">
        <f t="shared" si="6"/>
        <v>580.68000000000006</v>
      </c>
      <c r="M35" s="135">
        <v>352.97</v>
      </c>
      <c r="N35" s="142">
        <f t="shared" si="7"/>
        <v>933.65000000000009</v>
      </c>
    </row>
    <row r="36" spans="1:17" ht="14.25" customHeight="1" x14ac:dyDescent="0.25">
      <c r="A36" s="238" t="s">
        <v>34</v>
      </c>
      <c r="B36" s="175" t="s">
        <v>16</v>
      </c>
      <c r="C36" s="5">
        <v>46.38</v>
      </c>
      <c r="D36" s="135">
        <v>3.96</v>
      </c>
      <c r="E36" s="211">
        <v>0</v>
      </c>
      <c r="F36" s="135">
        <v>0</v>
      </c>
      <c r="G36" s="141">
        <f t="shared" si="4"/>
        <v>50.34</v>
      </c>
      <c r="H36" s="5">
        <v>1.34</v>
      </c>
      <c r="I36" s="135">
        <v>1.19</v>
      </c>
      <c r="J36" s="135">
        <v>0</v>
      </c>
      <c r="K36" s="141">
        <f t="shared" si="5"/>
        <v>2.5300000000000002</v>
      </c>
      <c r="L36" s="141">
        <f t="shared" si="6"/>
        <v>52.870000000000005</v>
      </c>
      <c r="M36" s="135">
        <v>1.1499999999999999</v>
      </c>
      <c r="N36" s="142">
        <f t="shared" si="7"/>
        <v>54.02</v>
      </c>
      <c r="O36" s="27"/>
      <c r="P36" s="27"/>
      <c r="Q36" s="27"/>
    </row>
    <row r="37" spans="1:17" ht="14.25" customHeight="1" x14ac:dyDescent="0.25">
      <c r="A37" s="238"/>
      <c r="B37" s="175" t="s">
        <v>38</v>
      </c>
      <c r="C37" s="5">
        <v>93.97</v>
      </c>
      <c r="D37" s="135">
        <v>18.8</v>
      </c>
      <c r="E37" s="211">
        <v>0</v>
      </c>
      <c r="F37" s="135">
        <v>0</v>
      </c>
      <c r="G37" s="142">
        <f t="shared" si="4"/>
        <v>112.77</v>
      </c>
      <c r="H37" s="5">
        <v>4.3</v>
      </c>
      <c r="I37" s="135">
        <v>0.84</v>
      </c>
      <c r="J37" s="135">
        <v>0</v>
      </c>
      <c r="K37" s="142">
        <f t="shared" si="5"/>
        <v>5.14</v>
      </c>
      <c r="L37" s="143">
        <f t="shared" si="6"/>
        <v>117.91</v>
      </c>
      <c r="M37" s="145">
        <v>33.369999999999997</v>
      </c>
      <c r="N37" s="142">
        <f t="shared" si="7"/>
        <v>151.28</v>
      </c>
      <c r="O37" s="27"/>
      <c r="P37" s="27"/>
      <c r="Q37" s="27"/>
    </row>
    <row r="38" spans="1:17" ht="14.25" customHeight="1" x14ac:dyDescent="0.25">
      <c r="A38" s="185" t="s">
        <v>35</v>
      </c>
      <c r="B38" s="175" t="s">
        <v>16</v>
      </c>
      <c r="C38" s="147">
        <f>C4+C12+C14+C16+C18+C20+C22+C24+C26+C28+C30+C32+C34+C36</f>
        <v>3820.4199999999996</v>
      </c>
      <c r="D38" s="141">
        <f>D4+D12+D14+D16+D18+D20+D22+D24+D26+D28+D30+D32+D34+D36</f>
        <v>1758.28</v>
      </c>
      <c r="E38" s="141">
        <f>E4+E12+E14+E16+E18+E20+E22+E24+E26+E28+E30+E32+E34+E36</f>
        <v>26.7</v>
      </c>
      <c r="F38" s="141">
        <f>F4+F12+F14+F16+F18+F20+F22+F24+F26+F28+F30+F32+F34+F36</f>
        <v>58.699999999999996</v>
      </c>
      <c r="G38" s="147">
        <f>SUM(C38:F38)</f>
        <v>5664.0999999999995</v>
      </c>
      <c r="H38" s="141">
        <f>H4+H12+H14+H16+H18+H20+H22+H24+H26+H28+H30+H32+H34+H36</f>
        <v>3525.2200000000003</v>
      </c>
      <c r="I38" s="141">
        <f>I4+I12+I14+I16+I18+I20+I22+I24+I26+I28+I30+I32+I34+I36</f>
        <v>224.29999999999995</v>
      </c>
      <c r="J38" s="141">
        <f>J4+J12+J14+J16+J18+J20+J22+J24+J26+J28+J30+J32+J34+J36</f>
        <v>535.89</v>
      </c>
      <c r="K38" s="141">
        <f>SUM(H38:J38)</f>
        <v>4285.4100000000008</v>
      </c>
      <c r="L38" s="147">
        <f>G38+K38</f>
        <v>9949.51</v>
      </c>
      <c r="M38" s="147">
        <f>M4+M12+M14+M16+M18+M20+M22+M24+M26+M28+M30+M32+M34+M36</f>
        <v>1537.1000000000001</v>
      </c>
      <c r="N38" s="142">
        <f>SUM(L38:M38)</f>
        <v>11486.61</v>
      </c>
      <c r="O38" s="28"/>
      <c r="P38" s="27"/>
      <c r="Q38" s="27"/>
    </row>
    <row r="39" spans="1:17" ht="14.25" customHeight="1" x14ac:dyDescent="0.25">
      <c r="A39" s="47"/>
      <c r="B39" s="175" t="s">
        <v>38</v>
      </c>
      <c r="C39" s="143">
        <f>C5+C13+C15+C17+C19+C21+C23+C25+C27+C29+C31+C33+C35+C37</f>
        <v>400068.41</v>
      </c>
      <c r="D39" s="143">
        <f t="shared" ref="D39:F39" si="8">D5+D13+D15+D17+D19+D21+D23+D25+D27+D29+D31+D33+D35+D37</f>
        <v>176689.8</v>
      </c>
      <c r="E39" s="143">
        <f t="shared" si="8"/>
        <v>926</v>
      </c>
      <c r="F39" s="143">
        <f t="shared" si="8"/>
        <v>4023</v>
      </c>
      <c r="G39" s="143">
        <f t="shared" si="4"/>
        <v>581707.21</v>
      </c>
      <c r="H39" s="143">
        <f>H5+H13+H15+H17+H19+H21+H23+H25+H27+H29+H31+H33+H35+H37</f>
        <v>411918.83999999997</v>
      </c>
      <c r="I39" s="143">
        <f t="shared" ref="I39:J39" si="9">I5+I13+I15+I17+I19+I21+I23+I25+I27+I29+I31+I33+I35+I37</f>
        <v>23393.84</v>
      </c>
      <c r="J39" s="143">
        <f t="shared" si="9"/>
        <v>78232.5</v>
      </c>
      <c r="K39" s="143">
        <f>SUM(H39:J39)</f>
        <v>513545.18</v>
      </c>
      <c r="L39" s="143">
        <f t="shared" si="6"/>
        <v>1095252.3899999999</v>
      </c>
      <c r="M39" s="143">
        <f>M5+M13+M15+M17+M19+M21+M23+M25+M27+M29+M31+M33+M35+M37</f>
        <v>179253.34</v>
      </c>
      <c r="N39" s="142">
        <f t="shared" si="7"/>
        <v>1274505.73</v>
      </c>
      <c r="O39" s="27"/>
      <c r="P39" s="27"/>
      <c r="Q39" s="27"/>
    </row>
    <row r="40" spans="1:17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48"/>
      <c r="O40" s="27"/>
      <c r="P40" s="27"/>
      <c r="Q40" s="27"/>
    </row>
    <row r="41" spans="1:17" x14ac:dyDescent="0.25">
      <c r="O41" s="27"/>
      <c r="P41" s="27"/>
      <c r="Q41" s="27"/>
    </row>
    <row r="42" spans="1:17" x14ac:dyDescent="0.25">
      <c r="Q42" s="27"/>
    </row>
    <row r="43" spans="1:17" x14ac:dyDescent="0.25">
      <c r="C43" s="29"/>
    </row>
    <row r="45" spans="1:17" x14ac:dyDescent="0.25">
      <c r="D45" s="29"/>
      <c r="I45" s="29"/>
    </row>
    <row r="49" spans="13:13" x14ac:dyDescent="0.25">
      <c r="M49" s="2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Q43"/>
  <sheetViews>
    <sheetView zoomScale="85" zoomScaleNormal="85" workbookViewId="0">
      <selection activeCell="N39" sqref="N39"/>
    </sheetView>
  </sheetViews>
  <sheetFormatPr defaultRowHeight="15" x14ac:dyDescent="0.25"/>
  <cols>
    <col min="1" max="1" width="34.7109375" style="31" customWidth="1"/>
    <col min="2" max="2" width="4" style="31" customWidth="1"/>
    <col min="3" max="3" width="8.5703125" style="31" customWidth="1"/>
    <col min="4" max="4" width="8" style="31" customWidth="1"/>
    <col min="5" max="5" width="5.42578125" style="31" customWidth="1"/>
    <col min="6" max="6" width="11.85546875" style="31" customWidth="1"/>
    <col min="7" max="7" width="12.5703125" style="31" customWidth="1"/>
    <col min="8" max="8" width="8" style="31" customWidth="1"/>
    <col min="9" max="9" width="7.7109375" style="31" customWidth="1"/>
    <col min="10" max="10" width="8" style="31" customWidth="1"/>
    <col min="11" max="11" width="11.140625" style="31" customWidth="1"/>
    <col min="12" max="12" width="7.85546875" style="31" customWidth="1"/>
    <col min="13" max="13" width="7.42578125" style="31" customWidth="1"/>
    <col min="14" max="14" width="12.85546875" style="69" customWidth="1"/>
    <col min="15" max="16384" width="9.140625" style="31"/>
  </cols>
  <sheetData>
    <row r="1" spans="1:15" x14ac:dyDescent="0.25">
      <c r="A1" s="46" t="s">
        <v>61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1"/>
      <c r="O1" s="32"/>
    </row>
    <row r="2" spans="1:15" ht="12" customHeight="1" x14ac:dyDescent="0.25">
      <c r="A2" s="18" t="s">
        <v>0</v>
      </c>
      <c r="B2" s="177"/>
      <c r="C2" s="232" t="s">
        <v>1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99" t="s">
        <v>2</v>
      </c>
      <c r="O2" s="32"/>
    </row>
    <row r="3" spans="1:15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</row>
    <row r="4" spans="1:15" ht="14.25" customHeight="1" x14ac:dyDescent="0.25">
      <c r="A4" s="179" t="s">
        <v>15</v>
      </c>
      <c r="B4" s="74" t="s">
        <v>16</v>
      </c>
      <c r="C4" s="150">
        <f>C6+C8+C10</f>
        <v>2572.2199999999998</v>
      </c>
      <c r="D4" s="150">
        <f t="shared" ref="D4:F5" si="0">D6+D8+D10</f>
        <v>932.66000000000008</v>
      </c>
      <c r="E4" s="150">
        <f t="shared" si="0"/>
        <v>9.64</v>
      </c>
      <c r="F4" s="150">
        <f t="shared" si="0"/>
        <v>18.61</v>
      </c>
      <c r="G4" s="197">
        <f>SUM(C4:F4)</f>
        <v>3533.13</v>
      </c>
      <c r="H4" s="150">
        <f>H6+H8+H10</f>
        <v>2642.4799999999996</v>
      </c>
      <c r="I4" s="150">
        <f>I6+I8+I10</f>
        <v>168.44</v>
      </c>
      <c r="J4" s="150">
        <f t="shared" ref="I4:J5" si="1">J6+J8+J10</f>
        <v>542.15000000000009</v>
      </c>
      <c r="K4" s="150">
        <f>SUM(H4:J4)</f>
        <v>3353.0699999999997</v>
      </c>
      <c r="L4" s="150">
        <f>G4+K4</f>
        <v>6886.2</v>
      </c>
      <c r="M4" s="150">
        <f>M6+M8+M10</f>
        <v>1274.58</v>
      </c>
      <c r="N4" s="198">
        <f>SUM(L4:M4)</f>
        <v>8160.78</v>
      </c>
      <c r="O4" s="32"/>
    </row>
    <row r="5" spans="1:15" ht="14.25" customHeight="1" x14ac:dyDescent="0.25">
      <c r="A5" s="181"/>
      <c r="B5" s="74" t="s">
        <v>17</v>
      </c>
      <c r="C5" s="149">
        <f>C7+C9+C11</f>
        <v>638630</v>
      </c>
      <c r="D5" s="149">
        <f t="shared" si="0"/>
        <v>230637</v>
      </c>
      <c r="E5" s="149">
        <f t="shared" si="0"/>
        <v>604</v>
      </c>
      <c r="F5" s="149">
        <f t="shared" si="0"/>
        <v>2897</v>
      </c>
      <c r="G5" s="199">
        <f>SUM(C5:F5)</f>
        <v>872768</v>
      </c>
      <c r="H5" s="149">
        <f>H7+H9+H11</f>
        <v>603759</v>
      </c>
      <c r="I5" s="149">
        <f t="shared" si="1"/>
        <v>40447</v>
      </c>
      <c r="J5" s="149">
        <f t="shared" si="1"/>
        <v>137222</v>
      </c>
      <c r="K5" s="149">
        <f>SUM(H5:J5)</f>
        <v>781428</v>
      </c>
      <c r="L5" s="149">
        <f>G5+K5</f>
        <v>1654196</v>
      </c>
      <c r="M5" s="149">
        <f>M7+M9+M11</f>
        <v>177849</v>
      </c>
      <c r="N5" s="198">
        <f>SUM(L5:M5)</f>
        <v>1832045</v>
      </c>
      <c r="O5" s="32"/>
    </row>
    <row r="6" spans="1:15" ht="12.75" customHeight="1" x14ac:dyDescent="0.25">
      <c r="A6" s="231" t="s">
        <v>18</v>
      </c>
      <c r="B6" s="74" t="s">
        <v>16</v>
      </c>
      <c r="C6" s="139">
        <f>'Rīga pārējie'!C6+'Rīga valsts'!C6</f>
        <v>1561.35</v>
      </c>
      <c r="D6" s="139">
        <f>'Rīga pārējie'!D6+'Rīga valsts'!D6</f>
        <v>686.22</v>
      </c>
      <c r="E6" s="139">
        <f>'Rīga pārējie'!E6+'Rīga valsts'!E6</f>
        <v>0</v>
      </c>
      <c r="F6" s="139">
        <f>'Rīga pārējie'!F6+'Rīga valsts'!F6</f>
        <v>13.58</v>
      </c>
      <c r="G6" s="197">
        <f>SUM(C6:F6)</f>
        <v>2261.1499999999996</v>
      </c>
      <c r="H6" s="139">
        <f>'Rīga pārējie'!H6+'Rīga valsts'!H6</f>
        <v>2060.91</v>
      </c>
      <c r="I6" s="139">
        <f>'Rīga pārējie'!I6+'Rīga valsts'!I6</f>
        <v>148.36000000000001</v>
      </c>
      <c r="J6" s="139">
        <f>'Rīga pārējie'!J6+'Rīga valsts'!J6</f>
        <v>467.09000000000003</v>
      </c>
      <c r="K6" s="200">
        <f>SUM(H6:J6)</f>
        <v>2676.36</v>
      </c>
      <c r="L6" s="200">
        <f>G6+K6</f>
        <v>4937.51</v>
      </c>
      <c r="M6" s="139">
        <f>'Rīga valsts'!M6+'Rīga pārējie'!M6</f>
        <v>976.58</v>
      </c>
      <c r="N6" s="201">
        <f>SUM(L6:M6)</f>
        <v>5914.09</v>
      </c>
      <c r="O6" s="32"/>
    </row>
    <row r="7" spans="1:15" ht="13.5" customHeight="1" x14ac:dyDescent="0.25">
      <c r="A7" s="231"/>
      <c r="B7" s="74" t="s">
        <v>17</v>
      </c>
      <c r="C7" s="202">
        <f>'Rīga pārējie'!C7+'Rīga valsts'!C7</f>
        <v>490420</v>
      </c>
      <c r="D7" s="202">
        <f>'Rīga pārējie'!D7+'Rīga valsts'!D7</f>
        <v>198730</v>
      </c>
      <c r="E7" s="202">
        <f>'Rīga pārējie'!E7+'Rīga valsts'!E7</f>
        <v>0</v>
      </c>
      <c r="F7" s="202">
        <f>'Rīga pārējie'!F7+'Rīga valsts'!F7</f>
        <v>2636</v>
      </c>
      <c r="G7" s="199">
        <f t="shared" ref="G7:G39" si="2">SUM(C7:F7)</f>
        <v>691786</v>
      </c>
      <c r="H7" s="202">
        <f>'Rīga pārējie'!H7+'Rīga valsts'!H7</f>
        <v>524289</v>
      </c>
      <c r="I7" s="202">
        <f>'Rīga pārējie'!I7+'Rīga valsts'!I7</f>
        <v>39484</v>
      </c>
      <c r="J7" s="202">
        <f>'Rīga pārējie'!J7+'Rīga valsts'!J7</f>
        <v>133378</v>
      </c>
      <c r="K7" s="203">
        <f t="shared" ref="K7:K37" si="3">SUM(H7:J7)</f>
        <v>697151</v>
      </c>
      <c r="L7" s="203">
        <f t="shared" ref="L7:L39" si="4">G7+K7</f>
        <v>1388937</v>
      </c>
      <c r="M7" s="202">
        <f>'Rīga valsts'!M7+'Rīga pārējie'!M7</f>
        <v>166449</v>
      </c>
      <c r="N7" s="201">
        <f t="shared" ref="N7:N39" si="5">SUM(L7:M7)</f>
        <v>1555386</v>
      </c>
      <c r="O7" s="32"/>
    </row>
    <row r="8" spans="1:15" x14ac:dyDescent="0.25">
      <c r="A8" s="231" t="s">
        <v>19</v>
      </c>
      <c r="B8" s="74" t="s">
        <v>16</v>
      </c>
      <c r="C8" s="139">
        <f>'Rīga pārējie'!C8+'Rīga valsts'!C8</f>
        <v>600.75</v>
      </c>
      <c r="D8" s="139">
        <f>'Rīga pārējie'!D8+'Rīga valsts'!D8</f>
        <v>142.68</v>
      </c>
      <c r="E8" s="139">
        <f>'Rīga pārējie'!E8+'Rīga valsts'!E8</f>
        <v>9.64</v>
      </c>
      <c r="F8" s="139">
        <f>'Rīga pārējie'!F8+'Rīga valsts'!F8</f>
        <v>5.03</v>
      </c>
      <c r="G8" s="197">
        <f t="shared" si="2"/>
        <v>758.1</v>
      </c>
      <c r="H8" s="139">
        <f>'Rīga pārējie'!H8+'Rīga valsts'!H8</f>
        <v>261.28999999999996</v>
      </c>
      <c r="I8" s="139">
        <f>'Rīga pārējie'!I8+'Rīga valsts'!I8</f>
        <v>20.079999999999998</v>
      </c>
      <c r="J8" s="139">
        <f>'Rīga pārējie'!J8+'Rīga valsts'!J8</f>
        <v>75.06</v>
      </c>
      <c r="K8" s="200">
        <f t="shared" si="3"/>
        <v>356.42999999999995</v>
      </c>
      <c r="L8" s="200">
        <f t="shared" si="4"/>
        <v>1114.53</v>
      </c>
      <c r="M8" s="139">
        <f>'Rīga valsts'!M8+'Rīga pārējie'!M8</f>
        <v>298</v>
      </c>
      <c r="N8" s="201">
        <f t="shared" si="5"/>
        <v>1412.53</v>
      </c>
      <c r="O8" s="32"/>
    </row>
    <row r="9" spans="1:15" ht="15.75" x14ac:dyDescent="0.25">
      <c r="A9" s="231"/>
      <c r="B9" s="74" t="s">
        <v>17</v>
      </c>
      <c r="C9" s="202">
        <f>'Rīga pārējie'!C9+'Rīga valsts'!C9</f>
        <v>43691</v>
      </c>
      <c r="D9" s="202">
        <f>'Rīga pārējie'!D9+'Rīga valsts'!D9</f>
        <v>6654</v>
      </c>
      <c r="E9" s="202">
        <f>'Rīga pārējie'!E9+'Rīga valsts'!E9</f>
        <v>604</v>
      </c>
      <c r="F9" s="202">
        <f>'Rīga pārējie'!F9+'Rīga valsts'!F9</f>
        <v>261</v>
      </c>
      <c r="G9" s="199">
        <f t="shared" si="2"/>
        <v>51210</v>
      </c>
      <c r="H9" s="202">
        <f>'Rīga pārējie'!H9+'Rīga valsts'!H9</f>
        <v>11558</v>
      </c>
      <c r="I9" s="202">
        <f>'Rīga pārējie'!I9+'Rīga valsts'!I9</f>
        <v>963</v>
      </c>
      <c r="J9" s="202">
        <f>'Rīga pārējie'!J9+'Rīga valsts'!J9</f>
        <v>3844</v>
      </c>
      <c r="K9" s="203">
        <f t="shared" si="3"/>
        <v>16365</v>
      </c>
      <c r="L9" s="203">
        <f t="shared" si="4"/>
        <v>67575</v>
      </c>
      <c r="M9" s="202">
        <f>'Rīga valsts'!M9+'Rīga pārējie'!M9</f>
        <v>11400</v>
      </c>
      <c r="N9" s="201">
        <f t="shared" si="5"/>
        <v>78975</v>
      </c>
      <c r="O9" s="32"/>
    </row>
    <row r="10" spans="1:15" x14ac:dyDescent="0.25">
      <c r="A10" s="231" t="s">
        <v>20</v>
      </c>
      <c r="B10" s="74" t="s">
        <v>16</v>
      </c>
      <c r="C10" s="139">
        <f>'Rīga pārējie'!C10+'Rīga valsts'!C10</f>
        <v>410.12</v>
      </c>
      <c r="D10" s="139">
        <f>'Rīga pārējie'!D10+'Rīga valsts'!D10</f>
        <v>103.75999999999999</v>
      </c>
      <c r="E10" s="139">
        <f>'Rīga pārējie'!E10+'Rīga valsts'!E10</f>
        <v>0</v>
      </c>
      <c r="F10" s="139">
        <f>'Rīga pārējie'!F10+'Rīga valsts'!F10</f>
        <v>0</v>
      </c>
      <c r="G10" s="197">
        <f t="shared" si="2"/>
        <v>513.88</v>
      </c>
      <c r="H10" s="139">
        <f>'Rīga pārējie'!H10+'Rīga valsts'!H10</f>
        <v>320.27999999999997</v>
      </c>
      <c r="I10" s="139">
        <f>'Rīga pārējie'!I10+'Rīga valsts'!I10</f>
        <v>0</v>
      </c>
      <c r="J10" s="139">
        <f>'Rīga pārējie'!J10+'Rīga valsts'!J10</f>
        <v>0</v>
      </c>
      <c r="K10" s="200">
        <f t="shared" si="3"/>
        <v>320.27999999999997</v>
      </c>
      <c r="L10" s="200">
        <f t="shared" si="4"/>
        <v>834.16</v>
      </c>
      <c r="M10" s="139">
        <f>'Rīga valsts'!M10+'Rīga pārējie'!M10</f>
        <v>0</v>
      </c>
      <c r="N10" s="201">
        <f t="shared" si="5"/>
        <v>834.16</v>
      </c>
      <c r="O10" s="32"/>
    </row>
    <row r="11" spans="1:15" ht="15.75" x14ac:dyDescent="0.25">
      <c r="A11" s="231"/>
      <c r="B11" s="74" t="s">
        <v>17</v>
      </c>
      <c r="C11" s="202">
        <f>'Rīga pārējie'!C11+'Rīga valsts'!C11</f>
        <v>104519</v>
      </c>
      <c r="D11" s="202">
        <f>'Rīga pārējie'!D11+'Rīga valsts'!D11</f>
        <v>25253</v>
      </c>
      <c r="E11" s="202">
        <f>'Rīga pārējie'!E11+'Rīga valsts'!E11</f>
        <v>0</v>
      </c>
      <c r="F11" s="202">
        <f>'Rīga pārējie'!F11+'Rīga valsts'!F11</f>
        <v>0</v>
      </c>
      <c r="G11" s="199">
        <f t="shared" si="2"/>
        <v>129772</v>
      </c>
      <c r="H11" s="202">
        <f>'Rīga pārējie'!H11+'Rīga valsts'!H11</f>
        <v>67912</v>
      </c>
      <c r="I11" s="202">
        <f>'Rīga pārējie'!I11+'Rīga valsts'!I11</f>
        <v>0</v>
      </c>
      <c r="J11" s="202">
        <f>'Rīga pārējie'!J11+'Rīga valsts'!J11</f>
        <v>0</v>
      </c>
      <c r="K11" s="203">
        <f t="shared" si="3"/>
        <v>67912</v>
      </c>
      <c r="L11" s="203">
        <f t="shared" si="4"/>
        <v>197684</v>
      </c>
      <c r="M11" s="202">
        <f>'Rīga valsts'!M11+'Rīga pārējie'!M11</f>
        <v>0</v>
      </c>
      <c r="N11" s="201">
        <f t="shared" si="5"/>
        <v>197684</v>
      </c>
      <c r="O11" s="32"/>
    </row>
    <row r="12" spans="1:15" ht="14.25" customHeight="1" x14ac:dyDescent="0.25">
      <c r="A12" s="179" t="s">
        <v>21</v>
      </c>
      <c r="B12" s="74" t="s">
        <v>16</v>
      </c>
      <c r="C12" s="139">
        <f>'Rīga pārējie'!C12+'Rīga valsts'!C12</f>
        <v>1987.97</v>
      </c>
      <c r="D12" s="139">
        <f>'Rīga pārējie'!D12+'Rīga valsts'!D12</f>
        <v>2009.76</v>
      </c>
      <c r="E12" s="139">
        <f>'Rīga pārējie'!E12+'Rīga valsts'!E12</f>
        <v>2.41</v>
      </c>
      <c r="F12" s="139">
        <f>'Rīga pārējie'!F12+'Rīga valsts'!F12</f>
        <v>13.37</v>
      </c>
      <c r="G12" s="204">
        <f>SUM(C12:F12)</f>
        <v>4013.5099999999998</v>
      </c>
      <c r="H12" s="139">
        <f>'Rīga pārējie'!H12+'Rīga valsts'!H12</f>
        <v>1574.66</v>
      </c>
      <c r="I12" s="139">
        <f>'Rīga pārējie'!I12+'Rīga valsts'!I12</f>
        <v>115.34</v>
      </c>
      <c r="J12" s="139">
        <f>'Rīga pārējie'!J12+'Rīga valsts'!J12</f>
        <v>158.21</v>
      </c>
      <c r="K12" s="150">
        <f>SUM(H12:J12)</f>
        <v>1848.21</v>
      </c>
      <c r="L12" s="150">
        <f>G12+K12</f>
        <v>5861.7199999999993</v>
      </c>
      <c r="M12" s="139">
        <f>'Rīga valsts'!M12+'Rīga pārējie'!M12</f>
        <v>237.21</v>
      </c>
      <c r="N12" s="198">
        <f>SUM(L12:M12)</f>
        <v>6098.9299999999994</v>
      </c>
      <c r="O12" s="32"/>
    </row>
    <row r="13" spans="1:15" ht="14.25" customHeight="1" x14ac:dyDescent="0.25">
      <c r="A13" s="182" t="s">
        <v>37</v>
      </c>
      <c r="B13" s="74" t="s">
        <v>17</v>
      </c>
      <c r="C13" s="202">
        <f>'Rīga pārējie'!C13+'Rīga valsts'!C13</f>
        <v>88568</v>
      </c>
      <c r="D13" s="202">
        <f>'Rīga pārējie'!D13+'Rīga valsts'!D13</f>
        <v>97396</v>
      </c>
      <c r="E13" s="202">
        <f>'Rīga pārējie'!E13+'Rīga valsts'!E13</f>
        <v>39</v>
      </c>
      <c r="F13" s="202">
        <f>'Rīga pārējie'!F13+'Rīga valsts'!F13</f>
        <v>508</v>
      </c>
      <c r="G13" s="199">
        <f t="shared" si="2"/>
        <v>186511</v>
      </c>
      <c r="H13" s="202">
        <f>'Rīga pārējie'!H13+'Rīga valsts'!H13</f>
        <v>46408</v>
      </c>
      <c r="I13" s="202">
        <f>'Rīga pārējie'!I13+'Rīga valsts'!I13</f>
        <v>3489</v>
      </c>
      <c r="J13" s="202">
        <f>'Rīga pārējie'!J13+'Rīga valsts'!J13</f>
        <v>4633</v>
      </c>
      <c r="K13" s="149">
        <f t="shared" si="3"/>
        <v>54530</v>
      </c>
      <c r="L13" s="149">
        <f t="shared" si="4"/>
        <v>241041</v>
      </c>
      <c r="M13" s="202">
        <f>'Rīga valsts'!M13+'Rīga pārējie'!M13</f>
        <v>5272</v>
      </c>
      <c r="N13" s="198">
        <f t="shared" si="5"/>
        <v>246313</v>
      </c>
      <c r="O13" s="32"/>
    </row>
    <row r="14" spans="1:15" ht="14.25" customHeight="1" x14ac:dyDescent="0.25">
      <c r="A14" s="234" t="s">
        <v>23</v>
      </c>
      <c r="B14" s="74" t="s">
        <v>16</v>
      </c>
      <c r="C14" s="139">
        <f>'Rīga pārējie'!C14+'Rīga valsts'!C14</f>
        <v>29.03</v>
      </c>
      <c r="D14" s="139">
        <f>'Rīga pārējie'!D14+'Rīga valsts'!D14</f>
        <v>65.64</v>
      </c>
      <c r="E14" s="139">
        <f>'Rīga pārējie'!E14+'Rīga valsts'!E14</f>
        <v>0</v>
      </c>
      <c r="F14" s="139">
        <f>'Rīga pārējie'!F14+'Rīga valsts'!F14</f>
        <v>5.87</v>
      </c>
      <c r="G14" s="197">
        <f t="shared" si="2"/>
        <v>100.54</v>
      </c>
      <c r="H14" s="139">
        <f>'Rīga pārējie'!H14+'Rīga valsts'!H14</f>
        <v>22.92</v>
      </c>
      <c r="I14" s="139">
        <f>'Rīga pārējie'!I14+'Rīga valsts'!I14</f>
        <v>2.99</v>
      </c>
      <c r="J14" s="139">
        <f>'Rīga pārējie'!J14+'Rīga valsts'!J14</f>
        <v>12.74</v>
      </c>
      <c r="K14" s="150">
        <f t="shared" si="3"/>
        <v>38.650000000000006</v>
      </c>
      <c r="L14" s="150">
        <f t="shared" si="4"/>
        <v>139.19</v>
      </c>
      <c r="M14" s="139">
        <f>'Rīga valsts'!M14+'Rīga pārējie'!M14</f>
        <v>2.81</v>
      </c>
      <c r="N14" s="198">
        <f t="shared" si="5"/>
        <v>142</v>
      </c>
      <c r="O14" s="32"/>
    </row>
    <row r="15" spans="1:15" ht="14.25" customHeight="1" x14ac:dyDescent="0.25">
      <c r="A15" s="234"/>
      <c r="B15" s="74" t="s">
        <v>17</v>
      </c>
      <c r="C15" s="139">
        <f>'Rīga pārējie'!C15+'Rīga valsts'!C15</f>
        <v>3822</v>
      </c>
      <c r="D15" s="139">
        <f>'Rīga pārējie'!D15+'Rīga valsts'!D15</f>
        <v>12132</v>
      </c>
      <c r="E15" s="139">
        <f>'Rīga pārējie'!E15+'Rīga valsts'!E15</f>
        <v>0</v>
      </c>
      <c r="F15" s="139">
        <f>'Rīga pārējie'!F15+'Rīga valsts'!F15</f>
        <v>588</v>
      </c>
      <c r="G15" s="197">
        <f t="shared" si="2"/>
        <v>16542</v>
      </c>
      <c r="H15" s="139">
        <f>'Rīga pārējie'!H15+'Rīga valsts'!H15</f>
        <v>2399</v>
      </c>
      <c r="I15" s="139">
        <f>'Rīga pārējie'!I15+'Rīga valsts'!I15</f>
        <v>383</v>
      </c>
      <c r="J15" s="139">
        <f>'Rīga pārējie'!J15+'Rīga valsts'!J15</f>
        <v>164</v>
      </c>
      <c r="K15" s="150">
        <f t="shared" si="3"/>
        <v>2946</v>
      </c>
      <c r="L15" s="150">
        <f t="shared" si="4"/>
        <v>19488</v>
      </c>
      <c r="M15" s="139">
        <f>'Rīga valsts'!M15+'Rīga pārējie'!M15</f>
        <v>219</v>
      </c>
      <c r="N15" s="198">
        <f t="shared" si="5"/>
        <v>19707</v>
      </c>
      <c r="O15" s="32"/>
    </row>
    <row r="16" spans="1:15" ht="14.25" customHeight="1" x14ac:dyDescent="0.25">
      <c r="A16" s="234" t="s">
        <v>24</v>
      </c>
      <c r="B16" s="74" t="s">
        <v>16</v>
      </c>
      <c r="C16" s="139">
        <f>'Rīga pārējie'!C16+'Rīga valsts'!C16</f>
        <v>1501</v>
      </c>
      <c r="D16" s="139">
        <f>'Rīga pārējie'!D16+'Rīga valsts'!D16</f>
        <v>1287.46</v>
      </c>
      <c r="E16" s="139">
        <f>'Rīga pārējie'!E16+'Rīga valsts'!E16</f>
        <v>14.54</v>
      </c>
      <c r="F16" s="139">
        <f>'Rīga pārējie'!F16+'Rīga valsts'!F16</f>
        <v>39.46</v>
      </c>
      <c r="G16" s="197">
        <f t="shared" si="2"/>
        <v>2842.46</v>
      </c>
      <c r="H16" s="139">
        <f>'Rīga pārējie'!H16+'Rīga valsts'!H16</f>
        <v>518.1</v>
      </c>
      <c r="I16" s="139">
        <f>'Rīga pārējie'!I16+'Rīga valsts'!I16</f>
        <v>37.129999999999995</v>
      </c>
      <c r="J16" s="139">
        <f>'Rīga pārējie'!J16+'Rīga valsts'!J16</f>
        <v>66.89</v>
      </c>
      <c r="K16" s="150">
        <f t="shared" si="3"/>
        <v>622.12</v>
      </c>
      <c r="L16" s="150">
        <f t="shared" si="4"/>
        <v>3464.58</v>
      </c>
      <c r="M16" s="139">
        <f>'Rīga valsts'!M16+'Rīga pārējie'!M16</f>
        <v>47.75</v>
      </c>
      <c r="N16" s="198">
        <f t="shared" si="5"/>
        <v>3512.33</v>
      </c>
      <c r="O16" s="32"/>
    </row>
    <row r="17" spans="1:15" ht="14.25" customHeight="1" x14ac:dyDescent="0.25">
      <c r="A17" s="234"/>
      <c r="B17" s="74" t="s">
        <v>17</v>
      </c>
      <c r="C17" s="202">
        <f>'Rīga pārējie'!C17+'Rīga valsts'!C17</f>
        <v>17764.190000000002</v>
      </c>
      <c r="D17" s="202">
        <f>'Rīga pārējie'!D17+'Rīga valsts'!D17</f>
        <v>16378.07</v>
      </c>
      <c r="E17" s="202">
        <f>'Rīga pārējie'!E17+'Rīga valsts'!E17</f>
        <v>260</v>
      </c>
      <c r="F17" s="202">
        <f>'Rīga pārējie'!F17+'Rīga valsts'!F17</f>
        <v>617</v>
      </c>
      <c r="G17" s="199">
        <f t="shared" si="2"/>
        <v>35019.26</v>
      </c>
      <c r="H17" s="202">
        <f>'Rīga pārējie'!H17+'Rīga valsts'!H17</f>
        <v>7675</v>
      </c>
      <c r="I17" s="202">
        <f>'Rīga pārējie'!I17+'Rīga valsts'!I17</f>
        <v>383</v>
      </c>
      <c r="J17" s="202">
        <f>'Rīga pārējie'!J17+'Rīga valsts'!J17</f>
        <v>975</v>
      </c>
      <c r="K17" s="149">
        <f t="shared" si="3"/>
        <v>9033</v>
      </c>
      <c r="L17" s="149">
        <f t="shared" si="4"/>
        <v>44052.26</v>
      </c>
      <c r="M17" s="202">
        <f>'Rīga valsts'!M17+'Rīga pārējie'!M17</f>
        <v>586</v>
      </c>
      <c r="N17" s="198">
        <f t="shared" si="5"/>
        <v>44638.26</v>
      </c>
      <c r="O17" s="32"/>
    </row>
    <row r="18" spans="1:15" ht="14.25" customHeight="1" x14ac:dyDescent="0.25">
      <c r="A18" s="233" t="s">
        <v>25</v>
      </c>
      <c r="B18" s="74" t="s">
        <v>16</v>
      </c>
      <c r="C18" s="139">
        <f>'Rīga pārējie'!C18+'Rīga valsts'!C18</f>
        <v>4.4000000000000004</v>
      </c>
      <c r="D18" s="139">
        <f>'Rīga pārējie'!D18+'Rīga valsts'!D18</f>
        <v>43.59</v>
      </c>
      <c r="E18" s="139">
        <f>'Rīga pārējie'!E18+'Rīga valsts'!E18</f>
        <v>0</v>
      </c>
      <c r="F18" s="139">
        <f>'Rīga pārējie'!F18+'Rīga valsts'!F18</f>
        <v>0</v>
      </c>
      <c r="G18" s="197">
        <f t="shared" si="2"/>
        <v>47.99</v>
      </c>
      <c r="H18" s="139">
        <f>'Rīga pārējie'!H18+'Rīga valsts'!H18</f>
        <v>9.07</v>
      </c>
      <c r="I18" s="139">
        <f>'Rīga pārējie'!I18+'Rīga valsts'!I18</f>
        <v>0</v>
      </c>
      <c r="J18" s="139">
        <f>'Rīga pārējie'!J18+'Rīga valsts'!J18</f>
        <v>1.64</v>
      </c>
      <c r="K18" s="150">
        <f t="shared" si="3"/>
        <v>10.71</v>
      </c>
      <c r="L18" s="150">
        <f t="shared" si="4"/>
        <v>58.7</v>
      </c>
      <c r="M18" s="139">
        <f>'Rīga valsts'!M18+'Rīga pārējie'!M18</f>
        <v>0</v>
      </c>
      <c r="N18" s="198">
        <f t="shared" si="5"/>
        <v>58.7</v>
      </c>
      <c r="O18" s="32"/>
    </row>
    <row r="19" spans="1:15" ht="14.25" customHeight="1" x14ac:dyDescent="0.25">
      <c r="A19" s="233"/>
      <c r="B19" s="74" t="s">
        <v>17</v>
      </c>
      <c r="C19" s="139">
        <f>'Rīga pārējie'!C19+'Rīga valsts'!C19</f>
        <v>1261</v>
      </c>
      <c r="D19" s="139">
        <f>'Rīga pārējie'!D19+'Rīga valsts'!D19</f>
        <v>9793</v>
      </c>
      <c r="E19" s="139">
        <f>'Rīga pārējie'!E19+'Rīga valsts'!E19</f>
        <v>0</v>
      </c>
      <c r="F19" s="139">
        <f>'Rīga pārējie'!F19+'Rīga valsts'!F19</f>
        <v>0</v>
      </c>
      <c r="G19" s="197">
        <f t="shared" si="2"/>
        <v>11054</v>
      </c>
      <c r="H19" s="139">
        <f>'Rīga pārējie'!H19+'Rīga valsts'!H19</f>
        <v>2409</v>
      </c>
      <c r="I19" s="139">
        <f>'Rīga pārējie'!I19+'Rīga valsts'!I19</f>
        <v>0</v>
      </c>
      <c r="J19" s="139">
        <f>'Rīga pārējie'!J19+'Rīga valsts'!J19</f>
        <v>1</v>
      </c>
      <c r="K19" s="150">
        <f t="shared" si="3"/>
        <v>2410</v>
      </c>
      <c r="L19" s="150">
        <f t="shared" si="4"/>
        <v>13464</v>
      </c>
      <c r="M19" s="139">
        <f>'Rīga valsts'!M19+'Rīga pārējie'!M19</f>
        <v>0</v>
      </c>
      <c r="N19" s="198">
        <f t="shared" si="5"/>
        <v>13464</v>
      </c>
      <c r="O19" s="32"/>
    </row>
    <row r="20" spans="1:15" ht="14.25" customHeight="1" x14ac:dyDescent="0.25">
      <c r="A20" s="233" t="s">
        <v>26</v>
      </c>
      <c r="B20" s="74" t="s">
        <v>16</v>
      </c>
      <c r="C20" s="139">
        <f>'Rīga pārējie'!C20+'Rīga valsts'!C20</f>
        <v>0</v>
      </c>
      <c r="D20" s="139">
        <f>'Rīga pārējie'!D20+'Rīga valsts'!D20</f>
        <v>0</v>
      </c>
      <c r="E20" s="139">
        <f>'Rīga pārējie'!E20+'Rīga valsts'!E20</f>
        <v>0</v>
      </c>
      <c r="F20" s="139">
        <f>'Rīga pārējie'!F20+'Rīga valsts'!F20</f>
        <v>0</v>
      </c>
      <c r="G20" s="197">
        <f t="shared" si="2"/>
        <v>0</v>
      </c>
      <c r="H20" s="139">
        <f>'Rīga pārējie'!H20+'Rīga valsts'!H20</f>
        <v>0</v>
      </c>
      <c r="I20" s="139">
        <f>'Rīga pārējie'!I20+'Rīga valsts'!I20</f>
        <v>0</v>
      </c>
      <c r="J20" s="139">
        <f>'Rīga pārējie'!J20+'Rīga valsts'!J20</f>
        <v>0</v>
      </c>
      <c r="K20" s="150">
        <f t="shared" si="3"/>
        <v>0</v>
      </c>
      <c r="L20" s="150">
        <f t="shared" si="4"/>
        <v>0</v>
      </c>
      <c r="M20" s="139">
        <f>'Rīga valsts'!M20+'Rīga pārējie'!M20</f>
        <v>0</v>
      </c>
      <c r="N20" s="198">
        <f t="shared" si="5"/>
        <v>0</v>
      </c>
      <c r="O20" s="32"/>
    </row>
    <row r="21" spans="1:15" ht="14.25" customHeight="1" x14ac:dyDescent="0.25">
      <c r="A21" s="233"/>
      <c r="B21" s="74" t="s">
        <v>17</v>
      </c>
      <c r="C21" s="139">
        <f>'Rīga pārējie'!C21+'Rīga valsts'!C21</f>
        <v>0</v>
      </c>
      <c r="D21" s="139">
        <f>'Rīga pārējie'!D21+'Rīga valsts'!D21</f>
        <v>0</v>
      </c>
      <c r="E21" s="139">
        <f>'Rīga pārējie'!E21+'Rīga valsts'!E21</f>
        <v>0</v>
      </c>
      <c r="F21" s="139">
        <f>'Rīga pārējie'!F21+'Rīga valsts'!F21</f>
        <v>0</v>
      </c>
      <c r="G21" s="197">
        <f t="shared" si="2"/>
        <v>0</v>
      </c>
      <c r="H21" s="139">
        <f>'Rīga pārējie'!H21+'Rīga valsts'!H21</f>
        <v>0</v>
      </c>
      <c r="I21" s="139">
        <f>'Rīga pārējie'!I21+'Rīga valsts'!I21</f>
        <v>0</v>
      </c>
      <c r="J21" s="139">
        <f>'Rīga pārējie'!J21+'Rīga valsts'!J21</f>
        <v>0</v>
      </c>
      <c r="K21" s="150">
        <f t="shared" si="3"/>
        <v>0</v>
      </c>
      <c r="L21" s="150">
        <f t="shared" si="4"/>
        <v>0</v>
      </c>
      <c r="M21" s="139">
        <f>'Rīga valsts'!M21+'Rīga pārējie'!M21</f>
        <v>0</v>
      </c>
      <c r="N21" s="198">
        <f t="shared" si="5"/>
        <v>0</v>
      </c>
      <c r="O21" s="32"/>
    </row>
    <row r="22" spans="1:15" ht="14.25" customHeight="1" x14ac:dyDescent="0.25">
      <c r="A22" s="179" t="s">
        <v>27</v>
      </c>
      <c r="B22" s="74" t="s">
        <v>16</v>
      </c>
      <c r="C22" s="139">
        <f>'Rīga pārējie'!C22+'Rīga valsts'!C22</f>
        <v>22.69</v>
      </c>
      <c r="D22" s="139">
        <f>'Rīga pārējie'!D22+'Rīga valsts'!D22</f>
        <v>8.39</v>
      </c>
      <c r="E22" s="139">
        <f>'Rīga pārējie'!E22+'Rīga valsts'!E22</f>
        <v>0</v>
      </c>
      <c r="F22" s="139">
        <f>'Rīga pārējie'!F22+'Rīga valsts'!F22</f>
        <v>0.2</v>
      </c>
      <c r="G22" s="197">
        <f t="shared" si="2"/>
        <v>31.28</v>
      </c>
      <c r="H22" s="139">
        <f>'Rīga pārējie'!H22+'Rīga valsts'!H22</f>
        <v>37.369999999999997</v>
      </c>
      <c r="I22" s="139">
        <f>'Rīga pārējie'!I22+'Rīga valsts'!I22</f>
        <v>0.38</v>
      </c>
      <c r="J22" s="139">
        <f>'Rīga pārējie'!J22+'Rīga valsts'!J22</f>
        <v>0.91</v>
      </c>
      <c r="K22" s="150">
        <f t="shared" si="3"/>
        <v>38.659999999999997</v>
      </c>
      <c r="L22" s="150">
        <f t="shared" si="4"/>
        <v>69.94</v>
      </c>
      <c r="M22" s="139">
        <f>'Rīga valsts'!M22+'Rīga pārējie'!M22</f>
        <v>0.78</v>
      </c>
      <c r="N22" s="198">
        <f t="shared" si="5"/>
        <v>70.72</v>
      </c>
      <c r="O22" s="32"/>
    </row>
    <row r="23" spans="1:15" ht="14.25" customHeight="1" x14ac:dyDescent="0.25">
      <c r="A23" s="181"/>
      <c r="B23" s="74" t="s">
        <v>17</v>
      </c>
      <c r="C23" s="139">
        <f>'Rīga pārējie'!C23+'Rīga valsts'!C23</f>
        <v>3148.8</v>
      </c>
      <c r="D23" s="139">
        <f>'Rīga pārējie'!D23+'Rīga valsts'!D23</f>
        <v>1045</v>
      </c>
      <c r="E23" s="139">
        <f>'Rīga pārējie'!E23+'Rīga valsts'!E23</f>
        <v>0</v>
      </c>
      <c r="F23" s="139">
        <f>'Rīga pārējie'!F23+'Rīga valsts'!F23</f>
        <v>22</v>
      </c>
      <c r="G23" s="197">
        <f t="shared" si="2"/>
        <v>4215.8</v>
      </c>
      <c r="H23" s="139">
        <f>'Rīga pārējie'!H23+'Rīga valsts'!H23</f>
        <v>1988</v>
      </c>
      <c r="I23" s="139">
        <f>'Rīga pārējie'!I23+'Rīga valsts'!I23</f>
        <v>114</v>
      </c>
      <c r="J23" s="139">
        <f>'Rīga pārējie'!J23+'Rīga valsts'!J23</f>
        <v>103</v>
      </c>
      <c r="K23" s="150">
        <f t="shared" si="3"/>
        <v>2205</v>
      </c>
      <c r="L23" s="150">
        <f t="shared" si="4"/>
        <v>6420.8</v>
      </c>
      <c r="M23" s="139">
        <f>'Rīga valsts'!M23+'Rīga pārējie'!M23</f>
        <v>139</v>
      </c>
      <c r="N23" s="198">
        <f t="shared" si="5"/>
        <v>6559.8</v>
      </c>
      <c r="O23" s="32"/>
    </row>
    <row r="24" spans="1:15" ht="14.25" customHeight="1" x14ac:dyDescent="0.25">
      <c r="A24" s="234" t="s">
        <v>28</v>
      </c>
      <c r="B24" s="74" t="s">
        <v>16</v>
      </c>
      <c r="C24" s="139">
        <f>'Rīga pārējie'!C24+'Rīga valsts'!C24</f>
        <v>457.13</v>
      </c>
      <c r="D24" s="139">
        <f>'Rīga pārējie'!D24+'Rīga valsts'!D24</f>
        <v>60.79</v>
      </c>
      <c r="E24" s="139">
        <f>'Rīga pārējie'!E24+'Rīga valsts'!E24</f>
        <v>0</v>
      </c>
      <c r="F24" s="139">
        <f>'Rīga pārējie'!F24+'Rīga valsts'!F24</f>
        <v>0.94</v>
      </c>
      <c r="G24" s="197">
        <f t="shared" si="2"/>
        <v>518.86</v>
      </c>
      <c r="H24" s="139">
        <f>'Rīga pārējie'!H24+'Rīga valsts'!H24</f>
        <v>195.37</v>
      </c>
      <c r="I24" s="139">
        <f>'Rīga pārējie'!I24+'Rīga valsts'!I24</f>
        <v>17.079999999999998</v>
      </c>
      <c r="J24" s="139">
        <f>'Rīga pārējie'!J24+'Rīga valsts'!J24</f>
        <v>5.91</v>
      </c>
      <c r="K24" s="150">
        <f t="shared" si="3"/>
        <v>218.35999999999999</v>
      </c>
      <c r="L24" s="150">
        <f t="shared" si="4"/>
        <v>737.22</v>
      </c>
      <c r="M24" s="139">
        <f>'Rīga valsts'!M24+'Rīga pārējie'!M24</f>
        <v>9.32</v>
      </c>
      <c r="N24" s="198">
        <f t="shared" si="5"/>
        <v>746.54000000000008</v>
      </c>
      <c r="O24" s="32"/>
    </row>
    <row r="25" spans="1:15" ht="14.25" customHeight="1" x14ac:dyDescent="0.25">
      <c r="A25" s="234"/>
      <c r="B25" s="74" t="s">
        <v>17</v>
      </c>
      <c r="C25" s="202">
        <f>'Rīga pārējie'!C25+'Rīga valsts'!C25</f>
        <v>8471.5400000000009</v>
      </c>
      <c r="D25" s="202">
        <f>'Rīga pārējie'!D25+'Rīga valsts'!D25</f>
        <v>2915.74</v>
      </c>
      <c r="E25" s="202">
        <f>'Rīga pārējie'!E25+'Rīga valsts'!E25</f>
        <v>0</v>
      </c>
      <c r="F25" s="202">
        <f>'Rīga pārējie'!F25+'Rīga valsts'!F25</f>
        <v>130.01</v>
      </c>
      <c r="G25" s="199">
        <f t="shared" si="2"/>
        <v>11517.29</v>
      </c>
      <c r="H25" s="202">
        <f>'Rīga pārējie'!H25+'Rīga valsts'!H25</f>
        <v>6194.54</v>
      </c>
      <c r="I25" s="202">
        <f>'Rīga pārējie'!I25+'Rīga valsts'!I25</f>
        <v>1888.17</v>
      </c>
      <c r="J25" s="202">
        <f>'Rīga pārējie'!J25+'Rīga valsts'!J25</f>
        <v>330.62</v>
      </c>
      <c r="K25" s="149">
        <f t="shared" si="3"/>
        <v>8413.33</v>
      </c>
      <c r="L25" s="149">
        <f t="shared" si="4"/>
        <v>19930.620000000003</v>
      </c>
      <c r="M25" s="202">
        <f>'Rīga valsts'!M25+'Rīga pārējie'!M25</f>
        <v>472.17</v>
      </c>
      <c r="N25" s="198">
        <f t="shared" si="5"/>
        <v>20402.79</v>
      </c>
      <c r="O25" s="32"/>
    </row>
    <row r="26" spans="1:15" ht="14.25" customHeight="1" x14ac:dyDescent="0.25">
      <c r="A26" s="234" t="s">
        <v>29</v>
      </c>
      <c r="B26" s="74" t="s">
        <v>16</v>
      </c>
      <c r="C26" s="139">
        <f>'Rīga pārējie'!C26+'Rīga valsts'!C26</f>
        <v>0</v>
      </c>
      <c r="D26" s="139">
        <f>'Rīga pārējie'!D26+'Rīga valsts'!D26</f>
        <v>0</v>
      </c>
      <c r="E26" s="139">
        <f>'Rīga pārējie'!E26+'Rīga valsts'!E26</f>
        <v>0</v>
      </c>
      <c r="F26" s="139">
        <f>'Rīga pārējie'!F26+'Rīga valsts'!F26</f>
        <v>0</v>
      </c>
      <c r="G26" s="197">
        <f t="shared" si="2"/>
        <v>0</v>
      </c>
      <c r="H26" s="139">
        <f>'Rīga pārējie'!H26+'Rīga valsts'!H26</f>
        <v>0</v>
      </c>
      <c r="I26" s="139">
        <f>'Rīga pārējie'!I26+'Rīga valsts'!I26</f>
        <v>0</v>
      </c>
      <c r="J26" s="139">
        <f>'Rīga pārējie'!J26+'Rīga valsts'!J26</f>
        <v>0</v>
      </c>
      <c r="K26" s="150">
        <f t="shared" si="3"/>
        <v>0</v>
      </c>
      <c r="L26" s="150">
        <f t="shared" si="4"/>
        <v>0</v>
      </c>
      <c r="M26" s="139">
        <f>'Rīga valsts'!M26+'Rīga pārējie'!M26</f>
        <v>0</v>
      </c>
      <c r="N26" s="198">
        <f t="shared" si="5"/>
        <v>0</v>
      </c>
      <c r="O26" s="32"/>
    </row>
    <row r="27" spans="1:15" ht="14.25" customHeight="1" x14ac:dyDescent="0.25">
      <c r="A27" s="234"/>
      <c r="B27" s="74" t="s">
        <v>17</v>
      </c>
      <c r="C27" s="139">
        <f>'Rīga pārējie'!C27+'Rīga valsts'!C27</f>
        <v>0</v>
      </c>
      <c r="D27" s="139">
        <f>'Rīga pārējie'!D27+'Rīga valsts'!D27</f>
        <v>0</v>
      </c>
      <c r="E27" s="139">
        <f>'Rīga pārējie'!E27+'Rīga valsts'!E27</f>
        <v>0</v>
      </c>
      <c r="F27" s="139">
        <f>'Rīga pārējie'!F27+'Rīga valsts'!F27</f>
        <v>0</v>
      </c>
      <c r="G27" s="197">
        <f t="shared" si="2"/>
        <v>0</v>
      </c>
      <c r="H27" s="139">
        <f>'Rīga pārējie'!H27+'Rīga valsts'!H27</f>
        <v>0</v>
      </c>
      <c r="I27" s="139">
        <f>'Rīga pārējie'!I27+'Rīga valsts'!I27</f>
        <v>0</v>
      </c>
      <c r="J27" s="139">
        <f>'Rīga pārējie'!J27+'Rīga valsts'!J27</f>
        <v>0</v>
      </c>
      <c r="K27" s="150">
        <f t="shared" si="3"/>
        <v>0</v>
      </c>
      <c r="L27" s="150">
        <f t="shared" si="4"/>
        <v>0</v>
      </c>
      <c r="M27" s="139">
        <f>'Rīga valsts'!M27+'Rīga pārējie'!M27</f>
        <v>0</v>
      </c>
      <c r="N27" s="198">
        <f t="shared" si="5"/>
        <v>0</v>
      </c>
      <c r="O27" s="32"/>
    </row>
    <row r="28" spans="1:15" ht="14.25" customHeight="1" x14ac:dyDescent="0.25">
      <c r="A28" s="234" t="s">
        <v>30</v>
      </c>
      <c r="B28" s="74" t="s">
        <v>16</v>
      </c>
      <c r="C28" s="139">
        <f>'Rīga pārējie'!C28+'Rīga valsts'!C28</f>
        <v>8.75</v>
      </c>
      <c r="D28" s="139">
        <f>'Rīga pārējie'!D28+'Rīga valsts'!D28</f>
        <v>0</v>
      </c>
      <c r="E28" s="139">
        <f>'Rīga pārējie'!E28+'Rīga valsts'!E28</f>
        <v>0</v>
      </c>
      <c r="F28" s="139">
        <f>'Rīga pārējie'!F28+'Rīga valsts'!F28</f>
        <v>0</v>
      </c>
      <c r="G28" s="197">
        <f t="shared" si="2"/>
        <v>8.75</v>
      </c>
      <c r="H28" s="139">
        <f>'Rīga pārējie'!H28+'Rīga valsts'!H28</f>
        <v>0.27</v>
      </c>
      <c r="I28" s="139">
        <f>'Rīga pārējie'!I28+'Rīga valsts'!I28</f>
        <v>0</v>
      </c>
      <c r="J28" s="139">
        <f>'Rīga pārējie'!J28+'Rīga valsts'!J28</f>
        <v>0</v>
      </c>
      <c r="K28" s="150">
        <f t="shared" si="3"/>
        <v>0.27</v>
      </c>
      <c r="L28" s="150">
        <f t="shared" si="4"/>
        <v>9.02</v>
      </c>
      <c r="M28" s="139">
        <f>'Rīga valsts'!M28+'Rīga pārējie'!M28</f>
        <v>0</v>
      </c>
      <c r="N28" s="198">
        <f t="shared" si="5"/>
        <v>9.02</v>
      </c>
      <c r="O28" s="32"/>
    </row>
    <row r="29" spans="1:15" ht="14.25" customHeight="1" x14ac:dyDescent="0.25">
      <c r="A29" s="234"/>
      <c r="B29" s="74" t="s">
        <v>17</v>
      </c>
      <c r="C29" s="139">
        <f>'Rīga pārējie'!C29+'Rīga valsts'!C29</f>
        <v>101</v>
      </c>
      <c r="D29" s="139">
        <f>'Rīga pārējie'!D29+'Rīga valsts'!D29</f>
        <v>0</v>
      </c>
      <c r="E29" s="139">
        <f>'Rīga pārējie'!E29+'Rīga valsts'!E29</f>
        <v>0</v>
      </c>
      <c r="F29" s="139">
        <f>'Rīga pārējie'!F29+'Rīga valsts'!F29</f>
        <v>0</v>
      </c>
      <c r="G29" s="197">
        <f t="shared" si="2"/>
        <v>101</v>
      </c>
      <c r="H29" s="139">
        <f>'Rīga pārējie'!H29+'Rīga valsts'!H29</f>
        <v>11</v>
      </c>
      <c r="I29" s="139">
        <f>'Rīga pārējie'!I29+'Rīga valsts'!I29</f>
        <v>0</v>
      </c>
      <c r="J29" s="139">
        <f>'Rīga pārējie'!J29+'Rīga valsts'!J29</f>
        <v>0</v>
      </c>
      <c r="K29" s="150">
        <f t="shared" si="3"/>
        <v>11</v>
      </c>
      <c r="L29" s="150">
        <f t="shared" si="4"/>
        <v>112</v>
      </c>
      <c r="M29" s="139">
        <f>'Rīga valsts'!M29+'Rīga pārējie'!M29</f>
        <v>0</v>
      </c>
      <c r="N29" s="198">
        <f t="shared" si="5"/>
        <v>112</v>
      </c>
      <c r="O29" s="32"/>
    </row>
    <row r="30" spans="1:15" ht="14.25" customHeight="1" x14ac:dyDescent="0.25">
      <c r="A30" s="234" t="s">
        <v>31</v>
      </c>
      <c r="B30" s="74" t="s">
        <v>16</v>
      </c>
      <c r="C30" s="139">
        <f>'Rīga pārējie'!C30+'Rīga valsts'!C30</f>
        <v>201.45</v>
      </c>
      <c r="D30" s="139">
        <f>'Rīga pārējie'!D30+'Rīga valsts'!D30</f>
        <v>44.18</v>
      </c>
      <c r="E30" s="139">
        <f>'Rīga pārējie'!E30+'Rīga valsts'!E30</f>
        <v>0.11</v>
      </c>
      <c r="F30" s="139">
        <f>'Rīga pārējie'!F30+'Rīga valsts'!F30</f>
        <v>0.65</v>
      </c>
      <c r="G30" s="197">
        <f t="shared" si="2"/>
        <v>246.39000000000001</v>
      </c>
      <c r="H30" s="139">
        <f>'Rīga pārējie'!H30+'Rīga valsts'!H30</f>
        <v>72.490000000000009</v>
      </c>
      <c r="I30" s="139">
        <f>'Rīga pārējie'!I30+'Rīga valsts'!I30</f>
        <v>3.9400000000000004</v>
      </c>
      <c r="J30" s="139">
        <f>'Rīga pārējie'!J30+'Rīga valsts'!J30</f>
        <v>22.72</v>
      </c>
      <c r="K30" s="150">
        <f t="shared" si="3"/>
        <v>99.15</v>
      </c>
      <c r="L30" s="150">
        <f t="shared" si="4"/>
        <v>345.54</v>
      </c>
      <c r="M30" s="139">
        <f>'Rīga valsts'!M30+'Rīga pārējie'!M30</f>
        <v>42.34</v>
      </c>
      <c r="N30" s="198">
        <f t="shared" si="5"/>
        <v>387.88</v>
      </c>
      <c r="O30" s="32"/>
    </row>
    <row r="31" spans="1:15" ht="14.25" customHeight="1" x14ac:dyDescent="0.25">
      <c r="A31" s="234"/>
      <c r="B31" s="74" t="s">
        <v>17</v>
      </c>
      <c r="C31" s="139">
        <f>'Rīga pārējie'!C31+'Rīga valsts'!C31</f>
        <v>32451</v>
      </c>
      <c r="D31" s="139">
        <f>'Rīga pārējie'!D31+'Rīga valsts'!D31</f>
        <v>6200</v>
      </c>
      <c r="E31" s="139">
        <f>'Rīga pārējie'!E31+'Rīga valsts'!E31</f>
        <v>23</v>
      </c>
      <c r="F31" s="139">
        <f>'Rīga pārējie'!F31+'Rīga valsts'!F31</f>
        <v>154</v>
      </c>
      <c r="G31" s="197">
        <f t="shared" si="2"/>
        <v>38828</v>
      </c>
      <c r="H31" s="139">
        <f>'Rīga pārējie'!H31+'Rīga valsts'!H31</f>
        <v>10518</v>
      </c>
      <c r="I31" s="139">
        <f>'Rīga pārējie'!I31+'Rīga valsts'!I31</f>
        <v>537</v>
      </c>
      <c r="J31" s="139">
        <f>'Rīga pārējie'!J31+'Rīga valsts'!J31</f>
        <v>3206</v>
      </c>
      <c r="K31" s="150">
        <f t="shared" si="3"/>
        <v>14261</v>
      </c>
      <c r="L31" s="150">
        <f t="shared" si="4"/>
        <v>53089</v>
      </c>
      <c r="M31" s="139">
        <f>'Rīga valsts'!M31+'Rīga pārējie'!M31</f>
        <v>4539</v>
      </c>
      <c r="N31" s="198">
        <f t="shared" si="5"/>
        <v>57628</v>
      </c>
      <c r="O31" s="32"/>
    </row>
    <row r="32" spans="1:15" ht="14.25" customHeight="1" x14ac:dyDescent="0.25">
      <c r="A32" s="234" t="s">
        <v>32</v>
      </c>
      <c r="B32" s="74" t="s">
        <v>16</v>
      </c>
      <c r="C32" s="139">
        <f>'Rīga pārējie'!C32+'Rīga valsts'!C32</f>
        <v>0</v>
      </c>
      <c r="D32" s="139">
        <f>'Rīga pārējie'!D32+'Rīga valsts'!D32</f>
        <v>0</v>
      </c>
      <c r="E32" s="139">
        <f>'Rīga pārējie'!E32+'Rīga valsts'!E32</f>
        <v>0</v>
      </c>
      <c r="F32" s="139">
        <f>'Rīga pārējie'!F32+'Rīga valsts'!F32</f>
        <v>0</v>
      </c>
      <c r="G32" s="197">
        <f t="shared" si="2"/>
        <v>0</v>
      </c>
      <c r="H32" s="139">
        <f>'Rīga pārējie'!H32+'Rīga valsts'!H32</f>
        <v>0</v>
      </c>
      <c r="I32" s="139">
        <f>'Rīga pārējie'!I32+'Rīga valsts'!I32</f>
        <v>0</v>
      </c>
      <c r="J32" s="139">
        <f>'Rīga pārējie'!J32+'Rīga valsts'!J32</f>
        <v>0</v>
      </c>
      <c r="K32" s="150">
        <f t="shared" si="3"/>
        <v>0</v>
      </c>
      <c r="L32" s="150">
        <f t="shared" si="4"/>
        <v>0</v>
      </c>
      <c r="M32" s="139">
        <f>'Rīga valsts'!M32+'Rīga pārējie'!M32</f>
        <v>0</v>
      </c>
      <c r="N32" s="198">
        <f t="shared" si="5"/>
        <v>0</v>
      </c>
      <c r="O32" s="32"/>
    </row>
    <row r="33" spans="1:17" ht="14.25" customHeight="1" x14ac:dyDescent="0.25">
      <c r="A33" s="234"/>
      <c r="B33" s="74" t="s">
        <v>17</v>
      </c>
      <c r="C33" s="139">
        <f>'Rīga pārējie'!C33+'Rīga valsts'!C33</f>
        <v>0</v>
      </c>
      <c r="D33" s="139">
        <f>'Rīga pārējie'!D33+'Rīga valsts'!D33</f>
        <v>0</v>
      </c>
      <c r="E33" s="139">
        <f>'Rīga pārējie'!E33+'Rīga valsts'!E33</f>
        <v>0</v>
      </c>
      <c r="F33" s="139">
        <f>'Rīga pārējie'!F33+'Rīga valsts'!F33</f>
        <v>0</v>
      </c>
      <c r="G33" s="197">
        <f t="shared" si="2"/>
        <v>0</v>
      </c>
      <c r="H33" s="139">
        <f>'Rīga pārējie'!H33+'Rīga valsts'!H33</f>
        <v>0</v>
      </c>
      <c r="I33" s="139">
        <f>'Rīga pārējie'!I33+'Rīga valsts'!I33</f>
        <v>0</v>
      </c>
      <c r="J33" s="139">
        <f>'Rīga pārējie'!J33+'Rīga valsts'!J33</f>
        <v>0</v>
      </c>
      <c r="K33" s="150">
        <f t="shared" si="3"/>
        <v>0</v>
      </c>
      <c r="L33" s="150">
        <f t="shared" si="4"/>
        <v>0</v>
      </c>
      <c r="M33" s="139">
        <f>'Rīga valsts'!M33+'Rīga pārējie'!M33</f>
        <v>0</v>
      </c>
      <c r="N33" s="198">
        <f t="shared" si="5"/>
        <v>0</v>
      </c>
      <c r="O33" s="32"/>
    </row>
    <row r="34" spans="1:17" ht="14.25" customHeight="1" x14ac:dyDescent="0.25">
      <c r="A34" s="234" t="s">
        <v>33</v>
      </c>
      <c r="B34" s="74" t="s">
        <v>16</v>
      </c>
      <c r="C34" s="139">
        <f>'Rīga pārējie'!C34+'Rīga valsts'!C34</f>
        <v>0.57999999999999996</v>
      </c>
      <c r="D34" s="139">
        <f>'Rīga pārējie'!D34+'Rīga valsts'!D34</f>
        <v>0</v>
      </c>
      <c r="E34" s="139">
        <f>'Rīga pārējie'!E34+'Rīga valsts'!E34</f>
        <v>0</v>
      </c>
      <c r="F34" s="139">
        <f>'Rīga pārējie'!F34+'Rīga valsts'!F34</f>
        <v>0</v>
      </c>
      <c r="G34" s="197">
        <f t="shared" si="2"/>
        <v>0.57999999999999996</v>
      </c>
      <c r="H34" s="139">
        <f>'Rīga pārējie'!H34+'Rīga valsts'!H34</f>
        <v>2.39</v>
      </c>
      <c r="I34" s="139">
        <f>'Rīga pārējie'!I34+'Rīga valsts'!I34</f>
        <v>0.01</v>
      </c>
      <c r="J34" s="139">
        <f>'Rīga pārējie'!J34+'Rīga valsts'!J34</f>
        <v>0.05</v>
      </c>
      <c r="K34" s="150">
        <f t="shared" si="3"/>
        <v>2.4499999999999997</v>
      </c>
      <c r="L34" s="150">
        <f t="shared" si="4"/>
        <v>3.03</v>
      </c>
      <c r="M34" s="139">
        <f>'Rīga valsts'!M34+'Rīga pārējie'!M34</f>
        <v>2.08</v>
      </c>
      <c r="N34" s="198">
        <f t="shared" si="5"/>
        <v>5.1099999999999994</v>
      </c>
      <c r="O34" s="32"/>
    </row>
    <row r="35" spans="1:17" ht="14.25" customHeight="1" x14ac:dyDescent="0.25">
      <c r="A35" s="234"/>
      <c r="B35" s="74" t="s">
        <v>17</v>
      </c>
      <c r="C35" s="202">
        <f>'Rīga pārējie'!C35+'Rīga valsts'!C35</f>
        <v>87.64</v>
      </c>
      <c r="D35" s="202">
        <f>'Rīga pārējie'!D35+'Rīga valsts'!D35</f>
        <v>0</v>
      </c>
      <c r="E35" s="202">
        <f>'Rīga pārējie'!E35+'Rīga valsts'!E35</f>
        <v>0</v>
      </c>
      <c r="F35" s="202">
        <f>'Rīga pārējie'!F35+'Rīga valsts'!F35</f>
        <v>0</v>
      </c>
      <c r="G35" s="199">
        <f t="shared" si="2"/>
        <v>87.64</v>
      </c>
      <c r="H35" s="202">
        <f>'Rīga pārējie'!H35+'Rīga valsts'!H35</f>
        <v>456.54</v>
      </c>
      <c r="I35" s="202">
        <f>'Rīga pārējie'!I35+'Rīga valsts'!I35</f>
        <v>2</v>
      </c>
      <c r="J35" s="202">
        <f>'Rīga pārējie'!J35+'Rīga valsts'!J35</f>
        <v>34.5</v>
      </c>
      <c r="K35" s="149">
        <f t="shared" si="3"/>
        <v>493.04</v>
      </c>
      <c r="L35" s="149">
        <f t="shared" si="4"/>
        <v>580.68000000000006</v>
      </c>
      <c r="M35" s="202">
        <f>'Rīga valsts'!M35+'Rīga pārējie'!M35</f>
        <v>352.97</v>
      </c>
      <c r="N35" s="198">
        <f t="shared" si="5"/>
        <v>933.65000000000009</v>
      </c>
      <c r="O35" s="32"/>
    </row>
    <row r="36" spans="1:17" ht="14.25" customHeight="1" x14ac:dyDescent="0.25">
      <c r="A36" s="234" t="s">
        <v>34</v>
      </c>
      <c r="B36" s="74" t="s">
        <v>16</v>
      </c>
      <c r="C36" s="139">
        <f>'Rīga pārējie'!C36+'Rīga valsts'!C36</f>
        <v>46.38</v>
      </c>
      <c r="D36" s="139">
        <f>'Rīga pārējie'!D36+'Rīga valsts'!D36</f>
        <v>3.96</v>
      </c>
      <c r="E36" s="139">
        <f>'Rīga pārējie'!E36+'Rīga valsts'!E36</f>
        <v>0</v>
      </c>
      <c r="F36" s="139">
        <f>'Rīga pārējie'!F36+'Rīga valsts'!F36</f>
        <v>0</v>
      </c>
      <c r="G36" s="197">
        <f t="shared" si="2"/>
        <v>50.34</v>
      </c>
      <c r="H36" s="139">
        <f>'Rīga pārējie'!H36+'Rīga valsts'!H36</f>
        <v>1.34</v>
      </c>
      <c r="I36" s="139">
        <f>'Rīga pārējie'!I36+'Rīga valsts'!I36</f>
        <v>1.19</v>
      </c>
      <c r="J36" s="139">
        <f>'Rīga pārējie'!J36+'Rīga valsts'!J36</f>
        <v>0</v>
      </c>
      <c r="K36" s="150">
        <f t="shared" si="3"/>
        <v>2.5300000000000002</v>
      </c>
      <c r="L36" s="150">
        <f t="shared" si="4"/>
        <v>52.870000000000005</v>
      </c>
      <c r="M36" s="139">
        <f>'Rīga valsts'!M36+'Rīga pārējie'!M36</f>
        <v>1.1499999999999999</v>
      </c>
      <c r="N36" s="198">
        <f t="shared" si="5"/>
        <v>54.02</v>
      </c>
      <c r="O36" s="35"/>
      <c r="P36" s="35"/>
      <c r="Q36" s="33"/>
    </row>
    <row r="37" spans="1:17" ht="14.25" customHeight="1" x14ac:dyDescent="0.25">
      <c r="A37" s="234"/>
      <c r="B37" s="74" t="s">
        <v>17</v>
      </c>
      <c r="C37" s="202">
        <f>'Rīga pārējie'!C37+'Rīga valsts'!C37</f>
        <v>93.97</v>
      </c>
      <c r="D37" s="202">
        <f>'Rīga pārējie'!D37+'Rīga valsts'!D37</f>
        <v>18.8</v>
      </c>
      <c r="E37" s="202">
        <f>'Rīga pārējie'!E37+'Rīga valsts'!E37</f>
        <v>0</v>
      </c>
      <c r="F37" s="202">
        <f>'Rīga pārējie'!F37+'Rīga valsts'!F37</f>
        <v>0</v>
      </c>
      <c r="G37" s="199">
        <f t="shared" si="2"/>
        <v>112.77</v>
      </c>
      <c r="H37" s="202">
        <f>'Rīga pārējie'!H37+'Rīga valsts'!H37</f>
        <v>4.3</v>
      </c>
      <c r="I37" s="202">
        <f>'Rīga pārējie'!I37+'Rīga valsts'!I37</f>
        <v>0.84</v>
      </c>
      <c r="J37" s="202">
        <f>'Rīga pārējie'!J37+'Rīga valsts'!J37</f>
        <v>0</v>
      </c>
      <c r="K37" s="149">
        <f t="shared" si="3"/>
        <v>5.14</v>
      </c>
      <c r="L37" s="149">
        <f t="shared" si="4"/>
        <v>117.91</v>
      </c>
      <c r="M37" s="202">
        <f>'Rīga valsts'!M37+'Rīga pārējie'!M37</f>
        <v>33.369999999999997</v>
      </c>
      <c r="N37" s="198">
        <f t="shared" si="5"/>
        <v>151.28</v>
      </c>
      <c r="O37" s="35"/>
      <c r="P37" s="35"/>
      <c r="Q37" s="33"/>
    </row>
    <row r="38" spans="1:17" ht="14.25" customHeight="1" x14ac:dyDescent="0.25">
      <c r="A38" s="181" t="s">
        <v>35</v>
      </c>
      <c r="B38" s="74" t="s">
        <v>16</v>
      </c>
      <c r="C38" s="205">
        <f>C4+C12+C14+C16+C18+C20+C22+C24+C26+C28+C30+C32+C34+C36</f>
        <v>6831.5999999999985</v>
      </c>
      <c r="D38" s="150">
        <f t="shared" ref="D38:F39" si="6">D4+D12+D14+D16+D18+D20+D22+D24+D26+D28+D30+D32+D34+D36</f>
        <v>4456.4300000000012</v>
      </c>
      <c r="E38" s="150">
        <f t="shared" si="6"/>
        <v>26.7</v>
      </c>
      <c r="F38" s="150">
        <f t="shared" si="6"/>
        <v>79.100000000000009</v>
      </c>
      <c r="G38" s="197">
        <f>SUM(C38:F38)</f>
        <v>11393.83</v>
      </c>
      <c r="H38" s="150">
        <f>H4+H12+H14+H16+H18+H20+H22+H24+H26+H28+H30+H32+H34+H36</f>
        <v>5076.46</v>
      </c>
      <c r="I38" s="150">
        <f t="shared" ref="I38:J39" si="7">I4+I12+I14+I16+I18+I20+I22+I24+I26+I28+I30+I32+I34+I36</f>
        <v>346.49999999999994</v>
      </c>
      <c r="J38" s="150">
        <f t="shared" si="7"/>
        <v>811.22</v>
      </c>
      <c r="K38" s="150">
        <f>SUM(H38:J38)</f>
        <v>6234.18</v>
      </c>
      <c r="L38" s="150">
        <f>G38+K38</f>
        <v>17628.010000000002</v>
      </c>
      <c r="M38" s="205">
        <f>M4+M12+M14+M16+M18+M20+M22+M24+M26+M28+M30+M32+M34+M36</f>
        <v>1618.0199999999998</v>
      </c>
      <c r="N38" s="198">
        <f t="shared" si="5"/>
        <v>19246.030000000002</v>
      </c>
      <c r="O38" s="79"/>
      <c r="P38" s="35"/>
      <c r="Q38" s="33"/>
    </row>
    <row r="39" spans="1:17" ht="14.25" customHeight="1" x14ac:dyDescent="0.25">
      <c r="A39" s="182"/>
      <c r="B39" s="74" t="s">
        <v>17</v>
      </c>
      <c r="C39" s="149">
        <f>C5+C13+C15+C17+C19+C21+C23+C25+C27+C29+C31+C33+C35+C37</f>
        <v>794399.14</v>
      </c>
      <c r="D39" s="149">
        <f t="shared" si="6"/>
        <v>376515.61</v>
      </c>
      <c r="E39" s="149">
        <f t="shared" si="6"/>
        <v>926</v>
      </c>
      <c r="F39" s="149">
        <f t="shared" si="6"/>
        <v>4916.01</v>
      </c>
      <c r="G39" s="199">
        <f t="shared" si="2"/>
        <v>1176756.76</v>
      </c>
      <c r="H39" s="149">
        <f>H5+H13+H15+H17+H19+H21+H23+H25+H27+H29+H31+H33+H35+H37</f>
        <v>681822.38000000012</v>
      </c>
      <c r="I39" s="149">
        <f t="shared" si="7"/>
        <v>47244.009999999995</v>
      </c>
      <c r="J39" s="149">
        <f t="shared" si="7"/>
        <v>146669.12</v>
      </c>
      <c r="K39" s="149">
        <f>SUM(H39:J39)</f>
        <v>875735.51000000013</v>
      </c>
      <c r="L39" s="149">
        <f t="shared" si="4"/>
        <v>2052492.27</v>
      </c>
      <c r="M39" s="149">
        <f>M5+M13+M15+M17+M19+M21+M23+M25+M27+M29+M31+M33+M35+M37</f>
        <v>189462.51</v>
      </c>
      <c r="N39" s="198">
        <f t="shared" si="5"/>
        <v>2241954.7800000003</v>
      </c>
      <c r="O39" s="35"/>
      <c r="P39" s="35"/>
      <c r="Q39" s="33"/>
    </row>
    <row r="40" spans="1:17" ht="14.25" customHeight="1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5"/>
      <c r="P40" s="35"/>
      <c r="Q40" s="33"/>
    </row>
    <row r="41" spans="1:17" ht="14.25" customHeigh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5"/>
      <c r="P41" s="35"/>
      <c r="Q41" s="33"/>
    </row>
    <row r="42" spans="1:17" ht="14.25" customHeigh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  <c r="O42" s="32"/>
      <c r="Q42" s="33"/>
    </row>
    <row r="43" spans="1:17" ht="14.25" customHeigh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1"/>
      <c r="O43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Kurzeme valsts</vt:lpstr>
      <vt:lpstr>Kurzeme pārējie</vt:lpstr>
      <vt:lpstr>Kurzeme kopā</vt:lpstr>
      <vt:lpstr>Latgale valsts</vt:lpstr>
      <vt:lpstr>Latgale pārējie</vt:lpstr>
      <vt:lpstr>Latgale kopā</vt:lpstr>
      <vt:lpstr>Rīga valsts</vt:lpstr>
      <vt:lpstr>Rīga pārējie</vt:lpstr>
      <vt:lpstr>Rīga kopā</vt:lpstr>
      <vt:lpstr>Vidzeme valsts</vt:lpstr>
      <vt:lpstr>Vidzeme pārējie</vt:lpstr>
      <vt:lpstr>Vidzeme kopā</vt:lpstr>
      <vt:lpstr>Zemgale valsts</vt:lpstr>
      <vt:lpstr>Zemgale pārējie</vt:lpstr>
      <vt:lpstr>Zemgale kopā</vt:lpstr>
      <vt:lpstr>Valsts kopā</vt:lpstr>
      <vt:lpstr>Pārējie kopā</vt:lpstr>
      <vt:lpstr>Visi kopā</vt:lpstr>
      <vt:lpstr>'Kurzeme pārējie'!OLE_LINK1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Kristīne Paidere</cp:lastModifiedBy>
  <cp:lastPrinted>2017-04-18T12:27:31Z</cp:lastPrinted>
  <dcterms:created xsi:type="dcterms:W3CDTF">2014-04-10T08:20:52Z</dcterms:created>
  <dcterms:modified xsi:type="dcterms:W3CDTF">2020-04-16T07:41:23Z</dcterms:modified>
</cp:coreProperties>
</file>