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s.kostevics\Desktop\Atskaite statistikai!\"/>
    </mc:Choice>
  </mc:AlternateContent>
  <xr:revisionPtr revIDLastSave="0" documentId="12_ncr:500000_{33EE7757-B6F7-4B98-829F-F42259F52B3B}" xr6:coauthVersionLast="31" xr6:coauthVersionMax="31" xr10:uidLastSave="{00000000-0000-0000-0000-000000000000}"/>
  <bookViews>
    <workbookView xWindow="0" yWindow="0" windowWidth="19200" windowHeight="11370" xr2:uid="{00000000-000D-0000-FFFF-FFFF00000000}"/>
  </bookViews>
  <sheets>
    <sheet name="Kurzeme valsts" sheetId="8" r:id="rId1"/>
    <sheet name="Kurzeme pārējie" sheetId="1" r:id="rId2"/>
    <sheet name="Kurzeme kopā" sheetId="7" r:id="rId3"/>
    <sheet name="Latgale valsts" sheetId="9" r:id="rId4"/>
    <sheet name="Latgale pārējie" sheetId="3" r:id="rId5"/>
    <sheet name="Latgale kopā" sheetId="10" r:id="rId6"/>
    <sheet name="Rīga valsts" sheetId="11" r:id="rId7"/>
    <sheet name="Rīga pārējie" sheetId="4" r:id="rId8"/>
    <sheet name="Rīga kopā" sheetId="12" r:id="rId9"/>
    <sheet name="Vidzeme valsts" sheetId="13" r:id="rId10"/>
    <sheet name="Vidzeme pārējie" sheetId="5" r:id="rId11"/>
    <sheet name="Vidzeme kopā" sheetId="14" r:id="rId12"/>
    <sheet name="Zemgale valst" sheetId="15" r:id="rId13"/>
    <sheet name="Zemgale pārējie" sheetId="6" r:id="rId14"/>
    <sheet name="Zemgale kopā" sheetId="16" r:id="rId15"/>
    <sheet name="Valsts kopā" sheetId="17" r:id="rId16"/>
    <sheet name="Pārējie kopā" sheetId="18" r:id="rId17"/>
    <sheet name="Visi kopā" sheetId="19" r:id="rId18"/>
  </sheets>
  <definedNames>
    <definedName name="OLE_LINK1" localSheetId="1">'Kurzeme pārējie'!$A$2</definedName>
  </definedNames>
  <calcPr calcId="162913"/>
</workbook>
</file>

<file path=xl/calcChain.xml><?xml version="1.0" encoding="utf-8"?>
<calcChain xmlns="http://schemas.openxmlformats.org/spreadsheetml/2006/main">
  <c r="H11" i="17" l="1"/>
  <c r="D9" i="17"/>
  <c r="D11" i="17"/>
  <c r="C11" i="17"/>
  <c r="C7" i="17"/>
  <c r="C6" i="17"/>
  <c r="C8" i="17"/>
  <c r="C9" i="17"/>
  <c r="F8" i="17"/>
  <c r="C10" i="17"/>
  <c r="C7" i="16"/>
  <c r="C5" i="16" s="1"/>
  <c r="D7" i="16"/>
  <c r="G4" i="16"/>
  <c r="C6" i="16"/>
  <c r="N39" i="14"/>
  <c r="H7" i="16"/>
  <c r="C9" i="16"/>
  <c r="C11" i="16"/>
  <c r="D11" i="16"/>
  <c r="H11" i="16"/>
  <c r="M7" i="16"/>
  <c r="J7" i="16"/>
  <c r="I7" i="16"/>
  <c r="F7" i="16"/>
  <c r="H6" i="16"/>
  <c r="K7" i="16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6" i="5"/>
  <c r="N37" i="5"/>
  <c r="G21" i="5"/>
  <c r="H11" i="12" l="1"/>
  <c r="H10" i="12"/>
  <c r="H9" i="12"/>
  <c r="H5" i="12" s="1"/>
  <c r="H4" i="11"/>
  <c r="H5" i="11"/>
  <c r="M5" i="1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K11" i="11"/>
  <c r="K10" i="11"/>
  <c r="G33" i="1" l="1"/>
  <c r="H33" i="17" l="1"/>
  <c r="K30" i="8" l="1"/>
  <c r="F12" i="12"/>
  <c r="J10" i="12"/>
  <c r="G11" i="3" l="1"/>
  <c r="G6" i="8"/>
  <c r="K15" i="6" l="1"/>
  <c r="G15" i="6"/>
  <c r="D5" i="6"/>
  <c r="D39" i="6" s="1"/>
  <c r="E5" i="6"/>
  <c r="E39" i="6" s="1"/>
  <c r="F5" i="6"/>
  <c r="F39" i="6" s="1"/>
  <c r="H5" i="6"/>
  <c r="H39" i="6" s="1"/>
  <c r="I5" i="6"/>
  <c r="I39" i="6" s="1"/>
  <c r="J5" i="6"/>
  <c r="J39" i="6" s="1"/>
  <c r="M5" i="6"/>
  <c r="M39" i="6" s="1"/>
  <c r="C5" i="6"/>
  <c r="C39" i="6" s="1"/>
  <c r="D4" i="6"/>
  <c r="D38" i="6" s="1"/>
  <c r="E4" i="6"/>
  <c r="E38" i="6" s="1"/>
  <c r="F4" i="6"/>
  <c r="F38" i="6" s="1"/>
  <c r="H4" i="6"/>
  <c r="H38" i="6" s="1"/>
  <c r="I4" i="6"/>
  <c r="I38" i="6" s="1"/>
  <c r="J4" i="6"/>
  <c r="J38" i="6" s="1"/>
  <c r="M4" i="6"/>
  <c r="M38" i="6" s="1"/>
  <c r="C4" i="6"/>
  <c r="C38" i="6" s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6" i="6"/>
  <c r="G7" i="6"/>
  <c r="G8" i="6"/>
  <c r="G9" i="6"/>
  <c r="G10" i="6"/>
  <c r="G11" i="6"/>
  <c r="G12" i="6"/>
  <c r="G13" i="6"/>
  <c r="G14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L28" i="6" s="1"/>
  <c r="N28" i="6" s="1"/>
  <c r="G29" i="6"/>
  <c r="G30" i="6"/>
  <c r="G31" i="6"/>
  <c r="G32" i="6"/>
  <c r="G33" i="6"/>
  <c r="G34" i="6"/>
  <c r="G35" i="6"/>
  <c r="G36" i="6"/>
  <c r="L36" i="6" s="1"/>
  <c r="N36" i="6" s="1"/>
  <c r="G37" i="6"/>
  <c r="G6" i="6"/>
  <c r="L15" i="6" l="1"/>
  <c r="N15" i="6" s="1"/>
  <c r="L6" i="6"/>
  <c r="N6" i="6" s="1"/>
  <c r="K38" i="6"/>
  <c r="K39" i="6"/>
  <c r="L7" i="6"/>
  <c r="N7" i="6" s="1"/>
  <c r="G39" i="6"/>
  <c r="G38" i="6"/>
  <c r="L37" i="6"/>
  <c r="N37" i="6" s="1"/>
  <c r="L35" i="6"/>
  <c r="N35" i="6" s="1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4" i="6"/>
  <c r="N14" i="6" s="1"/>
  <c r="L13" i="6"/>
  <c r="N13" i="6" s="1"/>
  <c r="L12" i="6"/>
  <c r="N12" i="6" s="1"/>
  <c r="L11" i="6"/>
  <c r="N11" i="6" s="1"/>
  <c r="K5" i="6"/>
  <c r="L10" i="6"/>
  <c r="N10" i="6" s="1"/>
  <c r="K4" i="6"/>
  <c r="G5" i="6"/>
  <c r="L8" i="6"/>
  <c r="N8" i="6" s="1"/>
  <c r="L9" i="6"/>
  <c r="G4" i="6"/>
  <c r="L38" i="6" l="1"/>
  <c r="N38" i="6" s="1"/>
  <c r="L39" i="6"/>
  <c r="N39" i="6" s="1"/>
  <c r="N4" i="6"/>
  <c r="L4" i="6"/>
  <c r="N9" i="6"/>
  <c r="N5" i="6" s="1"/>
  <c r="L5" i="6"/>
  <c r="I4" i="11"/>
  <c r="J4" i="11"/>
  <c r="D4" i="11"/>
  <c r="E4" i="11"/>
  <c r="F4" i="11"/>
  <c r="C4" i="11"/>
  <c r="C38" i="11" s="1"/>
  <c r="G13" i="11"/>
  <c r="G12" i="11"/>
  <c r="M4" i="11"/>
  <c r="K4" i="11" l="1"/>
  <c r="G4" i="11"/>
  <c r="J11" i="17"/>
  <c r="J10" i="17"/>
  <c r="K18" i="15"/>
  <c r="K19" i="15"/>
  <c r="K36" i="5"/>
  <c r="L4" i="11" l="1"/>
  <c r="N4" i="11" s="1"/>
  <c r="J11" i="12"/>
  <c r="K14" i="4"/>
  <c r="J5" i="11" l="1"/>
  <c r="G30" i="9"/>
  <c r="M5" i="9" l="1"/>
  <c r="M4" i="9"/>
  <c r="H4" i="9"/>
  <c r="I4" i="9"/>
  <c r="J4" i="9"/>
  <c r="H5" i="9"/>
  <c r="I5" i="9"/>
  <c r="J5" i="9"/>
  <c r="K18" i="1"/>
  <c r="D5" i="1"/>
  <c r="D39" i="1" s="1"/>
  <c r="C5" i="1"/>
  <c r="C39" i="1" s="1"/>
  <c r="E5" i="1"/>
  <c r="E39" i="1" s="1"/>
  <c r="F5" i="1"/>
  <c r="F39" i="1" s="1"/>
  <c r="C4" i="1"/>
  <c r="C38" i="1" s="1"/>
  <c r="D4" i="1"/>
  <c r="D38" i="1" s="1"/>
  <c r="E4" i="1"/>
  <c r="E38" i="1" s="1"/>
  <c r="F4" i="1"/>
  <c r="F38" i="1" s="1"/>
  <c r="M5" i="1"/>
  <c r="M39" i="1" s="1"/>
  <c r="M4" i="1"/>
  <c r="M38" i="1" s="1"/>
  <c r="H5" i="1"/>
  <c r="H39" i="1" s="1"/>
  <c r="I5" i="1"/>
  <c r="I39" i="1" s="1"/>
  <c r="J5" i="1"/>
  <c r="J39" i="1" s="1"/>
  <c r="H4" i="1"/>
  <c r="H38" i="1" s="1"/>
  <c r="I4" i="1"/>
  <c r="I38" i="1" s="1"/>
  <c r="J4" i="1"/>
  <c r="J38" i="1" s="1"/>
  <c r="C4" i="8"/>
  <c r="C38" i="8" s="1"/>
  <c r="D4" i="8"/>
  <c r="D38" i="8" s="1"/>
  <c r="E4" i="8"/>
  <c r="E38" i="8" s="1"/>
  <c r="F4" i="8"/>
  <c r="F38" i="8" s="1"/>
  <c r="C5" i="8"/>
  <c r="C39" i="8" s="1"/>
  <c r="D5" i="8"/>
  <c r="D39" i="8" s="1"/>
  <c r="E5" i="8"/>
  <c r="F5" i="8"/>
  <c r="F39" i="8" s="1"/>
  <c r="E39" i="8"/>
  <c r="H4" i="8"/>
  <c r="H38" i="8" s="1"/>
  <c r="I4" i="8"/>
  <c r="I38" i="8" s="1"/>
  <c r="J4" i="8"/>
  <c r="J38" i="8" s="1"/>
  <c r="H5" i="8"/>
  <c r="H39" i="8" s="1"/>
  <c r="I5" i="8"/>
  <c r="I39" i="8" s="1"/>
  <c r="J5" i="8"/>
  <c r="J39" i="8" s="1"/>
  <c r="M4" i="8"/>
  <c r="M38" i="8" s="1"/>
  <c r="M5" i="8"/>
  <c r="M39" i="8" s="1"/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K28" i="14" s="1"/>
  <c r="I28" i="14"/>
  <c r="J28" i="14"/>
  <c r="H29" i="14"/>
  <c r="I29" i="14"/>
  <c r="K29" i="14" s="1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I6" i="14"/>
  <c r="J6" i="14"/>
  <c r="H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E5" i="14" s="1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D6" i="14"/>
  <c r="E6" i="14"/>
  <c r="F6" i="14"/>
  <c r="C6" i="14"/>
  <c r="K27" i="14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I6" i="18"/>
  <c r="J6" i="18"/>
  <c r="H6" i="18"/>
  <c r="C7" i="18"/>
  <c r="D7" i="18"/>
  <c r="E7" i="18"/>
  <c r="F7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D6" i="18"/>
  <c r="E6" i="18"/>
  <c r="F6" i="18"/>
  <c r="C6" i="18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N33" i="17" s="1"/>
  <c r="M34" i="17"/>
  <c r="M35" i="17"/>
  <c r="M36" i="17"/>
  <c r="M37" i="17"/>
  <c r="M6" i="17"/>
  <c r="H7" i="17"/>
  <c r="I7" i="17"/>
  <c r="J7" i="17"/>
  <c r="H8" i="17"/>
  <c r="I8" i="17"/>
  <c r="J8" i="17"/>
  <c r="H9" i="17"/>
  <c r="I9" i="17"/>
  <c r="J9" i="17"/>
  <c r="H10" i="17"/>
  <c r="I10" i="17"/>
  <c r="I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I33" i="17"/>
  <c r="J33" i="17"/>
  <c r="H34" i="17"/>
  <c r="I34" i="17"/>
  <c r="J34" i="17"/>
  <c r="H35" i="17"/>
  <c r="I35" i="17"/>
  <c r="J35" i="17"/>
  <c r="H36" i="17"/>
  <c r="I36" i="17"/>
  <c r="J36" i="17"/>
  <c r="H37" i="17"/>
  <c r="I37" i="17"/>
  <c r="J37" i="17"/>
  <c r="I6" i="17"/>
  <c r="J6" i="17"/>
  <c r="H6" i="17"/>
  <c r="D7" i="17"/>
  <c r="E7" i="17"/>
  <c r="F7" i="17"/>
  <c r="D8" i="17"/>
  <c r="E8" i="17"/>
  <c r="E9" i="17"/>
  <c r="F9" i="17"/>
  <c r="D10" i="17"/>
  <c r="E10" i="17"/>
  <c r="F10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D6" i="17"/>
  <c r="E6" i="17"/>
  <c r="F6" i="17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6" i="16"/>
  <c r="H8" i="16"/>
  <c r="I8" i="16"/>
  <c r="J8" i="16"/>
  <c r="H9" i="16"/>
  <c r="I9" i="16"/>
  <c r="J9" i="16"/>
  <c r="H10" i="16"/>
  <c r="I10" i="16"/>
  <c r="J10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I6" i="16"/>
  <c r="J6" i="16"/>
  <c r="E7" i="16"/>
  <c r="C8" i="16"/>
  <c r="D8" i="16"/>
  <c r="E8" i="16"/>
  <c r="F8" i="16"/>
  <c r="D9" i="16"/>
  <c r="E9" i="16"/>
  <c r="F9" i="16"/>
  <c r="C10" i="16"/>
  <c r="D10" i="16"/>
  <c r="E10" i="16"/>
  <c r="F10" i="16"/>
  <c r="E11" i="16"/>
  <c r="F11" i="16"/>
  <c r="C12" i="16"/>
  <c r="D12" i="16"/>
  <c r="E12" i="16"/>
  <c r="F12" i="16"/>
  <c r="C13" i="16"/>
  <c r="D13" i="16"/>
  <c r="E13" i="16"/>
  <c r="F13" i="16"/>
  <c r="C14" i="16"/>
  <c r="D14" i="16"/>
  <c r="E14" i="16"/>
  <c r="F14" i="16"/>
  <c r="C15" i="16"/>
  <c r="D15" i="16"/>
  <c r="E15" i="16"/>
  <c r="F15" i="16"/>
  <c r="C16" i="16"/>
  <c r="D16" i="16"/>
  <c r="E16" i="16"/>
  <c r="F16" i="16"/>
  <c r="C17" i="16"/>
  <c r="D17" i="16"/>
  <c r="E17" i="16"/>
  <c r="F17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21" i="16"/>
  <c r="D21" i="16"/>
  <c r="E21" i="16"/>
  <c r="F21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D6" i="16"/>
  <c r="E6" i="16"/>
  <c r="F6" i="1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I6" i="7"/>
  <c r="J6" i="7"/>
  <c r="H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D6" i="7"/>
  <c r="E6" i="7"/>
  <c r="F6" i="7"/>
  <c r="C6" i="7"/>
  <c r="M5" i="16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G19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M5" i="15"/>
  <c r="M39" i="15" s="1"/>
  <c r="J5" i="15"/>
  <c r="J39" i="15" s="1"/>
  <c r="I5" i="15"/>
  <c r="I39" i="15" s="1"/>
  <c r="H5" i="15"/>
  <c r="H39" i="15" s="1"/>
  <c r="F5" i="15"/>
  <c r="F39" i="15" s="1"/>
  <c r="E5" i="15"/>
  <c r="E39" i="15" s="1"/>
  <c r="D5" i="15"/>
  <c r="D39" i="15" s="1"/>
  <c r="C5" i="15"/>
  <c r="C39" i="15" s="1"/>
  <c r="M4" i="15"/>
  <c r="M38" i="15" s="1"/>
  <c r="J4" i="15"/>
  <c r="J38" i="15" s="1"/>
  <c r="I4" i="15"/>
  <c r="I38" i="15" s="1"/>
  <c r="H4" i="15"/>
  <c r="H38" i="15" s="1"/>
  <c r="F4" i="15"/>
  <c r="F38" i="15" s="1"/>
  <c r="E4" i="15"/>
  <c r="E38" i="15" s="1"/>
  <c r="D4" i="15"/>
  <c r="D38" i="15" s="1"/>
  <c r="C4" i="15"/>
  <c r="C38" i="15" s="1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M5" i="13"/>
  <c r="M39" i="13" s="1"/>
  <c r="J5" i="13"/>
  <c r="J39" i="13" s="1"/>
  <c r="I5" i="13"/>
  <c r="I39" i="13" s="1"/>
  <c r="H5" i="13"/>
  <c r="H39" i="13" s="1"/>
  <c r="F5" i="13"/>
  <c r="F39" i="13" s="1"/>
  <c r="E5" i="13"/>
  <c r="E39" i="13" s="1"/>
  <c r="D5" i="13"/>
  <c r="D39" i="13" s="1"/>
  <c r="C5" i="13"/>
  <c r="C39" i="13" s="1"/>
  <c r="M4" i="13"/>
  <c r="M38" i="13" s="1"/>
  <c r="J4" i="13"/>
  <c r="J38" i="13" s="1"/>
  <c r="I4" i="13"/>
  <c r="I38" i="13" s="1"/>
  <c r="H4" i="13"/>
  <c r="H38" i="13" s="1"/>
  <c r="F4" i="13"/>
  <c r="F38" i="13" s="1"/>
  <c r="E4" i="13"/>
  <c r="E38" i="13" s="1"/>
  <c r="D4" i="13"/>
  <c r="D38" i="13" s="1"/>
  <c r="C4" i="13"/>
  <c r="C38" i="13" s="1"/>
  <c r="M37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6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7" i="12"/>
  <c r="I7" i="12"/>
  <c r="J7" i="12"/>
  <c r="H8" i="12"/>
  <c r="I8" i="12"/>
  <c r="J8" i="12"/>
  <c r="I9" i="12"/>
  <c r="J9" i="12"/>
  <c r="I10" i="12"/>
  <c r="I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I6" i="12"/>
  <c r="J6" i="12"/>
  <c r="J4" i="12" s="1"/>
  <c r="H6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D6" i="12"/>
  <c r="E6" i="12"/>
  <c r="F6" i="12"/>
  <c r="C6" i="12"/>
  <c r="K37" i="12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K24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K12" i="11"/>
  <c r="G11" i="11"/>
  <c r="G10" i="11"/>
  <c r="K9" i="11"/>
  <c r="G9" i="11"/>
  <c r="K8" i="11"/>
  <c r="G8" i="11"/>
  <c r="K7" i="11"/>
  <c r="G7" i="11"/>
  <c r="K6" i="11"/>
  <c r="G6" i="11"/>
  <c r="M39" i="11"/>
  <c r="J39" i="11"/>
  <c r="I5" i="11"/>
  <c r="I39" i="11" s="1"/>
  <c r="F5" i="11"/>
  <c r="F39" i="11" s="1"/>
  <c r="E5" i="11"/>
  <c r="E39" i="11" s="1"/>
  <c r="D5" i="11"/>
  <c r="D39" i="11" s="1"/>
  <c r="C5" i="11"/>
  <c r="M38" i="11"/>
  <c r="J38" i="11"/>
  <c r="I38" i="11"/>
  <c r="H38" i="11"/>
  <c r="F38" i="11"/>
  <c r="E38" i="11"/>
  <c r="D38" i="11"/>
  <c r="M31" i="10"/>
  <c r="M32" i="10"/>
  <c r="M33" i="10"/>
  <c r="M34" i="10"/>
  <c r="M35" i="10"/>
  <c r="M36" i="10"/>
  <c r="M37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6" i="10"/>
  <c r="J31" i="10"/>
  <c r="J32" i="10"/>
  <c r="J33" i="10"/>
  <c r="J34" i="10"/>
  <c r="J35" i="10"/>
  <c r="J36" i="10"/>
  <c r="J37" i="10"/>
  <c r="I32" i="10"/>
  <c r="I33" i="10"/>
  <c r="I34" i="10"/>
  <c r="I35" i="10"/>
  <c r="I36" i="10"/>
  <c r="I37" i="10"/>
  <c r="H32" i="10"/>
  <c r="H33" i="10"/>
  <c r="H34" i="10"/>
  <c r="H35" i="10"/>
  <c r="H36" i="10"/>
  <c r="H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K21" i="10" s="1"/>
  <c r="H22" i="10"/>
  <c r="H23" i="10"/>
  <c r="H24" i="10"/>
  <c r="H25" i="10"/>
  <c r="H26" i="10"/>
  <c r="H27" i="10"/>
  <c r="H28" i="10"/>
  <c r="H29" i="10"/>
  <c r="H30" i="10"/>
  <c r="H31" i="10"/>
  <c r="I6" i="10"/>
  <c r="J6" i="10"/>
  <c r="H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E29" i="10"/>
  <c r="E30" i="10"/>
  <c r="E31" i="10"/>
  <c r="E32" i="10"/>
  <c r="E33" i="10"/>
  <c r="E34" i="10"/>
  <c r="E35" i="10"/>
  <c r="E36" i="10"/>
  <c r="E37" i="10"/>
  <c r="D32" i="10"/>
  <c r="D33" i="10"/>
  <c r="D34" i="10"/>
  <c r="D35" i="10"/>
  <c r="D36" i="10"/>
  <c r="D37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C29" i="10"/>
  <c r="C30" i="10"/>
  <c r="C31" i="10"/>
  <c r="C32" i="10"/>
  <c r="C33" i="10"/>
  <c r="C34" i="10"/>
  <c r="C35" i="10"/>
  <c r="C36" i="10"/>
  <c r="C3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D6" i="10"/>
  <c r="E6" i="10"/>
  <c r="F6" i="10"/>
  <c r="C6" i="10"/>
  <c r="K33" i="10"/>
  <c r="K25" i="10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K29" i="9"/>
  <c r="G29" i="9"/>
  <c r="L29" i="9" s="1"/>
  <c r="N29" i="9" s="1"/>
  <c r="K28" i="9"/>
  <c r="G28" i="9"/>
  <c r="K27" i="9"/>
  <c r="G27" i="9"/>
  <c r="L27" i="9" s="1"/>
  <c r="N27" i="9" s="1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M39" i="9"/>
  <c r="J39" i="9"/>
  <c r="I39" i="9"/>
  <c r="H39" i="9"/>
  <c r="F5" i="9"/>
  <c r="F39" i="9" s="1"/>
  <c r="E5" i="9"/>
  <c r="E39" i="9" s="1"/>
  <c r="D5" i="9"/>
  <c r="D39" i="9" s="1"/>
  <c r="C5" i="9"/>
  <c r="C39" i="9" s="1"/>
  <c r="M38" i="9"/>
  <c r="J38" i="9"/>
  <c r="I38" i="9"/>
  <c r="H38" i="9"/>
  <c r="F4" i="9"/>
  <c r="F38" i="9" s="1"/>
  <c r="E4" i="9"/>
  <c r="E38" i="9" s="1"/>
  <c r="D4" i="9"/>
  <c r="D38" i="9" s="1"/>
  <c r="C4" i="9"/>
  <c r="C38" i="9" s="1"/>
  <c r="I4" i="12" l="1"/>
  <c r="G20" i="10"/>
  <c r="K29" i="10"/>
  <c r="G28" i="10"/>
  <c r="K7" i="10"/>
  <c r="L17" i="13"/>
  <c r="G12" i="12"/>
  <c r="C4" i="16"/>
  <c r="C38" i="16" s="1"/>
  <c r="K11" i="14"/>
  <c r="K9" i="10"/>
  <c r="I4" i="10"/>
  <c r="I38" i="10" s="1"/>
  <c r="K8" i="10"/>
  <c r="C39" i="16"/>
  <c r="H5" i="16"/>
  <c r="H39" i="16" s="1"/>
  <c r="J5" i="16"/>
  <c r="J39" i="16" s="1"/>
  <c r="H39" i="11"/>
  <c r="K39" i="11" s="1"/>
  <c r="K5" i="11"/>
  <c r="C39" i="11"/>
  <c r="G5" i="11"/>
  <c r="K31" i="10"/>
  <c r="K24" i="10"/>
  <c r="G24" i="10"/>
  <c r="K16" i="10"/>
  <c r="K12" i="10"/>
  <c r="L7" i="9"/>
  <c r="N7" i="9" s="1"/>
  <c r="K29" i="16"/>
  <c r="E5" i="16"/>
  <c r="E39" i="16" s="1"/>
  <c r="G34" i="16"/>
  <c r="G28" i="16"/>
  <c r="K35" i="16"/>
  <c r="K27" i="16"/>
  <c r="K11" i="16"/>
  <c r="G22" i="16"/>
  <c r="J5" i="14"/>
  <c r="J39" i="14" s="1"/>
  <c r="L16" i="13"/>
  <c r="N16" i="13" s="1"/>
  <c r="C5" i="12"/>
  <c r="C39" i="12" s="1"/>
  <c r="G14" i="12"/>
  <c r="K17" i="10"/>
  <c r="K13" i="10"/>
  <c r="J4" i="10"/>
  <c r="J38" i="10" s="1"/>
  <c r="G16" i="10"/>
  <c r="G12" i="10"/>
  <c r="K34" i="10"/>
  <c r="G34" i="10"/>
  <c r="K33" i="16"/>
  <c r="K23" i="16"/>
  <c r="I4" i="16"/>
  <c r="I38" i="16" s="1"/>
  <c r="D4" i="16"/>
  <c r="D38" i="16" s="1"/>
  <c r="G8" i="16"/>
  <c r="L37" i="15"/>
  <c r="N37" i="15" s="1"/>
  <c r="K37" i="16"/>
  <c r="L35" i="15"/>
  <c r="N35" i="15" s="1"/>
  <c r="G32" i="16"/>
  <c r="K31" i="16"/>
  <c r="G30" i="16"/>
  <c r="K25" i="16"/>
  <c r="G24" i="16"/>
  <c r="K21" i="16"/>
  <c r="K19" i="16"/>
  <c r="G18" i="16"/>
  <c r="K17" i="16"/>
  <c r="G16" i="16"/>
  <c r="K15" i="16"/>
  <c r="G14" i="16"/>
  <c r="K13" i="16"/>
  <c r="G12" i="16"/>
  <c r="D5" i="16"/>
  <c r="D39" i="16" s="1"/>
  <c r="H4" i="16"/>
  <c r="H38" i="16" s="1"/>
  <c r="G6" i="16"/>
  <c r="M39" i="16"/>
  <c r="M4" i="16"/>
  <c r="M38" i="16" s="1"/>
  <c r="K36" i="16"/>
  <c r="L36" i="15"/>
  <c r="N36" i="15" s="1"/>
  <c r="K38" i="15"/>
  <c r="L26" i="15"/>
  <c r="N26" i="15" s="1"/>
  <c r="L28" i="15"/>
  <c r="N28" i="15" s="1"/>
  <c r="L30" i="15"/>
  <c r="N30" i="15" s="1"/>
  <c r="L32" i="15"/>
  <c r="N32" i="15" s="1"/>
  <c r="L34" i="15"/>
  <c r="N34" i="15" s="1"/>
  <c r="K34" i="16"/>
  <c r="K32" i="16"/>
  <c r="K30" i="16"/>
  <c r="K28" i="16"/>
  <c r="L28" i="16" s="1"/>
  <c r="N28" i="16" s="1"/>
  <c r="K26" i="16"/>
  <c r="L25" i="15"/>
  <c r="N25" i="15" s="1"/>
  <c r="L27" i="15"/>
  <c r="N27" i="15" s="1"/>
  <c r="L29" i="15"/>
  <c r="N29" i="15" s="1"/>
  <c r="L31" i="15"/>
  <c r="N31" i="15" s="1"/>
  <c r="L33" i="15"/>
  <c r="N33" i="15" s="1"/>
  <c r="K39" i="15"/>
  <c r="L6" i="15"/>
  <c r="N6" i="15" s="1"/>
  <c r="L8" i="15"/>
  <c r="N8" i="15" s="1"/>
  <c r="L10" i="15"/>
  <c r="N10" i="15" s="1"/>
  <c r="L12" i="15"/>
  <c r="N12" i="15" s="1"/>
  <c r="L14" i="15"/>
  <c r="N14" i="15" s="1"/>
  <c r="L16" i="15"/>
  <c r="N16" i="15" s="1"/>
  <c r="L18" i="15"/>
  <c r="N18" i="15" s="1"/>
  <c r="L20" i="15"/>
  <c r="N20" i="15" s="1"/>
  <c r="L22" i="15"/>
  <c r="N22" i="15" s="1"/>
  <c r="L24" i="15"/>
  <c r="N24" i="15" s="1"/>
  <c r="K6" i="16"/>
  <c r="K24" i="16"/>
  <c r="K22" i="16"/>
  <c r="K20" i="16"/>
  <c r="K18" i="16"/>
  <c r="K16" i="16"/>
  <c r="K14" i="16"/>
  <c r="K12" i="16"/>
  <c r="K8" i="16"/>
  <c r="L7" i="15"/>
  <c r="N7" i="15" s="1"/>
  <c r="L9" i="15"/>
  <c r="N9" i="15" s="1"/>
  <c r="L11" i="15"/>
  <c r="N11" i="15" s="1"/>
  <c r="L13" i="15"/>
  <c r="N13" i="15" s="1"/>
  <c r="L15" i="15"/>
  <c r="N15" i="15" s="1"/>
  <c r="L17" i="15"/>
  <c r="N17" i="15" s="1"/>
  <c r="L19" i="15"/>
  <c r="N19" i="15" s="1"/>
  <c r="L21" i="15"/>
  <c r="N21" i="15" s="1"/>
  <c r="L23" i="15"/>
  <c r="N23" i="15" s="1"/>
  <c r="G37" i="16"/>
  <c r="G36" i="16"/>
  <c r="G35" i="16"/>
  <c r="G33" i="16"/>
  <c r="G31" i="16"/>
  <c r="G29" i="16"/>
  <c r="L29" i="16" s="1"/>
  <c r="N29" i="16" s="1"/>
  <c r="G27" i="16"/>
  <c r="L27" i="16" s="1"/>
  <c r="N27" i="16" s="1"/>
  <c r="G26" i="16"/>
  <c r="G25" i="16"/>
  <c r="E4" i="16"/>
  <c r="E38" i="16" s="1"/>
  <c r="G23" i="16"/>
  <c r="L23" i="16" s="1"/>
  <c r="N23" i="16" s="1"/>
  <c r="G21" i="16"/>
  <c r="G20" i="16"/>
  <c r="L20" i="16" s="1"/>
  <c r="N20" i="16" s="1"/>
  <c r="G19" i="16"/>
  <c r="G17" i="16"/>
  <c r="G15" i="16"/>
  <c r="G13" i="16"/>
  <c r="G11" i="16"/>
  <c r="G10" i="16"/>
  <c r="G9" i="16"/>
  <c r="G38" i="15"/>
  <c r="G39" i="15"/>
  <c r="K31" i="14"/>
  <c r="K26" i="14"/>
  <c r="K20" i="14"/>
  <c r="K21" i="14"/>
  <c r="G21" i="14"/>
  <c r="K19" i="14"/>
  <c r="K12" i="14"/>
  <c r="K13" i="14"/>
  <c r="G13" i="14"/>
  <c r="G12" i="14"/>
  <c r="M5" i="14"/>
  <c r="M39" i="14" s="1"/>
  <c r="J4" i="14"/>
  <c r="J38" i="14" s="1"/>
  <c r="K7" i="14"/>
  <c r="K18" i="14"/>
  <c r="G37" i="14"/>
  <c r="G36" i="14"/>
  <c r="K35" i="17"/>
  <c r="K35" i="14"/>
  <c r="G35" i="14"/>
  <c r="G34" i="14"/>
  <c r="G33" i="14"/>
  <c r="G32" i="14"/>
  <c r="K30" i="14"/>
  <c r="G31" i="14"/>
  <c r="G30" i="14"/>
  <c r="G29" i="14"/>
  <c r="L29" i="14" s="1"/>
  <c r="N29" i="14" s="1"/>
  <c r="G28" i="14"/>
  <c r="L28" i="14" s="1"/>
  <c r="N28" i="14" s="1"/>
  <c r="G27" i="14"/>
  <c r="L27" i="14" s="1"/>
  <c r="N27" i="14" s="1"/>
  <c r="G26" i="14"/>
  <c r="K24" i="14"/>
  <c r="K25" i="14"/>
  <c r="G25" i="14"/>
  <c r="G24" i="14"/>
  <c r="K23" i="14"/>
  <c r="K22" i="14"/>
  <c r="G23" i="14"/>
  <c r="G22" i="14"/>
  <c r="L20" i="13"/>
  <c r="N20" i="13" s="1"/>
  <c r="L18" i="13"/>
  <c r="N18" i="13" s="1"/>
  <c r="G20" i="14"/>
  <c r="G19" i="14"/>
  <c r="G18" i="14"/>
  <c r="L18" i="14" s="1"/>
  <c r="N18" i="14" s="1"/>
  <c r="K16" i="14"/>
  <c r="K17" i="14"/>
  <c r="G17" i="14"/>
  <c r="G16" i="14"/>
  <c r="K15" i="14"/>
  <c r="K14" i="14"/>
  <c r="L14" i="13"/>
  <c r="N14" i="13" s="1"/>
  <c r="G15" i="14"/>
  <c r="G14" i="14"/>
  <c r="L10" i="13"/>
  <c r="N10" i="13" s="1"/>
  <c r="K10" i="14"/>
  <c r="G11" i="14"/>
  <c r="G10" i="14"/>
  <c r="L12" i="13"/>
  <c r="N12" i="13" s="1"/>
  <c r="E39" i="14"/>
  <c r="M4" i="14"/>
  <c r="M38" i="14" s="1"/>
  <c r="K8" i="14"/>
  <c r="I4" i="14"/>
  <c r="I38" i="14" s="1"/>
  <c r="H5" i="14"/>
  <c r="H39" i="14" s="1"/>
  <c r="L8" i="13"/>
  <c r="N8" i="13" s="1"/>
  <c r="E4" i="14"/>
  <c r="E38" i="14" s="1"/>
  <c r="D4" i="14"/>
  <c r="D38" i="14" s="1"/>
  <c r="G9" i="14"/>
  <c r="C5" i="14"/>
  <c r="C39" i="14" s="1"/>
  <c r="C4" i="14"/>
  <c r="C38" i="14" s="1"/>
  <c r="K6" i="14"/>
  <c r="L6" i="13"/>
  <c r="N6" i="13" s="1"/>
  <c r="K37" i="14"/>
  <c r="K36" i="14"/>
  <c r="K34" i="14"/>
  <c r="K33" i="14"/>
  <c r="K32" i="14"/>
  <c r="D5" i="14"/>
  <c r="D39" i="14" s="1"/>
  <c r="L7" i="13"/>
  <c r="N7" i="13" s="1"/>
  <c r="L9" i="13"/>
  <c r="N9" i="13" s="1"/>
  <c r="L11" i="13"/>
  <c r="N11" i="13" s="1"/>
  <c r="L13" i="13"/>
  <c r="N13" i="13" s="1"/>
  <c r="L15" i="13"/>
  <c r="N15" i="13" s="1"/>
  <c r="N17" i="13"/>
  <c r="L19" i="13"/>
  <c r="N19" i="13" s="1"/>
  <c r="K19" i="17"/>
  <c r="K11" i="17"/>
  <c r="L21" i="13"/>
  <c r="N21" i="13" s="1"/>
  <c r="L23" i="13"/>
  <c r="N23" i="13" s="1"/>
  <c r="L25" i="13"/>
  <c r="N25" i="13" s="1"/>
  <c r="L27" i="13"/>
  <c r="N27" i="13" s="1"/>
  <c r="L29" i="13"/>
  <c r="N29" i="13" s="1"/>
  <c r="L31" i="13"/>
  <c r="N31" i="13" s="1"/>
  <c r="L33" i="13"/>
  <c r="N33" i="13" s="1"/>
  <c r="L35" i="13"/>
  <c r="N35" i="13" s="1"/>
  <c r="L37" i="13"/>
  <c r="N37" i="13" s="1"/>
  <c r="K27" i="17"/>
  <c r="L22" i="13"/>
  <c r="N22" i="13" s="1"/>
  <c r="L24" i="13"/>
  <c r="N24" i="13" s="1"/>
  <c r="L26" i="13"/>
  <c r="N26" i="13" s="1"/>
  <c r="L28" i="13"/>
  <c r="N28" i="13" s="1"/>
  <c r="L30" i="13"/>
  <c r="N30" i="13" s="1"/>
  <c r="L32" i="13"/>
  <c r="N32" i="13" s="1"/>
  <c r="L34" i="13"/>
  <c r="N34" i="13" s="1"/>
  <c r="L36" i="13"/>
  <c r="N36" i="13" s="1"/>
  <c r="K26" i="17"/>
  <c r="G6" i="14"/>
  <c r="K36" i="12"/>
  <c r="K33" i="12"/>
  <c r="K27" i="18"/>
  <c r="K10" i="12"/>
  <c r="G24" i="12"/>
  <c r="G7" i="12"/>
  <c r="K23" i="17"/>
  <c r="K22" i="12"/>
  <c r="K22" i="17"/>
  <c r="K18" i="17"/>
  <c r="G37" i="12"/>
  <c r="L37" i="12" s="1"/>
  <c r="N37" i="12" s="1"/>
  <c r="G36" i="12"/>
  <c r="G35" i="12"/>
  <c r="G34" i="12"/>
  <c r="K23" i="12"/>
  <c r="K19" i="12"/>
  <c r="K15" i="12"/>
  <c r="K11" i="12"/>
  <c r="K7" i="12"/>
  <c r="K34" i="12"/>
  <c r="K30" i="12"/>
  <c r="K26" i="12"/>
  <c r="M4" i="12"/>
  <c r="M38" i="12" s="1"/>
  <c r="G19" i="12"/>
  <c r="L19" i="12" s="1"/>
  <c r="N19" i="12" s="1"/>
  <c r="J38" i="12"/>
  <c r="K18" i="12"/>
  <c r="K14" i="12"/>
  <c r="I5" i="12"/>
  <c r="I39" i="12" s="1"/>
  <c r="K29" i="12"/>
  <c r="K25" i="12"/>
  <c r="G20" i="12"/>
  <c r="G17" i="12"/>
  <c r="G16" i="12"/>
  <c r="G13" i="12"/>
  <c r="G28" i="12"/>
  <c r="G10" i="12"/>
  <c r="C4" i="12"/>
  <c r="C38" i="12" s="1"/>
  <c r="H5" i="17"/>
  <c r="H39" i="17" s="1"/>
  <c r="E5" i="12"/>
  <c r="E39" i="12" s="1"/>
  <c r="D5" i="12"/>
  <c r="D39" i="12" s="1"/>
  <c r="M5" i="12"/>
  <c r="M39" i="12" s="1"/>
  <c r="J5" i="17"/>
  <c r="J39" i="17" s="1"/>
  <c r="G6" i="12"/>
  <c r="D4" i="12"/>
  <c r="D38" i="12" s="1"/>
  <c r="G35" i="17"/>
  <c r="G34" i="17"/>
  <c r="K36" i="17"/>
  <c r="I38" i="12"/>
  <c r="H39" i="12"/>
  <c r="K33" i="17"/>
  <c r="K32" i="17"/>
  <c r="K29" i="17"/>
  <c r="K28" i="17"/>
  <c r="K21" i="17"/>
  <c r="K20" i="17"/>
  <c r="K6" i="12"/>
  <c r="K24" i="12"/>
  <c r="K21" i="12"/>
  <c r="K20" i="12"/>
  <c r="K17" i="12"/>
  <c r="K16" i="12"/>
  <c r="K13" i="12"/>
  <c r="K12" i="12"/>
  <c r="K9" i="12"/>
  <c r="K8" i="12"/>
  <c r="K35" i="12"/>
  <c r="K32" i="12"/>
  <c r="K31" i="12"/>
  <c r="K28" i="12"/>
  <c r="K27" i="12"/>
  <c r="G33" i="17"/>
  <c r="G29" i="17"/>
  <c r="L29" i="17" s="1"/>
  <c r="N29" i="17" s="1"/>
  <c r="G27" i="17"/>
  <c r="G21" i="17"/>
  <c r="G28" i="17"/>
  <c r="G26" i="17"/>
  <c r="G20" i="17"/>
  <c r="E4" i="12"/>
  <c r="E38" i="12" s="1"/>
  <c r="G23" i="12"/>
  <c r="G22" i="12"/>
  <c r="G21" i="12"/>
  <c r="G18" i="12"/>
  <c r="G15" i="12"/>
  <c r="G11" i="12"/>
  <c r="G9" i="12"/>
  <c r="G8" i="12"/>
  <c r="G33" i="12"/>
  <c r="G32" i="12"/>
  <c r="G31" i="12"/>
  <c r="G30" i="12"/>
  <c r="G29" i="12"/>
  <c r="G27" i="12"/>
  <c r="G26" i="12"/>
  <c r="L26" i="12" s="1"/>
  <c r="N26" i="12" s="1"/>
  <c r="G25" i="12"/>
  <c r="K37" i="10"/>
  <c r="L37" i="10" s="1"/>
  <c r="N37" i="10" s="1"/>
  <c r="G37" i="10"/>
  <c r="K35" i="10"/>
  <c r="K28" i="10"/>
  <c r="L28" i="10" s="1"/>
  <c r="N28" i="10" s="1"/>
  <c r="G22" i="10"/>
  <c r="K20" i="10"/>
  <c r="K11" i="18"/>
  <c r="K11" i="10"/>
  <c r="E4" i="18"/>
  <c r="E38" i="18" s="1"/>
  <c r="G10" i="10"/>
  <c r="M5" i="10"/>
  <c r="M39" i="10" s="1"/>
  <c r="H4" i="10"/>
  <c r="H38" i="10" s="1"/>
  <c r="E5" i="18"/>
  <c r="E39" i="18" s="1"/>
  <c r="I4" i="18"/>
  <c r="I38" i="18" s="1"/>
  <c r="K36" i="10"/>
  <c r="K32" i="10"/>
  <c r="K19" i="18"/>
  <c r="G30" i="10"/>
  <c r="G36" i="10"/>
  <c r="L36" i="10" s="1"/>
  <c r="N36" i="10" s="1"/>
  <c r="G32" i="10"/>
  <c r="G8" i="10"/>
  <c r="G14" i="10"/>
  <c r="L31" i="9"/>
  <c r="N31" i="9" s="1"/>
  <c r="G26" i="10"/>
  <c r="L25" i="9"/>
  <c r="N25" i="9" s="1"/>
  <c r="L23" i="9"/>
  <c r="N23" i="9" s="1"/>
  <c r="G18" i="10"/>
  <c r="G19" i="17"/>
  <c r="K15" i="17"/>
  <c r="F4" i="10"/>
  <c r="F38" i="10" s="1"/>
  <c r="D4" i="10"/>
  <c r="D38" i="10" s="1"/>
  <c r="C5" i="10"/>
  <c r="C39" i="10" s="1"/>
  <c r="M5" i="17"/>
  <c r="M39" i="17" s="1"/>
  <c r="K5" i="9"/>
  <c r="K39" i="9" s="1"/>
  <c r="K4" i="9"/>
  <c r="K38" i="9" s="1"/>
  <c r="I4" i="17"/>
  <c r="I38" i="17" s="1"/>
  <c r="E5" i="17"/>
  <c r="E39" i="17" s="1"/>
  <c r="E4" i="10"/>
  <c r="E38" i="10" s="1"/>
  <c r="E4" i="17"/>
  <c r="E38" i="17" s="1"/>
  <c r="G4" i="9"/>
  <c r="G38" i="9" s="1"/>
  <c r="G5" i="9"/>
  <c r="G39" i="9" s="1"/>
  <c r="K7" i="17"/>
  <c r="F5" i="10"/>
  <c r="F39" i="10" s="1"/>
  <c r="M4" i="10"/>
  <c r="M38" i="10" s="1"/>
  <c r="L33" i="9"/>
  <c r="N33" i="9" s="1"/>
  <c r="L35" i="9"/>
  <c r="N35" i="9" s="1"/>
  <c r="L37" i="9"/>
  <c r="N37" i="9" s="1"/>
  <c r="K30" i="10"/>
  <c r="K26" i="10"/>
  <c r="K22" i="10"/>
  <c r="K27" i="10"/>
  <c r="K23" i="10"/>
  <c r="L9" i="9"/>
  <c r="N9" i="9" s="1"/>
  <c r="L11" i="9"/>
  <c r="N11" i="9" s="1"/>
  <c r="L13" i="9"/>
  <c r="N13" i="9" s="1"/>
  <c r="L15" i="9"/>
  <c r="N15" i="9" s="1"/>
  <c r="L17" i="9"/>
  <c r="N17" i="9" s="1"/>
  <c r="L19" i="9"/>
  <c r="N19" i="9" s="1"/>
  <c r="L21" i="9"/>
  <c r="N21" i="9" s="1"/>
  <c r="H5" i="10"/>
  <c r="H39" i="10" s="1"/>
  <c r="K18" i="10"/>
  <c r="K14" i="10"/>
  <c r="K10" i="10"/>
  <c r="K19" i="10"/>
  <c r="K15" i="10"/>
  <c r="I5" i="10"/>
  <c r="I39" i="10" s="1"/>
  <c r="J5" i="10"/>
  <c r="J39" i="10" s="1"/>
  <c r="G35" i="10"/>
  <c r="G27" i="10"/>
  <c r="G29" i="10"/>
  <c r="L29" i="10" s="1"/>
  <c r="N29" i="10" s="1"/>
  <c r="G33" i="10"/>
  <c r="L33" i="10" s="1"/>
  <c r="N33" i="10" s="1"/>
  <c r="G25" i="10"/>
  <c r="L25" i="10" s="1"/>
  <c r="N25" i="10" s="1"/>
  <c r="G21" i="10"/>
  <c r="L21" i="10" s="1"/>
  <c r="N21" i="10" s="1"/>
  <c r="G17" i="10"/>
  <c r="G13" i="10"/>
  <c r="G9" i="10"/>
  <c r="L9" i="10" s="1"/>
  <c r="N9" i="10" s="1"/>
  <c r="G23" i="10"/>
  <c r="G19" i="10"/>
  <c r="G15" i="10"/>
  <c r="G11" i="10"/>
  <c r="D5" i="10"/>
  <c r="D39" i="10" s="1"/>
  <c r="E5" i="10"/>
  <c r="E39" i="10" s="1"/>
  <c r="G6" i="10"/>
  <c r="K35" i="18"/>
  <c r="K34" i="18"/>
  <c r="G32" i="18"/>
  <c r="K31" i="18"/>
  <c r="K30" i="18"/>
  <c r="K26" i="18"/>
  <c r="K23" i="18"/>
  <c r="K22" i="18"/>
  <c r="G22" i="18"/>
  <c r="K18" i="18"/>
  <c r="G16" i="18"/>
  <c r="K15" i="18"/>
  <c r="K14" i="18"/>
  <c r="D4" i="18"/>
  <c r="D38" i="18" s="1"/>
  <c r="M5" i="18"/>
  <c r="M39" i="18" s="1"/>
  <c r="M4" i="18"/>
  <c r="M38" i="18" s="1"/>
  <c r="H5" i="18"/>
  <c r="H39" i="18" s="1"/>
  <c r="D5" i="18"/>
  <c r="D39" i="18" s="1"/>
  <c r="C5" i="18"/>
  <c r="C39" i="18" s="1"/>
  <c r="J5" i="18"/>
  <c r="J39" i="18" s="1"/>
  <c r="G6" i="18"/>
  <c r="K7" i="18"/>
  <c r="K37" i="18"/>
  <c r="K36" i="18"/>
  <c r="K33" i="18"/>
  <c r="K32" i="18"/>
  <c r="K29" i="18"/>
  <c r="K28" i="18"/>
  <c r="K25" i="18"/>
  <c r="K24" i="18"/>
  <c r="K21" i="18"/>
  <c r="K20" i="18"/>
  <c r="K17" i="18"/>
  <c r="K16" i="18"/>
  <c r="K13" i="18"/>
  <c r="K12" i="18"/>
  <c r="K9" i="18"/>
  <c r="K8" i="18"/>
  <c r="C4" i="18"/>
  <c r="C38" i="18" s="1"/>
  <c r="G37" i="18"/>
  <c r="G36" i="18"/>
  <c r="G35" i="18"/>
  <c r="G34" i="18"/>
  <c r="G33" i="18"/>
  <c r="G31" i="18"/>
  <c r="G30" i="18"/>
  <c r="G29" i="18"/>
  <c r="L29" i="18" s="1"/>
  <c r="N29" i="18" s="1"/>
  <c r="G28" i="18"/>
  <c r="G27" i="18"/>
  <c r="G26" i="18"/>
  <c r="G25" i="18"/>
  <c r="G24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K37" i="17"/>
  <c r="G37" i="17"/>
  <c r="G36" i="17"/>
  <c r="K34" i="17"/>
  <c r="G32" i="17"/>
  <c r="K31" i="17"/>
  <c r="K30" i="17"/>
  <c r="G31" i="17"/>
  <c r="G30" i="17"/>
  <c r="K24" i="17"/>
  <c r="K25" i="17"/>
  <c r="G25" i="17"/>
  <c r="G24" i="17"/>
  <c r="G23" i="17"/>
  <c r="G22" i="17"/>
  <c r="G18" i="17"/>
  <c r="K17" i="17"/>
  <c r="G17" i="17"/>
  <c r="G16" i="17"/>
  <c r="G15" i="17"/>
  <c r="G14" i="17"/>
  <c r="K16" i="17"/>
  <c r="G13" i="17"/>
  <c r="G12" i="17"/>
  <c r="G11" i="17"/>
  <c r="G10" i="17"/>
  <c r="M4" i="17"/>
  <c r="M38" i="17" s="1"/>
  <c r="D5" i="17"/>
  <c r="D39" i="17" s="1"/>
  <c r="D4" i="17"/>
  <c r="D38" i="17" s="1"/>
  <c r="G9" i="17"/>
  <c r="C5" i="17"/>
  <c r="C39" i="17" s="1"/>
  <c r="C4" i="17"/>
  <c r="C38" i="17" s="1"/>
  <c r="G8" i="17"/>
  <c r="G6" i="17"/>
  <c r="K14" i="17"/>
  <c r="K13" i="17"/>
  <c r="K12" i="17"/>
  <c r="K9" i="17"/>
  <c r="K8" i="17"/>
  <c r="I5" i="17"/>
  <c r="I39" i="17" s="1"/>
  <c r="L20" i="10"/>
  <c r="N20" i="10" s="1"/>
  <c r="L34" i="10"/>
  <c r="N34" i="10" s="1"/>
  <c r="K6" i="18"/>
  <c r="H4" i="18"/>
  <c r="H38" i="18" s="1"/>
  <c r="F4" i="14"/>
  <c r="F38" i="14" s="1"/>
  <c r="F5" i="14"/>
  <c r="F39" i="14" s="1"/>
  <c r="G7" i="14"/>
  <c r="K9" i="14"/>
  <c r="I5" i="14"/>
  <c r="I39" i="14" s="1"/>
  <c r="K6" i="10"/>
  <c r="L7" i="11"/>
  <c r="N7" i="11" s="1"/>
  <c r="L9" i="11"/>
  <c r="N9" i="11" s="1"/>
  <c r="L11" i="11"/>
  <c r="N11" i="11" s="1"/>
  <c r="L13" i="11"/>
  <c r="N13" i="11" s="1"/>
  <c r="L15" i="11"/>
  <c r="N15" i="11" s="1"/>
  <c r="L17" i="11"/>
  <c r="N17" i="11" s="1"/>
  <c r="L19" i="11"/>
  <c r="N19" i="11" s="1"/>
  <c r="L21" i="11"/>
  <c r="N21" i="11" s="1"/>
  <c r="L23" i="11"/>
  <c r="N23" i="11" s="1"/>
  <c r="L25" i="11"/>
  <c r="N25" i="11" s="1"/>
  <c r="L27" i="11"/>
  <c r="N27" i="11" s="1"/>
  <c r="L29" i="11"/>
  <c r="N29" i="11" s="1"/>
  <c r="L31" i="11"/>
  <c r="N31" i="11" s="1"/>
  <c r="L33" i="11"/>
  <c r="N33" i="11" s="1"/>
  <c r="L35" i="11"/>
  <c r="N35" i="11" s="1"/>
  <c r="L37" i="11"/>
  <c r="N37" i="11" s="1"/>
  <c r="I5" i="18"/>
  <c r="I39" i="18" s="1"/>
  <c r="F4" i="18"/>
  <c r="F38" i="18" s="1"/>
  <c r="G7" i="18"/>
  <c r="F5" i="18"/>
  <c r="F39" i="18" s="1"/>
  <c r="J4" i="18"/>
  <c r="J38" i="18" s="1"/>
  <c r="K10" i="18"/>
  <c r="L6" i="9"/>
  <c r="N6" i="9" s="1"/>
  <c r="L8" i="9"/>
  <c r="N8" i="9" s="1"/>
  <c r="L10" i="9"/>
  <c r="N10" i="9" s="1"/>
  <c r="L12" i="9"/>
  <c r="N12" i="9" s="1"/>
  <c r="L14" i="9"/>
  <c r="N14" i="9" s="1"/>
  <c r="L16" i="9"/>
  <c r="N16" i="9" s="1"/>
  <c r="L18" i="9"/>
  <c r="N18" i="9" s="1"/>
  <c r="L20" i="9"/>
  <c r="N20" i="9" s="1"/>
  <c r="L22" i="9"/>
  <c r="N22" i="9" s="1"/>
  <c r="L24" i="9"/>
  <c r="N24" i="9" s="1"/>
  <c r="L26" i="9"/>
  <c r="N26" i="9" s="1"/>
  <c r="L28" i="9"/>
  <c r="N28" i="9" s="1"/>
  <c r="L30" i="9"/>
  <c r="N30" i="9" s="1"/>
  <c r="L32" i="9"/>
  <c r="N32" i="9" s="1"/>
  <c r="L34" i="9"/>
  <c r="N34" i="9" s="1"/>
  <c r="L36" i="9"/>
  <c r="N36" i="9" s="1"/>
  <c r="G7" i="10"/>
  <c r="G31" i="10"/>
  <c r="H4" i="12"/>
  <c r="H38" i="12" s="1"/>
  <c r="J5" i="12"/>
  <c r="J39" i="12" s="1"/>
  <c r="F4" i="16"/>
  <c r="F38" i="16" s="1"/>
  <c r="F5" i="16"/>
  <c r="F39" i="16" s="1"/>
  <c r="G7" i="16"/>
  <c r="J4" i="16"/>
  <c r="J38" i="16" s="1"/>
  <c r="K10" i="16"/>
  <c r="K9" i="16"/>
  <c r="I5" i="16"/>
  <c r="I39" i="16" s="1"/>
  <c r="G8" i="18"/>
  <c r="G8" i="14"/>
  <c r="L8" i="14" s="1"/>
  <c r="N8" i="14" s="1"/>
  <c r="C4" i="10"/>
  <c r="C38" i="10" s="1"/>
  <c r="G38" i="11"/>
  <c r="K38" i="11"/>
  <c r="G39" i="11"/>
  <c r="L6" i="11"/>
  <c r="N6" i="11" s="1"/>
  <c r="L8" i="11"/>
  <c r="N8" i="11" s="1"/>
  <c r="L10" i="11"/>
  <c r="N10" i="11" s="1"/>
  <c r="L12" i="11"/>
  <c r="N12" i="11" s="1"/>
  <c r="L14" i="11"/>
  <c r="N14" i="11" s="1"/>
  <c r="L16" i="11"/>
  <c r="N16" i="11" s="1"/>
  <c r="L18" i="11"/>
  <c r="N18" i="11" s="1"/>
  <c r="L20" i="11"/>
  <c r="N20" i="11" s="1"/>
  <c r="L22" i="11"/>
  <c r="N22" i="11" s="1"/>
  <c r="L24" i="11"/>
  <c r="N24" i="11" s="1"/>
  <c r="L26" i="11"/>
  <c r="N26" i="11" s="1"/>
  <c r="L28" i="11"/>
  <c r="N28" i="11" s="1"/>
  <c r="L30" i="11"/>
  <c r="N30" i="11" s="1"/>
  <c r="L32" i="11"/>
  <c r="N32" i="11" s="1"/>
  <c r="L34" i="11"/>
  <c r="N34" i="11" s="1"/>
  <c r="L36" i="11"/>
  <c r="N36" i="11" s="1"/>
  <c r="F4" i="12"/>
  <c r="F38" i="12" s="1"/>
  <c r="F5" i="12"/>
  <c r="F39" i="12" s="1"/>
  <c r="F4" i="17"/>
  <c r="F38" i="17" s="1"/>
  <c r="G7" i="17"/>
  <c r="F5" i="17"/>
  <c r="F39" i="17" s="1"/>
  <c r="K6" i="17"/>
  <c r="H4" i="17"/>
  <c r="H38" i="17" s="1"/>
  <c r="J4" i="17"/>
  <c r="J38" i="17" s="1"/>
  <c r="K10" i="17"/>
  <c r="H4" i="14"/>
  <c r="H38" i="14" s="1"/>
  <c r="C6" i="19"/>
  <c r="F6" i="19"/>
  <c r="E6" i="19"/>
  <c r="D6" i="19"/>
  <c r="F37" i="19"/>
  <c r="E37" i="19"/>
  <c r="D37" i="19"/>
  <c r="C37" i="19"/>
  <c r="F36" i="19"/>
  <c r="E36" i="19"/>
  <c r="D36" i="19"/>
  <c r="C36" i="19"/>
  <c r="F35" i="19"/>
  <c r="E35" i="19"/>
  <c r="D35" i="19"/>
  <c r="C35" i="19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7" i="19"/>
  <c r="E7" i="19"/>
  <c r="D7" i="19"/>
  <c r="C7" i="19"/>
  <c r="H6" i="19"/>
  <c r="J6" i="19"/>
  <c r="I6" i="19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M6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K37" i="7"/>
  <c r="G4" i="15"/>
  <c r="K4" i="15"/>
  <c r="G5" i="15"/>
  <c r="K5" i="15"/>
  <c r="G4" i="13"/>
  <c r="K4" i="13"/>
  <c r="K38" i="13" s="1"/>
  <c r="G5" i="13"/>
  <c r="K5" i="13"/>
  <c r="K39" i="13" s="1"/>
  <c r="L14" i="16" l="1"/>
  <c r="N14" i="16" s="1"/>
  <c r="L8" i="10"/>
  <c r="N8" i="10" s="1"/>
  <c r="L12" i="10"/>
  <c r="N12" i="10" s="1"/>
  <c r="L36" i="12"/>
  <c r="N36" i="12" s="1"/>
  <c r="L32" i="10"/>
  <c r="N32" i="10" s="1"/>
  <c r="L26" i="10"/>
  <c r="N26" i="10" s="1"/>
  <c r="L31" i="10"/>
  <c r="N31" i="10" s="1"/>
  <c r="L24" i="10"/>
  <c r="N24" i="10" s="1"/>
  <c r="L23" i="10"/>
  <c r="N23" i="10" s="1"/>
  <c r="L17" i="10"/>
  <c r="N17" i="10" s="1"/>
  <c r="L13" i="10"/>
  <c r="N13" i="10" s="1"/>
  <c r="L11" i="16"/>
  <c r="N11" i="16" s="1"/>
  <c r="L7" i="14"/>
  <c r="N7" i="14" s="1"/>
  <c r="L11" i="14"/>
  <c r="N11" i="14" s="1"/>
  <c r="K5" i="10"/>
  <c r="K39" i="10" s="1"/>
  <c r="L37" i="16"/>
  <c r="N37" i="16" s="1"/>
  <c r="L35" i="16"/>
  <c r="N35" i="16" s="1"/>
  <c r="L34" i="16"/>
  <c r="N34" i="16" s="1"/>
  <c r="L14" i="12"/>
  <c r="N14" i="12" s="1"/>
  <c r="L5" i="11"/>
  <c r="N5" i="11" s="1"/>
  <c r="L30" i="10"/>
  <c r="N30" i="10" s="1"/>
  <c r="L16" i="10"/>
  <c r="N16" i="10" s="1"/>
  <c r="N5" i="9"/>
  <c r="N39" i="9" s="1"/>
  <c r="L7" i="16"/>
  <c r="N7" i="16" s="1"/>
  <c r="L22" i="16"/>
  <c r="N22" i="16" s="1"/>
  <c r="L9" i="14"/>
  <c r="N9" i="14" s="1"/>
  <c r="L35" i="17"/>
  <c r="N35" i="17" s="1"/>
  <c r="L35" i="10"/>
  <c r="N35" i="10" s="1"/>
  <c r="L33" i="16"/>
  <c r="N33" i="16" s="1"/>
  <c r="L24" i="16"/>
  <c r="N24" i="16" s="1"/>
  <c r="L18" i="16"/>
  <c r="N18" i="16" s="1"/>
  <c r="L17" i="16"/>
  <c r="N17" i="16" s="1"/>
  <c r="L8" i="16"/>
  <c r="N8" i="16" s="1"/>
  <c r="G5" i="16"/>
  <c r="L9" i="16"/>
  <c r="N9" i="16" s="1"/>
  <c r="K5" i="16"/>
  <c r="L10" i="16"/>
  <c r="N10" i="16" s="1"/>
  <c r="L15" i="16"/>
  <c r="N15" i="16" s="1"/>
  <c r="L36" i="16"/>
  <c r="N36" i="16" s="1"/>
  <c r="L32" i="16"/>
  <c r="N32" i="16" s="1"/>
  <c r="L31" i="16"/>
  <c r="N31" i="16" s="1"/>
  <c r="L30" i="16"/>
  <c r="N30" i="16" s="1"/>
  <c r="K39" i="16"/>
  <c r="L26" i="16"/>
  <c r="N26" i="16" s="1"/>
  <c r="L25" i="16"/>
  <c r="N25" i="16" s="1"/>
  <c r="L21" i="16"/>
  <c r="N21" i="16" s="1"/>
  <c r="L23" i="17"/>
  <c r="N23" i="17" s="1"/>
  <c r="L19" i="16"/>
  <c r="N19" i="16" s="1"/>
  <c r="L16" i="16"/>
  <c r="N16" i="16" s="1"/>
  <c r="L13" i="16"/>
  <c r="N13" i="16" s="1"/>
  <c r="L12" i="16"/>
  <c r="N12" i="16" s="1"/>
  <c r="L11" i="17"/>
  <c r="N11" i="17" s="1"/>
  <c r="L39" i="15"/>
  <c r="N39" i="15" s="1"/>
  <c r="G39" i="16"/>
  <c r="K38" i="16"/>
  <c r="G38" i="16"/>
  <c r="L6" i="16"/>
  <c r="N6" i="16" s="1"/>
  <c r="L38" i="15"/>
  <c r="N38" i="15" s="1"/>
  <c r="L37" i="14"/>
  <c r="N37" i="14" s="1"/>
  <c r="L35" i="14"/>
  <c r="N35" i="14" s="1"/>
  <c r="L31" i="14"/>
  <c r="N31" i="14" s="1"/>
  <c r="L26" i="14"/>
  <c r="N26" i="14" s="1"/>
  <c r="L20" i="14"/>
  <c r="N20" i="14" s="1"/>
  <c r="L21" i="14"/>
  <c r="N21" i="14" s="1"/>
  <c r="L19" i="14"/>
  <c r="N19" i="14" s="1"/>
  <c r="L16" i="14"/>
  <c r="N16" i="14" s="1"/>
  <c r="L12" i="14"/>
  <c r="N12" i="14" s="1"/>
  <c r="L13" i="14"/>
  <c r="N13" i="14" s="1"/>
  <c r="L6" i="14"/>
  <c r="N6" i="14" s="1"/>
  <c r="L36" i="14"/>
  <c r="N36" i="14" s="1"/>
  <c r="L34" i="14"/>
  <c r="N34" i="14" s="1"/>
  <c r="L34" i="17"/>
  <c r="N34" i="17" s="1"/>
  <c r="L32" i="14"/>
  <c r="N32" i="14" s="1"/>
  <c r="L33" i="14"/>
  <c r="N33" i="14" s="1"/>
  <c r="L30" i="14"/>
  <c r="N30" i="14" s="1"/>
  <c r="L27" i="17"/>
  <c r="N27" i="17" s="1"/>
  <c r="L26" i="17"/>
  <c r="N26" i="17" s="1"/>
  <c r="L24" i="14"/>
  <c r="N24" i="14" s="1"/>
  <c r="L25" i="14"/>
  <c r="N25" i="14" s="1"/>
  <c r="L23" i="14"/>
  <c r="N23" i="14" s="1"/>
  <c r="L22" i="14"/>
  <c r="N22" i="14" s="1"/>
  <c r="L17" i="14"/>
  <c r="N17" i="14" s="1"/>
  <c r="L15" i="17"/>
  <c r="N15" i="17" s="1"/>
  <c r="L15" i="14"/>
  <c r="N15" i="14" s="1"/>
  <c r="L14" i="14"/>
  <c r="N14" i="14" s="1"/>
  <c r="L10" i="14"/>
  <c r="N10" i="14" s="1"/>
  <c r="G5" i="14"/>
  <c r="G39" i="14" s="1"/>
  <c r="K4" i="14"/>
  <c r="K38" i="14" s="1"/>
  <c r="L19" i="17"/>
  <c r="N19" i="17" s="1"/>
  <c r="L18" i="17"/>
  <c r="N18" i="17" s="1"/>
  <c r="L33" i="12"/>
  <c r="N33" i="12" s="1"/>
  <c r="L27" i="12"/>
  <c r="N27" i="12" s="1"/>
  <c r="L27" i="18"/>
  <c r="N27" i="18" s="1"/>
  <c r="L24" i="12"/>
  <c r="N24" i="12" s="1"/>
  <c r="L15" i="18"/>
  <c r="N15" i="18" s="1"/>
  <c r="L10" i="12"/>
  <c r="N10" i="12" s="1"/>
  <c r="L7" i="12"/>
  <c r="N7" i="12" s="1"/>
  <c r="L28" i="12"/>
  <c r="N28" i="12" s="1"/>
  <c r="L36" i="17"/>
  <c r="N36" i="17" s="1"/>
  <c r="L35" i="12"/>
  <c r="N35" i="12" s="1"/>
  <c r="L32" i="12"/>
  <c r="N32" i="12" s="1"/>
  <c r="L31" i="12"/>
  <c r="N31" i="12" s="1"/>
  <c r="L28" i="17"/>
  <c r="N28" i="17" s="1"/>
  <c r="L25" i="12"/>
  <c r="N25" i="12" s="1"/>
  <c r="L23" i="12"/>
  <c r="N23" i="12" s="1"/>
  <c r="L22" i="12"/>
  <c r="N22" i="12" s="1"/>
  <c r="L22" i="17"/>
  <c r="N22" i="17" s="1"/>
  <c r="L21" i="12"/>
  <c r="N21" i="12" s="1"/>
  <c r="L20" i="12"/>
  <c r="N20" i="12" s="1"/>
  <c r="L18" i="12"/>
  <c r="N18" i="12" s="1"/>
  <c r="L17" i="12"/>
  <c r="N17" i="12" s="1"/>
  <c r="L16" i="12"/>
  <c r="N16" i="12" s="1"/>
  <c r="L13" i="12"/>
  <c r="N13" i="12" s="1"/>
  <c r="L11" i="12"/>
  <c r="N11" i="12" s="1"/>
  <c r="K4" i="12"/>
  <c r="L29" i="12"/>
  <c r="N29" i="12" s="1"/>
  <c r="G4" i="12"/>
  <c r="L30" i="12"/>
  <c r="N30" i="12" s="1"/>
  <c r="L15" i="12"/>
  <c r="N15" i="12" s="1"/>
  <c r="L33" i="17"/>
  <c r="L21" i="17"/>
  <c r="N21" i="17" s="1"/>
  <c r="L20" i="17"/>
  <c r="N20" i="17" s="1"/>
  <c r="L34" i="12"/>
  <c r="N34" i="12" s="1"/>
  <c r="G39" i="12"/>
  <c r="K5" i="12"/>
  <c r="L9" i="12"/>
  <c r="N9" i="12" s="1"/>
  <c r="K38" i="12"/>
  <c r="L38" i="11"/>
  <c r="N38" i="11" s="1"/>
  <c r="L6" i="12"/>
  <c r="N6" i="12" s="1"/>
  <c r="G38" i="12"/>
  <c r="K39" i="12"/>
  <c r="L32" i="17"/>
  <c r="N32" i="17" s="1"/>
  <c r="L12" i="12"/>
  <c r="N12" i="12" s="1"/>
  <c r="L8" i="12"/>
  <c r="N8" i="12" s="1"/>
  <c r="G5" i="12"/>
  <c r="L34" i="18"/>
  <c r="N34" i="18" s="1"/>
  <c r="L35" i="18"/>
  <c r="N35" i="18" s="1"/>
  <c r="L22" i="10"/>
  <c r="N22" i="10" s="1"/>
  <c r="L19" i="18"/>
  <c r="N19" i="18" s="1"/>
  <c r="L14" i="10"/>
  <c r="N14" i="10" s="1"/>
  <c r="L11" i="18"/>
  <c r="N11" i="18" s="1"/>
  <c r="L11" i="10"/>
  <c r="N11" i="10" s="1"/>
  <c r="L10" i="10"/>
  <c r="N10" i="10" s="1"/>
  <c r="F5" i="19"/>
  <c r="F39" i="19" s="1"/>
  <c r="E5" i="19"/>
  <c r="E39" i="19" s="1"/>
  <c r="L21" i="18"/>
  <c r="N21" i="18" s="1"/>
  <c r="L26" i="18"/>
  <c r="N26" i="18" s="1"/>
  <c r="L18" i="10"/>
  <c r="N18" i="10" s="1"/>
  <c r="L33" i="18"/>
  <c r="N33" i="18" s="1"/>
  <c r="L15" i="10"/>
  <c r="N15" i="10" s="1"/>
  <c r="G4" i="10"/>
  <c r="G38" i="10" s="1"/>
  <c r="L27" i="10"/>
  <c r="N27" i="10" s="1"/>
  <c r="L19" i="10"/>
  <c r="N19" i="10" s="1"/>
  <c r="K4" i="10"/>
  <c r="K38" i="10" s="1"/>
  <c r="L5" i="9"/>
  <c r="L39" i="9" s="1"/>
  <c r="L6" i="10"/>
  <c r="N6" i="10" s="1"/>
  <c r="L13" i="17"/>
  <c r="N13" i="17" s="1"/>
  <c r="L37" i="18"/>
  <c r="N37" i="18" s="1"/>
  <c r="L32" i="18"/>
  <c r="N32" i="18" s="1"/>
  <c r="L31" i="18"/>
  <c r="N31" i="18" s="1"/>
  <c r="L30" i="18"/>
  <c r="N30" i="18" s="1"/>
  <c r="L23" i="18"/>
  <c r="N23" i="18" s="1"/>
  <c r="L22" i="18"/>
  <c r="N22" i="18" s="1"/>
  <c r="L24" i="18"/>
  <c r="N24" i="18" s="1"/>
  <c r="L25" i="18"/>
  <c r="N25" i="18" s="1"/>
  <c r="L18" i="18"/>
  <c r="N18" i="18" s="1"/>
  <c r="L17" i="18"/>
  <c r="N17" i="18" s="1"/>
  <c r="L16" i="18"/>
  <c r="N16" i="18" s="1"/>
  <c r="L14" i="18"/>
  <c r="N14" i="18" s="1"/>
  <c r="L13" i="18"/>
  <c r="N13" i="18" s="1"/>
  <c r="L10" i="18"/>
  <c r="N10" i="18" s="1"/>
  <c r="J5" i="19"/>
  <c r="J39" i="19" s="1"/>
  <c r="I5" i="19"/>
  <c r="I39" i="19" s="1"/>
  <c r="K9" i="19"/>
  <c r="L8" i="18"/>
  <c r="N8" i="18" s="1"/>
  <c r="L9" i="18"/>
  <c r="N9" i="18" s="1"/>
  <c r="G4" i="18"/>
  <c r="G38" i="18" s="1"/>
  <c r="K5" i="18"/>
  <c r="K39" i="18" s="1"/>
  <c r="L20" i="18"/>
  <c r="N20" i="18" s="1"/>
  <c r="L12" i="18"/>
  <c r="N12" i="18" s="1"/>
  <c r="L36" i="18"/>
  <c r="N36" i="18" s="1"/>
  <c r="K4" i="18"/>
  <c r="K38" i="18" s="1"/>
  <c r="L28" i="18"/>
  <c r="N28" i="18" s="1"/>
  <c r="L37" i="17"/>
  <c r="N37" i="17" s="1"/>
  <c r="L31" i="17"/>
  <c r="N31" i="17" s="1"/>
  <c r="L30" i="17"/>
  <c r="N30" i="17" s="1"/>
  <c r="L24" i="17"/>
  <c r="N24" i="17" s="1"/>
  <c r="L25" i="17"/>
  <c r="N25" i="17" s="1"/>
  <c r="L17" i="17"/>
  <c r="N17" i="17" s="1"/>
  <c r="L16" i="17"/>
  <c r="N16" i="17" s="1"/>
  <c r="L14" i="17"/>
  <c r="N14" i="17" s="1"/>
  <c r="K17" i="19"/>
  <c r="K21" i="19"/>
  <c r="K25" i="19"/>
  <c r="K29" i="19"/>
  <c r="K33" i="19"/>
  <c r="K37" i="19"/>
  <c r="K13" i="19"/>
  <c r="L12" i="17"/>
  <c r="N12" i="17" s="1"/>
  <c r="D5" i="19"/>
  <c r="D39" i="19" s="1"/>
  <c r="L10" i="17"/>
  <c r="N10" i="17" s="1"/>
  <c r="L9" i="17"/>
  <c r="N9" i="17" s="1"/>
  <c r="L8" i="17"/>
  <c r="N8" i="17" s="1"/>
  <c r="G4" i="17"/>
  <c r="G38" i="17" s="1"/>
  <c r="K5" i="17"/>
  <c r="K39" i="17" s="1"/>
  <c r="L4" i="9"/>
  <c r="L38" i="9" s="1"/>
  <c r="K8" i="19"/>
  <c r="K12" i="19"/>
  <c r="K16" i="19"/>
  <c r="K20" i="19"/>
  <c r="K24" i="19"/>
  <c r="K28" i="19"/>
  <c r="K32" i="19"/>
  <c r="K36" i="19"/>
  <c r="G4" i="14"/>
  <c r="G38" i="14" s="1"/>
  <c r="K4" i="17"/>
  <c r="K38" i="17" s="1"/>
  <c r="L6" i="17"/>
  <c r="L39" i="11"/>
  <c r="N39" i="11" s="1"/>
  <c r="L7" i="10"/>
  <c r="G5" i="10"/>
  <c r="G39" i="10" s="1"/>
  <c r="L7" i="18"/>
  <c r="G5" i="18"/>
  <c r="G39" i="18" s="1"/>
  <c r="N4" i="9"/>
  <c r="N38" i="9" s="1"/>
  <c r="M5" i="19"/>
  <c r="M39" i="19" s="1"/>
  <c r="K11" i="19"/>
  <c r="K15" i="19"/>
  <c r="K19" i="19"/>
  <c r="K23" i="19"/>
  <c r="K27" i="19"/>
  <c r="K31" i="19"/>
  <c r="K35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L28" i="19" s="1"/>
  <c r="N28" i="19" s="1"/>
  <c r="G29" i="19"/>
  <c r="G30" i="19"/>
  <c r="G31" i="19"/>
  <c r="G32" i="19"/>
  <c r="G33" i="19"/>
  <c r="G34" i="19"/>
  <c r="G35" i="19"/>
  <c r="G36" i="19"/>
  <c r="G37" i="19"/>
  <c r="K5" i="14"/>
  <c r="K39" i="14" s="1"/>
  <c r="K4" i="16"/>
  <c r="L4" i="16" s="1"/>
  <c r="N4" i="16" s="1"/>
  <c r="K10" i="19"/>
  <c r="K14" i="19"/>
  <c r="K18" i="19"/>
  <c r="K22" i="19"/>
  <c r="K26" i="19"/>
  <c r="K30" i="19"/>
  <c r="K34" i="19"/>
  <c r="L7" i="17"/>
  <c r="G5" i="17"/>
  <c r="G39" i="17" s="1"/>
  <c r="L6" i="18"/>
  <c r="K7" i="19"/>
  <c r="H5" i="19"/>
  <c r="H39" i="19" s="1"/>
  <c r="K6" i="19"/>
  <c r="H4" i="19"/>
  <c r="H38" i="19" s="1"/>
  <c r="G7" i="19"/>
  <c r="C5" i="19"/>
  <c r="C39" i="19" s="1"/>
  <c r="G6" i="19"/>
  <c r="C4" i="19"/>
  <c r="C38" i="19" s="1"/>
  <c r="M4" i="19"/>
  <c r="M38" i="19" s="1"/>
  <c r="I4" i="19"/>
  <c r="I38" i="19" s="1"/>
  <c r="J4" i="19"/>
  <c r="J38" i="19" s="1"/>
  <c r="D4" i="19"/>
  <c r="D38" i="19" s="1"/>
  <c r="E4" i="19"/>
  <c r="E38" i="19" s="1"/>
  <c r="F4" i="19"/>
  <c r="F38" i="19" s="1"/>
  <c r="L5" i="15"/>
  <c r="N5" i="15" s="1"/>
  <c r="L4" i="15"/>
  <c r="N4" i="15" s="1"/>
  <c r="G39" i="13"/>
  <c r="L5" i="13"/>
  <c r="G38" i="13"/>
  <c r="L4" i="13"/>
  <c r="J4" i="3"/>
  <c r="G31" i="1"/>
  <c r="G30" i="1"/>
  <c r="K31" i="1"/>
  <c r="K17" i="5"/>
  <c r="K17" i="4"/>
  <c r="K17" i="3"/>
  <c r="K17" i="1"/>
  <c r="K16" i="4"/>
  <c r="K14" i="1"/>
  <c r="G37" i="3"/>
  <c r="G35" i="3"/>
  <c r="K13" i="4"/>
  <c r="I5" i="3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L10" i="8" l="1"/>
  <c r="L5" i="16"/>
  <c r="N5" i="16" s="1"/>
  <c r="N39" i="16" s="1"/>
  <c r="L39" i="16"/>
  <c r="L38" i="16"/>
  <c r="N38" i="16" s="1"/>
  <c r="L35" i="19"/>
  <c r="N35" i="19" s="1"/>
  <c r="L5" i="14"/>
  <c r="L39" i="14" s="1"/>
  <c r="L4" i="12"/>
  <c r="N4" i="12" s="1"/>
  <c r="L5" i="12"/>
  <c r="N5" i="12" s="1"/>
  <c r="L39" i="12"/>
  <c r="N39" i="12" s="1"/>
  <c r="L38" i="12"/>
  <c r="N38" i="12" s="1"/>
  <c r="N4" i="10"/>
  <c r="N38" i="10" s="1"/>
  <c r="L4" i="10"/>
  <c r="L38" i="10" s="1"/>
  <c r="L21" i="19"/>
  <c r="N21" i="19" s="1"/>
  <c r="L19" i="19"/>
  <c r="N19" i="19" s="1"/>
  <c r="K5" i="19"/>
  <c r="K39" i="19" s="1"/>
  <c r="L25" i="19"/>
  <c r="N25" i="19" s="1"/>
  <c r="L37" i="19"/>
  <c r="N37" i="19" s="1"/>
  <c r="L32" i="19"/>
  <c r="N32" i="19" s="1"/>
  <c r="L31" i="1"/>
  <c r="N31" i="1" s="1"/>
  <c r="L27" i="19"/>
  <c r="N27" i="19" s="1"/>
  <c r="L23" i="19"/>
  <c r="N23" i="19" s="1"/>
  <c r="L17" i="19"/>
  <c r="N17" i="19" s="1"/>
  <c r="L9" i="19"/>
  <c r="N9" i="19" s="1"/>
  <c r="L10" i="19"/>
  <c r="N10" i="19" s="1"/>
  <c r="L33" i="19"/>
  <c r="N33" i="19" s="1"/>
  <c r="L12" i="19"/>
  <c r="N12" i="19" s="1"/>
  <c r="L30" i="19"/>
  <c r="N30" i="19" s="1"/>
  <c r="L16" i="19"/>
  <c r="N16" i="19" s="1"/>
  <c r="L29" i="19"/>
  <c r="N29" i="19" s="1"/>
  <c r="L26" i="19"/>
  <c r="N26" i="19" s="1"/>
  <c r="L14" i="19"/>
  <c r="N14" i="19" s="1"/>
  <c r="L34" i="19"/>
  <c r="N34" i="19" s="1"/>
  <c r="L18" i="19"/>
  <c r="N18" i="19" s="1"/>
  <c r="L36" i="19"/>
  <c r="N36" i="19" s="1"/>
  <c r="L20" i="19"/>
  <c r="N20" i="19" s="1"/>
  <c r="L31" i="19"/>
  <c r="N31" i="19" s="1"/>
  <c r="L15" i="19"/>
  <c r="N15" i="19" s="1"/>
  <c r="L13" i="19"/>
  <c r="N13" i="19" s="1"/>
  <c r="L11" i="19"/>
  <c r="N11" i="19" s="1"/>
  <c r="K5" i="8"/>
  <c r="K39" i="8" s="1"/>
  <c r="G5" i="8"/>
  <c r="G39" i="8" s="1"/>
  <c r="K4" i="8"/>
  <c r="K38" i="8" s="1"/>
  <c r="G4" i="8"/>
  <c r="G38" i="8" s="1"/>
  <c r="L22" i="19"/>
  <c r="N22" i="19" s="1"/>
  <c r="L24" i="19"/>
  <c r="N24" i="19" s="1"/>
  <c r="L8" i="19"/>
  <c r="N8" i="19" s="1"/>
  <c r="L6" i="8"/>
  <c r="N6" i="8" s="1"/>
  <c r="L8" i="8"/>
  <c r="N8" i="8" s="1"/>
  <c r="N10" i="8"/>
  <c r="L12" i="8"/>
  <c r="N12" i="8" s="1"/>
  <c r="L14" i="8"/>
  <c r="N14" i="8" s="1"/>
  <c r="L16" i="8"/>
  <c r="N16" i="8" s="1"/>
  <c r="L18" i="8"/>
  <c r="N18" i="8" s="1"/>
  <c r="L20" i="8"/>
  <c r="N20" i="8" s="1"/>
  <c r="L7" i="8"/>
  <c r="L9" i="8"/>
  <c r="N9" i="8" s="1"/>
  <c r="L11" i="8"/>
  <c r="N11" i="8" s="1"/>
  <c r="L13" i="8"/>
  <c r="N13" i="8" s="1"/>
  <c r="L15" i="8"/>
  <c r="N15" i="8" s="1"/>
  <c r="L17" i="8"/>
  <c r="N17" i="8" s="1"/>
  <c r="L19" i="8"/>
  <c r="N19" i="8" s="1"/>
  <c r="L21" i="8"/>
  <c r="N21" i="8" s="1"/>
  <c r="L23" i="8"/>
  <c r="N23" i="8" s="1"/>
  <c r="L25" i="8"/>
  <c r="N25" i="8" s="1"/>
  <c r="L27" i="8"/>
  <c r="N27" i="8" s="1"/>
  <c r="L29" i="8"/>
  <c r="N29" i="8" s="1"/>
  <c r="L31" i="8"/>
  <c r="N31" i="8" s="1"/>
  <c r="L33" i="8"/>
  <c r="N33" i="8" s="1"/>
  <c r="L35" i="8"/>
  <c r="N35" i="8" s="1"/>
  <c r="L37" i="8"/>
  <c r="N37" i="8" s="1"/>
  <c r="L4" i="14"/>
  <c r="N4" i="14" s="1"/>
  <c r="N38" i="14" s="1"/>
  <c r="L4" i="18"/>
  <c r="L38" i="18" s="1"/>
  <c r="N6" i="18"/>
  <c r="N4" i="18" s="1"/>
  <c r="N38" i="18" s="1"/>
  <c r="N7" i="17"/>
  <c r="N5" i="17" s="1"/>
  <c r="N39" i="17" s="1"/>
  <c r="L5" i="17"/>
  <c r="L39" i="17" s="1"/>
  <c r="L5" i="10"/>
  <c r="L39" i="10" s="1"/>
  <c r="N7" i="10"/>
  <c r="N5" i="10" s="1"/>
  <c r="N39" i="10" s="1"/>
  <c r="L22" i="8"/>
  <c r="N22" i="8" s="1"/>
  <c r="L24" i="8"/>
  <c r="N24" i="8" s="1"/>
  <c r="L26" i="8"/>
  <c r="N26" i="8" s="1"/>
  <c r="L28" i="8"/>
  <c r="N28" i="8" s="1"/>
  <c r="L30" i="8"/>
  <c r="N30" i="8" s="1"/>
  <c r="L32" i="8"/>
  <c r="N32" i="8" s="1"/>
  <c r="L34" i="8"/>
  <c r="N34" i="8" s="1"/>
  <c r="L36" i="8"/>
  <c r="N36" i="8" s="1"/>
  <c r="K4" i="19"/>
  <c r="K38" i="19" s="1"/>
  <c r="N7" i="18"/>
  <c r="N5" i="18" s="1"/>
  <c r="N39" i="18" s="1"/>
  <c r="L5" i="18"/>
  <c r="L39" i="18" s="1"/>
  <c r="L4" i="17"/>
  <c r="L38" i="17" s="1"/>
  <c r="N6" i="17"/>
  <c r="N4" i="17" s="1"/>
  <c r="N38" i="17" s="1"/>
  <c r="L6" i="19"/>
  <c r="G4" i="19"/>
  <c r="G38" i="19" s="1"/>
  <c r="L7" i="19"/>
  <c r="G5" i="19"/>
  <c r="G39" i="19" s="1"/>
  <c r="L38" i="13"/>
  <c r="N4" i="13"/>
  <c r="N38" i="13" s="1"/>
  <c r="L39" i="13"/>
  <c r="N5" i="13"/>
  <c r="N39" i="13" s="1"/>
  <c r="N7" i="8"/>
  <c r="N4" i="8" l="1"/>
  <c r="N38" i="8" s="1"/>
  <c r="N5" i="8"/>
  <c r="N39" i="8" s="1"/>
  <c r="L38" i="14"/>
  <c r="N5" i="14"/>
  <c r="L5" i="8"/>
  <c r="L39" i="8" s="1"/>
  <c r="L4" i="8"/>
  <c r="L38" i="8" s="1"/>
  <c r="N7" i="19"/>
  <c r="N5" i="19" s="1"/>
  <c r="N39" i="19" s="1"/>
  <c r="L5" i="19"/>
  <c r="L39" i="19" s="1"/>
  <c r="N6" i="19"/>
  <c r="N4" i="19" s="1"/>
  <c r="N38" i="19" s="1"/>
  <c r="L4" i="19"/>
  <c r="L38" i="19" s="1"/>
  <c r="G37" i="7"/>
  <c r="L37" i="7" s="1"/>
  <c r="N37" i="7" s="1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M5" i="7"/>
  <c r="M39" i="7" s="1"/>
  <c r="J5" i="7"/>
  <c r="J39" i="7" s="1"/>
  <c r="I5" i="7"/>
  <c r="I39" i="7" s="1"/>
  <c r="H5" i="7"/>
  <c r="H39" i="7" s="1"/>
  <c r="F5" i="7"/>
  <c r="F39" i="7" s="1"/>
  <c r="E5" i="7"/>
  <c r="E39" i="7" s="1"/>
  <c r="D5" i="7"/>
  <c r="D39" i="7" s="1"/>
  <c r="C5" i="7"/>
  <c r="C39" i="7" s="1"/>
  <c r="M4" i="7"/>
  <c r="M38" i="7" s="1"/>
  <c r="J4" i="7"/>
  <c r="J38" i="7" s="1"/>
  <c r="I4" i="7"/>
  <c r="I38" i="7" s="1"/>
  <c r="H4" i="7"/>
  <c r="H38" i="7" s="1"/>
  <c r="F4" i="7"/>
  <c r="F38" i="7" s="1"/>
  <c r="E4" i="7"/>
  <c r="E38" i="7" s="1"/>
  <c r="D4" i="7"/>
  <c r="D38" i="7" s="1"/>
  <c r="C4" i="7"/>
  <c r="C38" i="7" s="1"/>
  <c r="K4" i="7" l="1"/>
  <c r="K38" i="7" s="1"/>
  <c r="K5" i="7"/>
  <c r="K39" i="7" s="1"/>
  <c r="G4" i="7"/>
  <c r="G38" i="7" s="1"/>
  <c r="G5" i="7"/>
  <c r="G39" i="7" s="1"/>
  <c r="L7" i="7"/>
  <c r="N7" i="7" s="1"/>
  <c r="L9" i="7"/>
  <c r="N9" i="7" s="1"/>
  <c r="L11" i="7"/>
  <c r="N11" i="7" s="1"/>
  <c r="L13" i="7"/>
  <c r="N13" i="7" s="1"/>
  <c r="L15" i="7"/>
  <c r="N15" i="7" s="1"/>
  <c r="L17" i="7"/>
  <c r="N17" i="7" s="1"/>
  <c r="L19" i="7"/>
  <c r="N19" i="7" s="1"/>
  <c r="L21" i="7"/>
  <c r="N21" i="7" s="1"/>
  <c r="L23" i="7"/>
  <c r="N23" i="7" s="1"/>
  <c r="L25" i="7"/>
  <c r="N25" i="7" s="1"/>
  <c r="L27" i="7"/>
  <c r="N27" i="7" s="1"/>
  <c r="L29" i="7"/>
  <c r="N29" i="7" s="1"/>
  <c r="L31" i="7"/>
  <c r="N31" i="7" s="1"/>
  <c r="L33" i="7"/>
  <c r="N33" i="7" s="1"/>
  <c r="L35" i="7"/>
  <c r="N35" i="7" s="1"/>
  <c r="L6" i="7"/>
  <c r="N6" i="7" s="1"/>
  <c r="L8" i="7"/>
  <c r="N8" i="7" s="1"/>
  <c r="L10" i="7"/>
  <c r="N10" i="7" s="1"/>
  <c r="L12" i="7"/>
  <c r="N12" i="7" s="1"/>
  <c r="L14" i="7"/>
  <c r="N14" i="7" s="1"/>
  <c r="L16" i="7"/>
  <c r="N16" i="7" s="1"/>
  <c r="L18" i="7"/>
  <c r="N18" i="7" s="1"/>
  <c r="L20" i="7"/>
  <c r="N20" i="7" s="1"/>
  <c r="L22" i="7"/>
  <c r="N22" i="7" s="1"/>
  <c r="L24" i="7"/>
  <c r="N24" i="7" s="1"/>
  <c r="L26" i="7"/>
  <c r="N26" i="7" s="1"/>
  <c r="L28" i="7"/>
  <c r="N28" i="7" s="1"/>
  <c r="L30" i="7"/>
  <c r="N30" i="7" s="1"/>
  <c r="L32" i="7"/>
  <c r="N32" i="7" s="1"/>
  <c r="L34" i="7"/>
  <c r="N34" i="7" s="1"/>
  <c r="L36" i="7"/>
  <c r="N36" i="7" s="1"/>
  <c r="N5" i="7" l="1"/>
  <c r="N39" i="7" s="1"/>
  <c r="L5" i="7"/>
  <c r="L39" i="7" s="1"/>
  <c r="L4" i="7"/>
  <c r="L38" i="7" s="1"/>
  <c r="N4" i="7"/>
  <c r="N38" i="7" s="1"/>
  <c r="M4" i="5"/>
  <c r="M38" i="5" s="1"/>
  <c r="J4" i="5"/>
  <c r="J38" i="5" s="1"/>
  <c r="I4" i="5"/>
  <c r="I38" i="5" s="1"/>
  <c r="H4" i="5"/>
  <c r="H38" i="5" s="1"/>
  <c r="K7" i="5"/>
  <c r="D4" i="5"/>
  <c r="D38" i="5" s="1"/>
  <c r="C4" i="5"/>
  <c r="C38" i="5" s="1"/>
  <c r="G12" i="4"/>
  <c r="K12" i="4"/>
  <c r="C5" i="4"/>
  <c r="C39" i="4" s="1"/>
  <c r="M5" i="4"/>
  <c r="M39" i="4" s="1"/>
  <c r="I5" i="4"/>
  <c r="I39" i="4" s="1"/>
  <c r="J5" i="4"/>
  <c r="J39" i="4" s="1"/>
  <c r="H5" i="4"/>
  <c r="D5" i="4"/>
  <c r="E5" i="4"/>
  <c r="E39" i="4" s="1"/>
  <c r="F5" i="4"/>
  <c r="F39" i="4" s="1"/>
  <c r="M4" i="4"/>
  <c r="M38" i="4" s="1"/>
  <c r="I4" i="4"/>
  <c r="I38" i="4" s="1"/>
  <c r="J4" i="4"/>
  <c r="J38" i="4" s="1"/>
  <c r="H4" i="4"/>
  <c r="H38" i="4" s="1"/>
  <c r="D4" i="4"/>
  <c r="D38" i="4" s="1"/>
  <c r="E4" i="4"/>
  <c r="E38" i="4" s="1"/>
  <c r="F4" i="4"/>
  <c r="F38" i="4" s="1"/>
  <c r="C4" i="4"/>
  <c r="C38" i="4" s="1"/>
  <c r="C5" i="3"/>
  <c r="C39" i="3" s="1"/>
  <c r="K6" i="1"/>
  <c r="D5" i="3"/>
  <c r="D39" i="3" s="1"/>
  <c r="E5" i="3"/>
  <c r="E39" i="3" s="1"/>
  <c r="F5" i="3"/>
  <c r="F39" i="3" s="1"/>
  <c r="H5" i="3"/>
  <c r="H39" i="3" s="1"/>
  <c r="I39" i="3"/>
  <c r="J5" i="3"/>
  <c r="J39" i="3" s="1"/>
  <c r="M5" i="3"/>
  <c r="M39" i="3" s="1"/>
  <c r="D4" i="3"/>
  <c r="D38" i="3" s="1"/>
  <c r="E4" i="3"/>
  <c r="E38" i="3" s="1"/>
  <c r="F4" i="3"/>
  <c r="F38" i="3" s="1"/>
  <c r="H4" i="3"/>
  <c r="H38" i="3" s="1"/>
  <c r="I4" i="3"/>
  <c r="I38" i="3" s="1"/>
  <c r="J38" i="3"/>
  <c r="M4" i="3"/>
  <c r="M38" i="3" s="1"/>
  <c r="C4" i="3"/>
  <c r="C38" i="3" s="1"/>
  <c r="G9" i="1"/>
  <c r="G6" i="1"/>
  <c r="I5" i="5"/>
  <c r="I39" i="5" s="1"/>
  <c r="J5" i="5"/>
  <c r="J39" i="5" s="1"/>
  <c r="H5" i="5"/>
  <c r="H39" i="5" s="1"/>
  <c r="D5" i="5"/>
  <c r="D39" i="5" s="1"/>
  <c r="E5" i="5"/>
  <c r="E39" i="5" s="1"/>
  <c r="F5" i="5"/>
  <c r="F39" i="5" s="1"/>
  <c r="E4" i="5"/>
  <c r="E38" i="5" s="1"/>
  <c r="F4" i="5"/>
  <c r="F38" i="5" s="1"/>
  <c r="K30" i="4"/>
  <c r="G30" i="4"/>
  <c r="K24" i="4"/>
  <c r="K23" i="5"/>
  <c r="K37" i="5"/>
  <c r="G37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G23" i="5"/>
  <c r="K22" i="5"/>
  <c r="G22" i="5"/>
  <c r="K21" i="5"/>
  <c r="K20" i="5"/>
  <c r="G20" i="5"/>
  <c r="L20" i="5" s="1"/>
  <c r="K19" i="5"/>
  <c r="G19" i="5"/>
  <c r="K18" i="5"/>
  <c r="G18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6" i="5"/>
  <c r="G6" i="5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29" i="4"/>
  <c r="G29" i="4"/>
  <c r="K28" i="4"/>
  <c r="G28" i="4"/>
  <c r="K27" i="4"/>
  <c r="G27" i="4"/>
  <c r="K26" i="4"/>
  <c r="G26" i="4"/>
  <c r="K25" i="4"/>
  <c r="G25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G17" i="4"/>
  <c r="G16" i="4"/>
  <c r="L16" i="4" s="1"/>
  <c r="K15" i="4"/>
  <c r="G15" i="4"/>
  <c r="G14" i="4"/>
  <c r="G13" i="4"/>
  <c r="L13" i="4" s="1"/>
  <c r="K11" i="4"/>
  <c r="G11" i="4"/>
  <c r="K10" i="4"/>
  <c r="G10" i="4"/>
  <c r="K9" i="4"/>
  <c r="G9" i="4"/>
  <c r="K8" i="4"/>
  <c r="G8" i="4"/>
  <c r="K7" i="4"/>
  <c r="G7" i="4"/>
  <c r="K6" i="4"/>
  <c r="G6" i="4"/>
  <c r="K37" i="3"/>
  <c r="K36" i="3"/>
  <c r="G36" i="3"/>
  <c r="K35" i="3"/>
  <c r="L35" i="3" s="1"/>
  <c r="N35" i="3" s="1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L28" i="3" s="1"/>
  <c r="N28" i="3" s="1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L18" i="3" s="1"/>
  <c r="N18" i="3" s="1"/>
  <c r="G17" i="3"/>
  <c r="L17" i="3" s="1"/>
  <c r="N17" i="3" s="1"/>
  <c r="K16" i="3"/>
  <c r="G16" i="3"/>
  <c r="K15" i="3"/>
  <c r="G15" i="3"/>
  <c r="K14" i="3"/>
  <c r="G14" i="3"/>
  <c r="K13" i="3"/>
  <c r="G13" i="3"/>
  <c r="K12" i="3"/>
  <c r="G12" i="3"/>
  <c r="K11" i="3"/>
  <c r="K10" i="3"/>
  <c r="G10" i="3"/>
  <c r="K9" i="3"/>
  <c r="G9" i="3"/>
  <c r="K8" i="3"/>
  <c r="G8" i="3"/>
  <c r="K7" i="3"/>
  <c r="G7" i="3"/>
  <c r="K6" i="3"/>
  <c r="G6" i="3"/>
  <c r="K7" i="1"/>
  <c r="K8" i="1"/>
  <c r="K10" i="1"/>
  <c r="K11" i="1"/>
  <c r="K12" i="1"/>
  <c r="K13" i="1"/>
  <c r="K15" i="1"/>
  <c r="K16" i="1"/>
  <c r="K19" i="1"/>
  <c r="K20" i="1"/>
  <c r="K21" i="1"/>
  <c r="K22" i="1"/>
  <c r="K23" i="1"/>
  <c r="K24" i="1"/>
  <c r="K25" i="1"/>
  <c r="K26" i="1"/>
  <c r="K27" i="1"/>
  <c r="K28" i="1"/>
  <c r="K29" i="1"/>
  <c r="K30" i="1"/>
  <c r="L30" i="1" s="1"/>
  <c r="N30" i="1" s="1"/>
  <c r="K32" i="1"/>
  <c r="K33" i="1"/>
  <c r="K34" i="1"/>
  <c r="K35" i="1"/>
  <c r="K36" i="1"/>
  <c r="K37" i="1"/>
  <c r="G7" i="1"/>
  <c r="G8" i="1"/>
  <c r="G10" i="1"/>
  <c r="G11" i="1"/>
  <c r="G12" i="1"/>
  <c r="G13" i="1"/>
  <c r="G14" i="1"/>
  <c r="L14" i="1" s="1"/>
  <c r="N14" i="1" s="1"/>
  <c r="G15" i="1"/>
  <c r="G16" i="1"/>
  <c r="G17" i="1"/>
  <c r="L17" i="1" s="1"/>
  <c r="N17" i="1" s="1"/>
  <c r="G18" i="1"/>
  <c r="G19" i="1"/>
  <c r="G20" i="1"/>
  <c r="G21" i="1"/>
  <c r="G22" i="1"/>
  <c r="G23" i="1"/>
  <c r="G24" i="1"/>
  <c r="G25" i="1"/>
  <c r="G26" i="1"/>
  <c r="G27" i="1"/>
  <c r="G28" i="1"/>
  <c r="L28" i="1" s="1"/>
  <c r="N28" i="1" s="1"/>
  <c r="G29" i="1"/>
  <c r="G32" i="1"/>
  <c r="G34" i="1"/>
  <c r="L34" i="1" s="1"/>
  <c r="N34" i="1" s="1"/>
  <c r="G35" i="1"/>
  <c r="G36" i="1"/>
  <c r="G37" i="1"/>
  <c r="L31" i="4" l="1"/>
  <c r="L28" i="4"/>
  <c r="L18" i="5"/>
  <c r="L22" i="5"/>
  <c r="L14" i="3"/>
  <c r="N14" i="3" s="1"/>
  <c r="L32" i="1"/>
  <c r="N32" i="1" s="1"/>
  <c r="L23" i="1"/>
  <c r="N23" i="1" s="1"/>
  <c r="L15" i="1"/>
  <c r="N15" i="1" s="1"/>
  <c r="L12" i="3"/>
  <c r="N12" i="3" s="1"/>
  <c r="K5" i="3"/>
  <c r="K39" i="3" s="1"/>
  <c r="L6" i="3"/>
  <c r="N6" i="3" s="1"/>
  <c r="G38" i="4"/>
  <c r="K38" i="4"/>
  <c r="H39" i="4"/>
  <c r="K39" i="4" s="1"/>
  <c r="K5" i="4"/>
  <c r="D39" i="4"/>
  <c r="G39" i="4" s="1"/>
  <c r="G5" i="4"/>
  <c r="L16" i="3"/>
  <c r="N16" i="3" s="1"/>
  <c r="K4" i="3"/>
  <c r="K38" i="3" s="1"/>
  <c r="L8" i="3"/>
  <c r="N8" i="3" s="1"/>
  <c r="L37" i="5"/>
  <c r="L33" i="5"/>
  <c r="L8" i="5"/>
  <c r="L10" i="5"/>
  <c r="L12" i="5"/>
  <c r="L14" i="5"/>
  <c r="L16" i="5"/>
  <c r="L25" i="5"/>
  <c r="L27" i="5"/>
  <c r="L29" i="5"/>
  <c r="L31" i="5"/>
  <c r="L23" i="5"/>
  <c r="L37" i="4"/>
  <c r="L33" i="4"/>
  <c r="L26" i="4"/>
  <c r="L12" i="4"/>
  <c r="L11" i="4"/>
  <c r="L9" i="4"/>
  <c r="L7" i="4"/>
  <c r="L24" i="4"/>
  <c r="L14" i="4"/>
  <c r="L19" i="4"/>
  <c r="L21" i="4"/>
  <c r="L23" i="4"/>
  <c r="L32" i="3"/>
  <c r="L30" i="3"/>
  <c r="N30" i="3" s="1"/>
  <c r="L26" i="3"/>
  <c r="N26" i="3" s="1"/>
  <c r="L24" i="3"/>
  <c r="N24" i="3" s="1"/>
  <c r="L22" i="3"/>
  <c r="N22" i="3" s="1"/>
  <c r="L20" i="3"/>
  <c r="N20" i="3" s="1"/>
  <c r="L10" i="3"/>
  <c r="N10" i="3" s="1"/>
  <c r="L36" i="3"/>
  <c r="N36" i="3" s="1"/>
  <c r="L37" i="1"/>
  <c r="N37" i="1" s="1"/>
  <c r="L33" i="1"/>
  <c r="N33" i="1" s="1"/>
  <c r="L27" i="1"/>
  <c r="N27" i="1" s="1"/>
  <c r="L24" i="1"/>
  <c r="N24" i="1" s="1"/>
  <c r="L20" i="1"/>
  <c r="N20" i="1" s="1"/>
  <c r="L19" i="1"/>
  <c r="N19" i="1" s="1"/>
  <c r="L16" i="1"/>
  <c r="N16" i="1" s="1"/>
  <c r="L13" i="1"/>
  <c r="N13" i="1" s="1"/>
  <c r="L12" i="1"/>
  <c r="N12" i="1" s="1"/>
  <c r="L10" i="1"/>
  <c r="N10" i="1" s="1"/>
  <c r="L8" i="1"/>
  <c r="N8" i="1" s="1"/>
  <c r="L29" i="1"/>
  <c r="N29" i="1" s="1"/>
  <c r="L25" i="1"/>
  <c r="N25" i="1" s="1"/>
  <c r="L21" i="1"/>
  <c r="N21" i="1" s="1"/>
  <c r="L11" i="1"/>
  <c r="N11" i="1" s="1"/>
  <c r="L19" i="3"/>
  <c r="N19" i="3" s="1"/>
  <c r="L21" i="3"/>
  <c r="N21" i="3" s="1"/>
  <c r="L23" i="3"/>
  <c r="N23" i="3" s="1"/>
  <c r="L25" i="3"/>
  <c r="N25" i="3" s="1"/>
  <c r="L27" i="3"/>
  <c r="N27" i="3" s="1"/>
  <c r="L29" i="3"/>
  <c r="N29" i="3" s="1"/>
  <c r="L31" i="3"/>
  <c r="N31" i="3" s="1"/>
  <c r="L33" i="3"/>
  <c r="N33" i="3" s="1"/>
  <c r="L15" i="4"/>
  <c r="L18" i="4"/>
  <c r="L20" i="4"/>
  <c r="L22" i="4"/>
  <c r="L19" i="5"/>
  <c r="L21" i="5"/>
  <c r="L30" i="4"/>
  <c r="L35" i="1"/>
  <c r="N35" i="1" s="1"/>
  <c r="L26" i="1"/>
  <c r="N26" i="1" s="1"/>
  <c r="L22" i="1"/>
  <c r="N22" i="1" s="1"/>
  <c r="L18" i="1"/>
  <c r="N18" i="1" s="1"/>
  <c r="L7" i="3"/>
  <c r="N7" i="3" s="1"/>
  <c r="L9" i="3"/>
  <c r="N9" i="3" s="1"/>
  <c r="L11" i="3"/>
  <c r="N11" i="3" s="1"/>
  <c r="L13" i="3"/>
  <c r="N13" i="3" s="1"/>
  <c r="L15" i="3"/>
  <c r="N15" i="3" s="1"/>
  <c r="L6" i="4"/>
  <c r="L8" i="4"/>
  <c r="L10" i="4"/>
  <c r="L25" i="4"/>
  <c r="L27" i="4"/>
  <c r="L29" i="4"/>
  <c r="L32" i="4"/>
  <c r="L34" i="4"/>
  <c r="L6" i="5"/>
  <c r="L9" i="5"/>
  <c r="L11" i="5"/>
  <c r="L13" i="5"/>
  <c r="L15" i="5"/>
  <c r="L17" i="5"/>
  <c r="L24" i="5"/>
  <c r="L26" i="5"/>
  <c r="L28" i="5"/>
  <c r="L30" i="5"/>
  <c r="L32" i="5"/>
  <c r="L36" i="5"/>
  <c r="K5" i="5"/>
  <c r="K39" i="5" s="1"/>
  <c r="K4" i="4"/>
  <c r="G4" i="4"/>
  <c r="L17" i="4"/>
  <c r="L34" i="5"/>
  <c r="N34" i="5" s="1"/>
  <c r="N38" i="5" s="1"/>
  <c r="L36" i="4"/>
  <c r="L34" i="3"/>
  <c r="L36" i="1"/>
  <c r="L35" i="5"/>
  <c r="N35" i="5" s="1"/>
  <c r="N39" i="5" s="1"/>
  <c r="L35" i="4"/>
  <c r="L37" i="3"/>
  <c r="G5" i="1"/>
  <c r="G39" i="1" s="1"/>
  <c r="G4" i="5"/>
  <c r="G38" i="5" s="1"/>
  <c r="K4" i="1"/>
  <c r="K38" i="1" s="1"/>
  <c r="G4" i="1"/>
  <c r="G38" i="1" s="1"/>
  <c r="L6" i="1"/>
  <c r="N6" i="1" s="1"/>
  <c r="K4" i="5"/>
  <c r="K38" i="5" s="1"/>
  <c r="G4" i="3"/>
  <c r="G38" i="3" s="1"/>
  <c r="G5" i="3"/>
  <c r="G39" i="3" s="1"/>
  <c r="L7" i="1"/>
  <c r="N7" i="1" s="1"/>
  <c r="N4" i="1" l="1"/>
  <c r="L38" i="4"/>
  <c r="L5" i="4"/>
  <c r="N4" i="3"/>
  <c r="L4" i="5"/>
  <c r="L4" i="4"/>
  <c r="L39" i="4"/>
  <c r="L4" i="3"/>
  <c r="L38" i="3" s="1"/>
  <c r="L5" i="3"/>
  <c r="L39" i="3" s="1"/>
  <c r="L4" i="1"/>
  <c r="L38" i="1" s="1"/>
  <c r="N5" i="3"/>
  <c r="N34" i="3"/>
  <c r="N36" i="1"/>
  <c r="N37" i="3"/>
  <c r="K9" i="1"/>
  <c r="K5" i="1" s="1"/>
  <c r="K39" i="1" s="1"/>
  <c r="G7" i="5"/>
  <c r="L7" i="5" s="1"/>
  <c r="C5" i="5"/>
  <c r="C39" i="5" s="1"/>
  <c r="N39" i="3" l="1"/>
  <c r="N38" i="3"/>
  <c r="L38" i="5"/>
  <c r="L9" i="1"/>
  <c r="N9" i="1" s="1"/>
  <c r="G5" i="5"/>
  <c r="M5" i="5"/>
  <c r="L5" i="1" l="1"/>
  <c r="L39" i="1" s="1"/>
  <c r="N5" i="1"/>
  <c r="N39" i="1" s="1"/>
  <c r="L5" i="5"/>
  <c r="L39" i="5" s="1"/>
  <c r="G39" i="5"/>
  <c r="M39" i="5"/>
  <c r="N38" i="1" l="1"/>
</calcChain>
</file>

<file path=xl/sharedStrings.xml><?xml version="1.0" encoding="utf-8"?>
<sst xmlns="http://schemas.openxmlformats.org/spreadsheetml/2006/main" count="1278" uniqueCount="71">
  <si>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</si>
  <si>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</si>
  <si>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</si>
  <si>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</si>
  <si>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</si>
  <si>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</si>
  <si>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</si>
  <si>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</si>
  <si>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</si>
  <si>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</si>
  <si>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</si>
  <si>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</si>
  <si>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</si>
  <si>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</si>
  <si>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</si>
  <si>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</si>
  <si>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</si>
  <si>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</si>
  <si>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r>
      <t>tai skaitā kailcirte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kailcirte ar sēklas koku atstāšanu,</t>
    </r>
    <r>
      <rPr>
        <sz val="12"/>
        <color rgb="FF000000"/>
        <rFont val="Times New Roman"/>
        <family val="1"/>
        <charset val="186"/>
      </rPr>
      <t>)</t>
    </r>
  </si>
  <si>
    <r>
      <t>tai skaitā izlases 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rgb="FF000000"/>
        <rFont val="Times New Roman"/>
        <family val="1"/>
        <charset val="186"/>
      </rPr>
      <t>)</t>
    </r>
  </si>
  <si>
    <r>
      <t>tai skaitā kailcirte pēc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</si>
  <si>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</si>
  <si>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un jaunaudžu kopšanas cirte</t>
    </r>
    <r>
      <rPr>
        <sz val="10"/>
        <color rgb="FF000000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</si>
  <si>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</si>
  <si>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</si>
  <si>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</si>
  <si>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</si>
  <si>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</si>
  <si>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</si>
  <si>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</si>
  <si>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</si>
  <si>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</si>
  <si>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</si>
  <si>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</si>
  <si>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</si>
  <si>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</si>
  <si>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</si>
  <si>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</si>
  <si>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</si>
  <si>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</si>
  <si>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</si>
  <si>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</si>
  <si>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</si>
  <si>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</si>
  <si>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t>Vidzemes reģions, pārējie meži, 2016</t>
  </si>
  <si>
    <t>Kurzemes reģions, valsts meži, 2017</t>
  </si>
  <si>
    <t>Kurzemes reģions, pārējie meži, 2017</t>
  </si>
  <si>
    <t>Latgales reģions, pārējie meži, 2017</t>
  </si>
  <si>
    <r>
      <t>tai skaitā kailcirte</t>
    </r>
    <r>
      <rPr>
        <sz val="1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</si>
  <si>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rFont val="Times New Roman"/>
        <family val="1"/>
        <charset val="186"/>
      </rPr>
      <t xml:space="preserve"> (un izlases cirtes pēdējais paņēmiens, sēklas koku novākšana, caurmēra izlases cirte)</t>
    </r>
  </si>
  <si>
    <t>tai skaitā kailcirte pēc caurmēra</t>
  </si>
  <si>
    <r>
      <t xml:space="preserve"> </t>
    </r>
    <r>
      <rPr>
        <b/>
        <sz val="1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</si>
  <si>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rFont val="Times New Roman"/>
        <family val="1"/>
        <charset val="186"/>
      </rPr>
      <t>Rekonstruktīvā izlases cirte</t>
    </r>
  </si>
  <si>
    <t>Valstī kopā valsts meži 2017</t>
  </si>
  <si>
    <r>
      <t>tai skaitā kailcirte</t>
    </r>
    <r>
      <rPr>
        <sz val="10"/>
        <color rgb="FF00000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</si>
  <si>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color rgb="FF000000"/>
        <rFont val="Times New Roman"/>
        <family val="1"/>
        <charset val="186"/>
      </rPr>
      <t xml:space="preserve"> (un izlases cirtes pēdējais paņēmiens, sēklas koku novākšana, caurmēra izlases cirte)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</si>
  <si>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</si>
  <si>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izlases cirte</t>
    </r>
  </si>
  <si>
    <t>Kurzemes reģions, visi meži kopā, 2017</t>
  </si>
  <si>
    <t>Latgales reģions, valsts meži, 2017</t>
  </si>
  <si>
    <t>Latgales reģions, visi meži kopā, 2017</t>
  </si>
  <si>
    <t>Rīgas reģions, valsts meži, 2017</t>
  </si>
  <si>
    <t>Rīgas reģions, pārējie meži, 2017</t>
  </si>
  <si>
    <t>Rīgas reģions, visi meži kopā, 2017</t>
  </si>
  <si>
    <t>Vidzemes reģions, valsts meži, 2017</t>
  </si>
  <si>
    <t>Vidzemes reģions, visi meži kopā, 2017</t>
  </si>
  <si>
    <t>Zemgales reģions, valsts meži, 2017</t>
  </si>
  <si>
    <t>Zemgales reģions, pārējie meži, 2017</t>
  </si>
  <si>
    <t>Zemgales reģions, visi meži kopā, 2017</t>
  </si>
  <si>
    <t>Valstī kopā pārējie meži, 2017</t>
  </si>
  <si>
    <t>Valstī visi meži kopā,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</si>
</sst>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0"/>
      <color rgb="FFC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rgb="FF00B05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5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11" xfId="0" applyFont="1" applyBorder="1" applyAlignment="1">
      <alignment vertical="top" wrapText="1"/>
    </xf>
    <xf numFmtId="0" fontId="0" fillId="0" borderId="0" xfId="0" applyNumberFormat="1" applyFill="1" applyBorder="1"/>
    <xf numFmtId="0" fontId="19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0" fontId="24" fillId="0" borderId="0" xfId="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15" xfId="0" applyFont="1" applyFill="1" applyBorder="1" applyAlignment="1">
      <alignment vertical="center" wrapText="1"/>
    </xf>
    <xf numFmtId="0" fontId="29" fillId="0" borderId="0" xfId="0" applyFont="1" applyFill="1"/>
    <xf numFmtId="0" fontId="19" fillId="0" borderId="14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3" fillId="0" borderId="0" xfId="0" applyFont="1" applyFill="1"/>
    <xf numFmtId="0" fontId="27" fillId="0" borderId="14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0" applyFont="1" applyFill="1"/>
    <xf numFmtId="0" fontId="34" fillId="0" borderId="0" xfId="0" applyFont="1" applyBorder="1"/>
    <xf numFmtId="0" fontId="34" fillId="0" borderId="0" xfId="0" applyNumberFormat="1" applyFont="1" applyFill="1" applyBorder="1"/>
    <xf numFmtId="0" fontId="34" fillId="0" borderId="0" xfId="0" applyFont="1" applyFill="1" applyBorder="1"/>
    <xf numFmtId="0" fontId="35" fillId="0" borderId="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/>
    </xf>
    <xf numFmtId="0" fontId="37" fillId="0" borderId="0" xfId="0" applyFont="1" applyFill="1"/>
    <xf numFmtId="1" fontId="27" fillId="0" borderId="10" xfId="0" applyNumberFormat="1" applyFont="1" applyFill="1" applyBorder="1" applyAlignment="1">
      <alignment vertical="center" wrapText="1"/>
    </xf>
    <xf numFmtId="1" fontId="29" fillId="0" borderId="0" xfId="0" applyNumberFormat="1" applyFont="1" applyFill="1"/>
    <xf numFmtId="1" fontId="27" fillId="0" borderId="12" xfId="0" applyNumberFormat="1" applyFont="1" applyFill="1" applyBorder="1" applyAlignment="1">
      <alignment vertical="center" wrapText="1"/>
    </xf>
    <xf numFmtId="1" fontId="26" fillId="0" borderId="13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vertical="center" wrapText="1"/>
    </xf>
    <xf numFmtId="0" fontId="29" fillId="0" borderId="0" xfId="0" applyFont="1"/>
    <xf numFmtId="0" fontId="26" fillId="0" borderId="11" xfId="0" applyFont="1" applyFill="1" applyBorder="1" applyAlignment="1">
      <alignment vertical="top" wrapText="1"/>
    </xf>
    <xf numFmtId="0" fontId="36" fillId="0" borderId="0" xfId="0" applyFont="1" applyFill="1"/>
    <xf numFmtId="0" fontId="19" fillId="0" borderId="0" xfId="0" applyFont="1" applyFill="1"/>
    <xf numFmtId="0" fontId="26" fillId="0" borderId="0" xfId="0" applyFont="1" applyFill="1"/>
    <xf numFmtId="0" fontId="38" fillId="0" borderId="0" xfId="0" applyFont="1" applyFill="1"/>
    <xf numFmtId="1" fontId="26" fillId="0" borderId="1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9" fillId="0" borderId="0" xfId="0" applyFont="1" applyBorder="1"/>
    <xf numFmtId="0" fontId="28" fillId="0" borderId="0" xfId="0" applyFont="1"/>
    <xf numFmtId="0" fontId="26" fillId="0" borderId="11" xfId="0" applyFont="1" applyBorder="1" applyAlignment="1">
      <alignment vertical="top" wrapText="1"/>
    </xf>
    <xf numFmtId="0" fontId="28" fillId="0" borderId="0" xfId="0" applyNumberFormat="1" applyFont="1" applyFill="1" applyBorder="1"/>
    <xf numFmtId="0" fontId="26" fillId="0" borderId="0" xfId="0" applyFont="1" applyFill="1" applyBorder="1" applyAlignment="1">
      <alignment horizontal="center" vertical="top" wrapText="1"/>
    </xf>
    <xf numFmtId="2" fontId="28" fillId="0" borderId="0" xfId="0" applyNumberFormat="1" applyFont="1" applyFill="1"/>
    <xf numFmtId="0" fontId="39" fillId="0" borderId="0" xfId="0" applyNumberFormat="1" applyFont="1" applyFill="1" applyBorder="1"/>
    <xf numFmtId="0" fontId="37" fillId="0" borderId="0" xfId="0" applyNumberFormat="1" applyFont="1" applyFill="1" applyBorder="1"/>
    <xf numFmtId="1" fontId="26" fillId="0" borderId="0" xfId="0" applyNumberFormat="1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2" fontId="26" fillId="0" borderId="10" xfId="0" applyNumberFormat="1" applyFont="1" applyFill="1" applyBorder="1" applyAlignment="1">
      <alignment horizontal="center" vertical="top" wrapText="1"/>
    </xf>
    <xf numFmtId="2" fontId="27" fillId="0" borderId="10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2" fontId="26" fillId="0" borderId="10" xfId="0" applyNumberFormat="1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2" fontId="34" fillId="0" borderId="0" xfId="0" applyNumberFormat="1" applyFont="1"/>
    <xf numFmtId="2" fontId="26" fillId="0" borderId="0" xfId="0" applyNumberFormat="1" applyFont="1" applyFill="1" applyBorder="1" applyAlignment="1">
      <alignment vertical="center" wrapText="1"/>
    </xf>
    <xf numFmtId="2" fontId="29" fillId="0" borderId="0" xfId="0" applyNumberFormat="1" applyFont="1" applyFill="1"/>
    <xf numFmtId="2" fontId="34" fillId="0" borderId="0" xfId="0" applyNumberFormat="1" applyFont="1" applyFill="1"/>
    <xf numFmtId="2" fontId="27" fillId="0" borderId="0" xfId="0" applyNumberFormat="1" applyFont="1" applyFill="1" applyBorder="1" applyAlignment="1">
      <alignment vertical="center" wrapText="1"/>
    </xf>
    <xf numFmtId="2" fontId="18" fillId="0" borderId="1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2" fontId="19" fillId="0" borderId="10" xfId="0" applyNumberFormat="1" applyFont="1" applyBorder="1" applyAlignment="1">
      <alignment horizontal="center" vertical="top" wrapText="1"/>
    </xf>
    <xf numFmtId="2" fontId="27" fillId="0" borderId="11" xfId="0" applyNumberFormat="1" applyFont="1" applyFill="1" applyBorder="1" applyAlignment="1">
      <alignment vertical="center" wrapText="1"/>
    </xf>
    <xf numFmtId="2" fontId="26" fillId="0" borderId="13" xfId="0" applyNumberFormat="1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2" fontId="19" fillId="0" borderId="10" xfId="0" applyNumberFormat="1" applyFont="1" applyFill="1" applyBorder="1" applyAlignment="1">
      <alignment horizontal="center" vertical="top" wrapText="1"/>
    </xf>
    <xf numFmtId="2" fontId="27" fillId="0" borderId="10" xfId="0" applyNumberFormat="1" applyFont="1" applyFill="1" applyBorder="1" applyAlignment="1">
      <alignment horizontal="center" vertical="top" wrapText="1"/>
    </xf>
    <xf numFmtId="2" fontId="36" fillId="0" borderId="0" xfId="0" applyNumberFormat="1" applyFont="1" applyFill="1"/>
    <xf numFmtId="2" fontId="34" fillId="0" borderId="0" xfId="0" applyNumberFormat="1" applyFont="1" applyFill="1" applyBorder="1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2" fontId="29" fillId="0" borderId="0" xfId="0" applyNumberFormat="1" applyFont="1"/>
    <xf numFmtId="2" fontId="27" fillId="0" borderId="10" xfId="0" applyNumberFormat="1" applyFont="1" applyBorder="1" applyAlignment="1">
      <alignment horizontal="center" vertical="top" wrapText="1"/>
    </xf>
    <xf numFmtId="2" fontId="0" fillId="0" borderId="0" xfId="0" applyNumberFormat="1"/>
    <xf numFmtId="2" fontId="18" fillId="0" borderId="10" xfId="0" applyNumberFormat="1" applyFont="1" applyBorder="1" applyAlignment="1">
      <alignment horizontal="center" vertical="top" wrapText="1"/>
    </xf>
    <xf numFmtId="2" fontId="27" fillId="0" borderId="12" xfId="0" applyNumberFormat="1" applyFont="1" applyFill="1" applyBorder="1" applyAlignment="1">
      <alignment vertical="center" wrapText="1"/>
    </xf>
    <xf numFmtId="2" fontId="26" fillId="0" borderId="11" xfId="0" applyNumberFormat="1" applyFont="1" applyFill="1" applyBorder="1" applyAlignment="1">
      <alignment vertical="center" wrapText="1"/>
    </xf>
    <xf numFmtId="2" fontId="26" fillId="0" borderId="0" xfId="0" applyNumberFormat="1" applyFont="1" applyFill="1"/>
    <xf numFmtId="2" fontId="0" fillId="0" borderId="0" xfId="0" applyNumberFormat="1" applyFill="1"/>
    <xf numFmtId="0" fontId="19" fillId="0" borderId="13" xfId="0" applyFont="1" applyBorder="1" applyAlignment="1">
      <alignment vertical="top" wrapText="1"/>
    </xf>
    <xf numFmtId="2" fontId="18" fillId="0" borderId="12" xfId="0" applyNumberFormat="1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2" fontId="36" fillId="0" borderId="0" xfId="0" applyNumberFormat="1" applyFont="1" applyFill="1" applyBorder="1"/>
    <xf numFmtId="0" fontId="36" fillId="0" borderId="0" xfId="0" applyNumberFormat="1" applyFont="1" applyFill="1" applyBorder="1"/>
    <xf numFmtId="0" fontId="18" fillId="0" borderId="11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vertical="top" wrapText="1"/>
    </xf>
    <xf numFmtId="2" fontId="19" fillId="0" borderId="12" xfId="0" applyNumberFormat="1" applyFont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2" fontId="19" fillId="0" borderId="12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2" fontId="27" fillId="0" borderId="0" xfId="0" applyNumberFormat="1" applyFont="1" applyFill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26" fillId="0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Alignment="1">
      <alignment horizontal="center"/>
    </xf>
    <xf numFmtId="2" fontId="26" fillId="0" borderId="12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horizontal="right" vertical="center" wrapText="1"/>
    </xf>
    <xf numFmtId="2" fontId="27" fillId="0" borderId="10" xfId="0" applyNumberFormat="1" applyFont="1" applyFill="1" applyBorder="1" applyAlignment="1">
      <alignment horizontal="right" vertical="center" wrapText="1"/>
    </xf>
    <xf numFmtId="1" fontId="27" fillId="0" borderId="12" xfId="0" applyNumberFormat="1" applyFont="1" applyFill="1" applyBorder="1" applyAlignment="1">
      <alignment horizontal="right" vertical="center" wrapText="1"/>
    </xf>
    <xf numFmtId="2" fontId="27" fillId="0" borderId="12" xfId="0" applyNumberFormat="1" applyFont="1" applyFill="1" applyBorder="1" applyAlignment="1">
      <alignment horizontal="right" vertical="center" wrapText="1"/>
    </xf>
    <xf numFmtId="0" fontId="26" fillId="0" borderId="10" xfId="0" applyNumberFormat="1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right" vertical="center" wrapText="1"/>
    </xf>
    <xf numFmtId="1" fontId="26" fillId="0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Fill="1" applyBorder="1" applyAlignment="1">
      <alignment horizontal="right" vertical="center" wrapText="1"/>
    </xf>
    <xf numFmtId="1" fontId="26" fillId="0" borderId="10" xfId="0" applyNumberFormat="1" applyFont="1" applyFill="1" applyBorder="1" applyAlignment="1">
      <alignment horizontal="right" vertical="center" wrapText="1"/>
    </xf>
    <xf numFmtId="1" fontId="27" fillId="0" borderId="10" xfId="0" applyNumberFormat="1" applyFont="1" applyFill="1" applyBorder="1" applyAlignment="1">
      <alignment horizontal="right" vertical="center" wrapText="1"/>
    </xf>
    <xf numFmtId="2" fontId="27" fillId="0" borderId="11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/>
    <xf numFmtId="2" fontId="26" fillId="0" borderId="0" xfId="0" applyNumberFormat="1" applyFont="1" applyFill="1" applyAlignment="1"/>
    <xf numFmtId="0" fontId="19" fillId="0" borderId="10" xfId="0" applyFont="1" applyFill="1" applyBorder="1" applyAlignment="1">
      <alignment horizontal="right" vertical="center" wrapText="1"/>
    </xf>
    <xf numFmtId="1" fontId="19" fillId="0" borderId="12" xfId="0" applyNumberFormat="1" applyFont="1" applyFill="1" applyBorder="1" applyAlignment="1">
      <alignment horizontal="right" vertical="center" wrapText="1"/>
    </xf>
    <xf numFmtId="0" fontId="36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 wrapText="1"/>
    </xf>
    <xf numFmtId="1" fontId="36" fillId="0" borderId="10" xfId="0" applyNumberFormat="1" applyFont="1" applyFill="1" applyBorder="1" applyAlignment="1">
      <alignment horizontal="right" vertical="center"/>
    </xf>
    <xf numFmtId="1" fontId="18" fillId="0" borderId="13" xfId="0" applyNumberFormat="1" applyFont="1" applyFill="1" applyBorder="1" applyAlignment="1">
      <alignment horizontal="right" vertical="center" wrapText="1"/>
    </xf>
    <xf numFmtId="1" fontId="18" fillId="0" borderId="10" xfId="0" applyNumberFormat="1" applyFont="1" applyFill="1" applyBorder="1" applyAlignment="1">
      <alignment horizontal="right" vertical="center" wrapText="1"/>
    </xf>
    <xf numFmtId="1" fontId="19" fillId="0" borderId="10" xfId="0" applyNumberFormat="1" applyFont="1" applyFill="1" applyBorder="1" applyAlignment="1">
      <alignment horizontal="right" vertical="center" wrapText="1"/>
    </xf>
    <xf numFmtId="0" fontId="40" fillId="0" borderId="10" xfId="0" applyFont="1" applyFill="1" applyBorder="1" applyAlignment="1">
      <alignment horizontal="right" vertical="center" wrapText="1"/>
    </xf>
    <xf numFmtId="1" fontId="40" fillId="0" borderId="12" xfId="0" applyNumberFormat="1" applyFont="1" applyFill="1" applyBorder="1" applyAlignment="1">
      <alignment horizontal="right" vertical="center" wrapText="1"/>
    </xf>
    <xf numFmtId="1" fontId="40" fillId="0" borderId="13" xfId="0" applyNumberFormat="1" applyFont="1" applyFill="1" applyBorder="1" applyAlignment="1">
      <alignment horizontal="right" vertical="center" wrapText="1"/>
    </xf>
    <xf numFmtId="1" fontId="27" fillId="0" borderId="13" xfId="0" applyNumberFormat="1" applyFont="1" applyFill="1" applyBorder="1" applyAlignment="1">
      <alignment horizontal="right" vertical="center" wrapText="1"/>
    </xf>
    <xf numFmtId="1" fontId="40" fillId="0" borderId="10" xfId="0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0" fontId="0" fillId="0" borderId="18" xfId="0" applyNumberFormat="1" applyFill="1" applyBorder="1" applyAlignment="1">
      <alignment horizontal="right"/>
    </xf>
    <xf numFmtId="0" fontId="0" fillId="0" borderId="19" xfId="0" applyNumberFormat="1" applyFill="1" applyBorder="1" applyAlignment="1">
      <alignment horizontal="right"/>
    </xf>
    <xf numFmtId="0" fontId="0" fillId="0" borderId="20" xfId="0" applyNumberFormat="1" applyFill="1" applyBorder="1" applyAlignment="1">
      <alignment horizontal="right"/>
    </xf>
    <xf numFmtId="0" fontId="0" fillId="0" borderId="21" xfId="0" applyNumberFormat="1" applyFill="1" applyBorder="1" applyAlignment="1">
      <alignment horizontal="right"/>
    </xf>
    <xf numFmtId="164" fontId="26" fillId="0" borderId="10" xfId="0" applyNumberFormat="1" applyFont="1" applyFill="1" applyBorder="1" applyAlignment="1">
      <alignment horizontal="right" vertical="center" wrapText="1"/>
    </xf>
    <xf numFmtId="164" fontId="27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top" wrapText="1"/>
    </xf>
    <xf numFmtId="2" fontId="19" fillId="0" borderId="10" xfId="0" applyNumberFormat="1" applyFont="1" applyFill="1" applyBorder="1" applyAlignment="1">
      <alignment horizontal="right" vertical="top" wrapText="1"/>
    </xf>
    <xf numFmtId="1" fontId="19" fillId="0" borderId="10" xfId="0" applyNumberFormat="1" applyFont="1" applyFill="1" applyBorder="1" applyAlignment="1">
      <alignment horizontal="right" vertical="top" wrapText="1"/>
    </xf>
    <xf numFmtId="0" fontId="36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 vertical="top" wrapText="1"/>
    </xf>
    <xf numFmtId="2" fontId="18" fillId="0" borderId="10" xfId="0" applyNumberFormat="1" applyFont="1" applyFill="1" applyBorder="1" applyAlignment="1">
      <alignment horizontal="right" vertical="top" wrapText="1"/>
    </xf>
    <xf numFmtId="1" fontId="36" fillId="0" borderId="10" xfId="0" applyNumberFormat="1" applyFont="1" applyFill="1" applyBorder="1" applyAlignment="1">
      <alignment horizontal="right"/>
    </xf>
    <xf numFmtId="1" fontId="18" fillId="0" borderId="10" xfId="0" applyNumberFormat="1" applyFont="1" applyFill="1" applyBorder="1" applyAlignment="1">
      <alignment horizontal="right" vertical="top" wrapText="1"/>
    </xf>
    <xf numFmtId="1" fontId="36" fillId="0" borderId="10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right" vertical="top" wrapText="1"/>
    </xf>
    <xf numFmtId="1" fontId="27" fillId="0" borderId="0" xfId="0" applyNumberFormat="1" applyFont="1" applyFill="1" applyBorder="1" applyAlignment="1">
      <alignment horizontal="right" vertical="top" wrapText="1"/>
    </xf>
    <xf numFmtId="0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right" vertical="top" wrapText="1"/>
    </xf>
    <xf numFmtId="1" fontId="26" fillId="0" borderId="0" xfId="0" applyNumberFormat="1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right"/>
    </xf>
    <xf numFmtId="2" fontId="27" fillId="0" borderId="0" xfId="0" applyNumberFormat="1" applyFont="1" applyFill="1" applyBorder="1" applyAlignment="1">
      <alignment horizontal="right" vertical="top" wrapText="1"/>
    </xf>
    <xf numFmtId="0" fontId="3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 vertical="top" wrapText="1"/>
    </xf>
    <xf numFmtId="0" fontId="40" fillId="0" borderId="10" xfId="0" applyFont="1" applyFill="1" applyBorder="1" applyAlignment="1">
      <alignment horizontal="right" vertical="top" wrapText="1"/>
    </xf>
    <xf numFmtId="1" fontId="40" fillId="0" borderId="10" xfId="0" applyNumberFormat="1" applyFont="1" applyFill="1" applyBorder="1" applyAlignment="1">
      <alignment horizontal="right" vertical="top" wrapText="1"/>
    </xf>
    <xf numFmtId="164" fontId="40" fillId="0" borderId="10" xfId="0" applyNumberFormat="1" applyFont="1" applyFill="1" applyBorder="1" applyAlignment="1">
      <alignment horizontal="right" vertical="top" wrapText="1"/>
    </xf>
    <xf numFmtId="164" fontId="19" fillId="0" borderId="10" xfId="0" applyNumberFormat="1" applyFont="1" applyFill="1" applyBorder="1" applyAlignment="1">
      <alignment horizontal="right" vertical="top" wrapText="1"/>
    </xf>
    <xf numFmtId="0" fontId="27" fillId="0" borderId="0" xfId="0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horizontal="right" vertical="center" wrapText="1"/>
    </xf>
    <xf numFmtId="1" fontId="27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horizontal="right" vertical="center" wrapText="1"/>
    </xf>
    <xf numFmtId="1" fontId="26" fillId="0" borderId="0" xfId="0" applyNumberFormat="1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Alignment="1">
      <alignment horizontal="right"/>
    </xf>
    <xf numFmtId="1" fontId="19" fillId="0" borderId="0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right" vertical="top" wrapText="1"/>
    </xf>
    <xf numFmtId="164" fontId="27" fillId="0" borderId="0" xfId="0" applyNumberFormat="1" applyFont="1" applyFill="1" applyBorder="1" applyAlignment="1">
      <alignment horizontal="right" vertical="top" wrapText="1"/>
    </xf>
    <xf numFmtId="0" fontId="34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 wrapText="1"/>
    </xf>
    <xf numFmtId="0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Alignment="1">
      <alignment horizontal="right"/>
    </xf>
    <xf numFmtId="2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0" fillId="0" borderId="0" xfId="0" applyNumberFormat="1" applyBorder="1" applyAlignment="1">
      <alignment horizontal="right"/>
    </xf>
    <xf numFmtId="1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2" fontId="36" fillId="0" borderId="0" xfId="0" applyNumberFormat="1" applyFont="1" applyFill="1" applyBorder="1" applyAlignment="1">
      <alignment horizontal="right"/>
    </xf>
    <xf numFmtId="2" fontId="28" fillId="0" borderId="0" xfId="0" applyNumberFormat="1" applyFont="1"/>
    <xf numFmtId="2" fontId="26" fillId="0" borderId="10" xfId="0" applyNumberFormat="1" applyFont="1" applyBorder="1" applyAlignment="1">
      <alignment horizontal="center" vertical="top" wrapText="1"/>
    </xf>
    <xf numFmtId="2" fontId="27" fillId="0" borderId="13" xfId="0" applyNumberFormat="1" applyFont="1" applyFill="1" applyBorder="1" applyAlignment="1">
      <alignment horizontal="right" vertical="center" wrapText="1"/>
    </xf>
    <xf numFmtId="2" fontId="19" fillId="0" borderId="12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2" fontId="18" fillId="0" borderId="13" xfId="0" applyNumberFormat="1" applyFont="1" applyFill="1" applyBorder="1" applyAlignment="1">
      <alignment horizontal="right" vertical="center" wrapText="1"/>
    </xf>
    <xf numFmtId="2" fontId="19" fillId="0" borderId="11" xfId="0" applyNumberFormat="1" applyFont="1" applyFill="1" applyBorder="1" applyAlignment="1">
      <alignment horizontal="right" vertical="center" wrapText="1"/>
    </xf>
    <xf numFmtId="2" fontId="38" fillId="0" borderId="0" xfId="0" applyNumberFormat="1" applyFont="1" applyFill="1"/>
    <xf numFmtId="0" fontId="19" fillId="0" borderId="15" xfId="0" applyFont="1" applyBorder="1" applyAlignment="1">
      <alignment vertical="top" wrapText="1"/>
    </xf>
    <xf numFmtId="0" fontId="36" fillId="0" borderId="13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2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10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0" fontId="34" fillId="0" borderId="17" xfId="0" applyFont="1" applyFill="1" applyBorder="1" applyAlignment="1">
      <alignment horizontal="center"/>
    </xf>
    <xf numFmtId="0" fontId="26" fillId="0" borderId="10" xfId="0" applyFont="1" applyBorder="1" applyAlignment="1">
      <alignment horizontal="center" vertical="top" wrapText="1"/>
    </xf>
    <xf numFmtId="0" fontId="29" fillId="0" borderId="17" xfId="0" applyFont="1" applyFill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48"/>
  <sheetViews>
    <sheetView tabSelected="1" zoomScaleNormal="100" workbookViewId="0">
      <selection activeCell="G9" sqref="G9"/>
    </sheetView>
  </sheetViews>
  <sheetFormatPr defaultRowHeight="15" x14ac:dyDescent="0.25"/>
  <cols>
    <col min="1" max="1" width="32.28515625" style="33" customWidth="1"/>
    <col min="2" max="2" width="3.42578125" style="33" customWidth="1"/>
    <col min="3" max="3" width="9.140625" style="33" customWidth="1"/>
    <col min="4" max="4" width="11.85546875" style="91" customWidth="1"/>
    <col min="5" max="5" width="6.140625" style="33" customWidth="1"/>
    <col min="6" max="6" width="5.85546875" style="33" customWidth="1"/>
    <col min="7" max="7" width="13.140625" style="33" customWidth="1"/>
    <col min="8" max="8" width="9.140625" style="33"/>
    <col min="9" max="9" width="6.5703125" style="33" customWidth="1"/>
    <col min="10" max="10" width="7.28515625" style="33" customWidth="1"/>
    <col min="11" max="11" width="10.85546875" style="33" customWidth="1"/>
    <col min="12" max="12" width="7.85546875" style="33" customWidth="1"/>
    <col min="13" max="13" width="6.140625" style="33" customWidth="1"/>
    <col min="14" max="14" width="12.140625" style="91" customWidth="1"/>
    <col min="15" max="16384" width="9.140625" style="33"/>
  </cols>
  <sheetData>
    <row r="1" spans="1:15" ht="12" customHeight="1" x14ac:dyDescent="0.25">
      <c r="A1" s="51" t="s">
        <v>45</v>
      </c>
    </row>
    <row r="2" spans="1:15" ht="14.25" customHeight="1" x14ac:dyDescent="0.25">
      <c r="A2" s="107" t="s">
        <v>0</v>
      </c>
      <c r="B2" s="107"/>
      <c r="C2" s="241" t="s">
        <v>1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34" t="s">
        <v>2</v>
      </c>
    </row>
    <row r="3" spans="1:15" ht="26.25" customHeight="1" x14ac:dyDescent="0.25">
      <c r="A3" s="107" t="s">
        <v>3</v>
      </c>
      <c r="B3" s="131"/>
      <c r="C3" s="3" t="s">
        <v>4</v>
      </c>
      <c r="D3" s="135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135"/>
    </row>
    <row r="4" spans="1:15" ht="15" customHeight="1" x14ac:dyDescent="0.25">
      <c r="A4" s="108" t="s">
        <v>15</v>
      </c>
      <c r="B4" s="88" t="s">
        <v>16</v>
      </c>
      <c r="C4" s="136">
        <f>C6+C8+C10</f>
        <v>2293.8900000000003</v>
      </c>
      <c r="D4" s="137">
        <f>D6+D8+D10</f>
        <v>577.07999999999981</v>
      </c>
      <c r="E4" s="136">
        <f>E6+E8+E10</f>
        <v>0</v>
      </c>
      <c r="F4" s="136">
        <f t="shared" ref="F4:M5" si="0">F6+F8+F10</f>
        <v>3.04</v>
      </c>
      <c r="G4" s="136">
        <f t="shared" si="0"/>
        <v>2874.01</v>
      </c>
      <c r="H4" s="136">
        <f t="shared" si="0"/>
        <v>1551.8599999999992</v>
      </c>
      <c r="I4" s="136">
        <f t="shared" si="0"/>
        <v>17.869999999999997</v>
      </c>
      <c r="J4" s="136">
        <f t="shared" si="0"/>
        <v>315.18999999999994</v>
      </c>
      <c r="K4" s="136">
        <f t="shared" si="0"/>
        <v>1884.9199999999989</v>
      </c>
      <c r="L4" s="136">
        <f t="shared" si="0"/>
        <v>4758.9299999999994</v>
      </c>
      <c r="M4" s="136">
        <f t="shared" si="0"/>
        <v>41.54</v>
      </c>
      <c r="N4" s="137">
        <f>N6+N8+N10</f>
        <v>4800.4699999999993</v>
      </c>
      <c r="O4" s="34"/>
    </row>
    <row r="5" spans="1:15" ht="15" customHeight="1" x14ac:dyDescent="0.25">
      <c r="A5" s="108"/>
      <c r="B5" s="88" t="s">
        <v>17</v>
      </c>
      <c r="C5" s="138">
        <f>C7+C9+C11</f>
        <v>714768</v>
      </c>
      <c r="D5" s="137">
        <f t="shared" ref="D5:G5" si="1">D7+D9+D11</f>
        <v>155352</v>
      </c>
      <c r="E5" s="138">
        <f t="shared" si="1"/>
        <v>0</v>
      </c>
      <c r="F5" s="138">
        <f t="shared" si="1"/>
        <v>732</v>
      </c>
      <c r="G5" s="138">
        <f t="shared" si="1"/>
        <v>870852</v>
      </c>
      <c r="H5" s="138">
        <f>H7+H9+H11</f>
        <v>412257</v>
      </c>
      <c r="I5" s="138">
        <f t="shared" si="0"/>
        <v>4900</v>
      </c>
      <c r="J5" s="138">
        <f t="shared" si="0"/>
        <v>89196</v>
      </c>
      <c r="K5" s="138">
        <f t="shared" si="0"/>
        <v>506353</v>
      </c>
      <c r="L5" s="138">
        <f t="shared" si="0"/>
        <v>1377205</v>
      </c>
      <c r="M5" s="138">
        <f>M7+M9+M11</f>
        <v>7519</v>
      </c>
      <c r="N5" s="137">
        <f>N7+N9+N11</f>
        <v>1384724</v>
      </c>
      <c r="O5" s="34"/>
    </row>
    <row r="6" spans="1:15" ht="15" customHeight="1" x14ac:dyDescent="0.25">
      <c r="A6" s="240" t="s">
        <v>54</v>
      </c>
      <c r="B6" s="88" t="s">
        <v>16</v>
      </c>
      <c r="C6" s="130">
        <v>2229.0300000000007</v>
      </c>
      <c r="D6" s="129">
        <v>568.7199999999998</v>
      </c>
      <c r="E6" s="87">
        <v>0</v>
      </c>
      <c r="F6" s="130">
        <v>3.04</v>
      </c>
      <c r="G6" s="89">
        <f>SUM(C6:F6)</f>
        <v>2800.7900000000004</v>
      </c>
      <c r="H6" s="130">
        <v>1503.1999999999991</v>
      </c>
      <c r="I6" s="130">
        <v>17.869999999999997</v>
      </c>
      <c r="J6" s="130">
        <v>315.18999999999994</v>
      </c>
      <c r="K6" s="89">
        <f>SUM(H6:J6)</f>
        <v>1836.2599999999989</v>
      </c>
      <c r="L6" s="89">
        <f>G6+K6</f>
        <v>4637.0499999999993</v>
      </c>
      <c r="M6" s="130">
        <v>41.54</v>
      </c>
      <c r="N6" s="95">
        <f>SUM(L6:M6)</f>
        <v>4678.5899999999992</v>
      </c>
      <c r="O6" s="34"/>
    </row>
    <row r="7" spans="1:15" ht="15.75" x14ac:dyDescent="0.25">
      <c r="A7" s="240"/>
      <c r="B7" s="88" t="s">
        <v>17</v>
      </c>
      <c r="C7" s="130">
        <v>706316</v>
      </c>
      <c r="D7" s="129">
        <v>153110</v>
      </c>
      <c r="E7" s="74">
        <v>0</v>
      </c>
      <c r="F7" s="130">
        <v>732</v>
      </c>
      <c r="G7" s="90">
        <f t="shared" ref="G7:G37" si="2">SUM(C7:F7)</f>
        <v>860158</v>
      </c>
      <c r="H7" s="130">
        <v>406470</v>
      </c>
      <c r="I7" s="130">
        <v>4900</v>
      </c>
      <c r="J7" s="130">
        <v>89196</v>
      </c>
      <c r="K7" s="90">
        <f t="shared" ref="K7:K37" si="3">SUM(H7:J7)</f>
        <v>500566</v>
      </c>
      <c r="L7" s="90">
        <f t="shared" ref="L7:L37" si="4">G7+K7</f>
        <v>1360724</v>
      </c>
      <c r="M7" s="130">
        <v>7519</v>
      </c>
      <c r="N7" s="95">
        <f t="shared" ref="N7:N37" si="5">SUM(L7:M7)</f>
        <v>1368243</v>
      </c>
      <c r="O7" s="34"/>
    </row>
    <row r="8" spans="1:15" x14ac:dyDescent="0.25">
      <c r="A8" s="240" t="s">
        <v>55</v>
      </c>
      <c r="B8" s="88" t="s">
        <v>16</v>
      </c>
      <c r="C8" s="130">
        <v>46.16</v>
      </c>
      <c r="D8" s="129">
        <v>1.34</v>
      </c>
      <c r="E8" s="87">
        <v>0</v>
      </c>
      <c r="F8" s="87">
        <v>0</v>
      </c>
      <c r="G8" s="89">
        <f t="shared" si="2"/>
        <v>47.5</v>
      </c>
      <c r="H8" s="130">
        <v>39.92</v>
      </c>
      <c r="I8" s="130">
        <v>0</v>
      </c>
      <c r="J8" s="130">
        <v>0</v>
      </c>
      <c r="K8" s="89">
        <f t="shared" si="3"/>
        <v>39.92</v>
      </c>
      <c r="L8" s="89">
        <f t="shared" si="4"/>
        <v>87.42</v>
      </c>
      <c r="M8" s="139">
        <v>0</v>
      </c>
      <c r="N8" s="95">
        <f t="shared" si="5"/>
        <v>87.42</v>
      </c>
      <c r="O8" s="34"/>
    </row>
    <row r="9" spans="1:15" ht="29.25" customHeight="1" x14ac:dyDescent="0.25">
      <c r="A9" s="240"/>
      <c r="B9" s="88" t="s">
        <v>17</v>
      </c>
      <c r="C9" s="130">
        <v>1801</v>
      </c>
      <c r="D9" s="129">
        <v>89</v>
      </c>
      <c r="E9" s="87">
        <v>0</v>
      </c>
      <c r="F9" s="87">
        <v>0</v>
      </c>
      <c r="G9" s="89">
        <f>SUM(C9:F9)</f>
        <v>1890</v>
      </c>
      <c r="H9" s="130">
        <v>3625</v>
      </c>
      <c r="I9" s="130">
        <v>0</v>
      </c>
      <c r="J9" s="130">
        <v>0</v>
      </c>
      <c r="K9" s="89">
        <f t="shared" si="3"/>
        <v>3625</v>
      </c>
      <c r="L9" s="89">
        <f>G9+K9</f>
        <v>5515</v>
      </c>
      <c r="M9" s="139">
        <v>0</v>
      </c>
      <c r="N9" s="95">
        <f>SUM(L9:M9)</f>
        <v>5515</v>
      </c>
      <c r="O9" s="34"/>
    </row>
    <row r="10" spans="1:15" ht="12.75" customHeight="1" x14ac:dyDescent="0.25">
      <c r="A10" s="240" t="s">
        <v>50</v>
      </c>
      <c r="B10" s="88" t="s">
        <v>16</v>
      </c>
      <c r="C10" s="130">
        <v>18.7</v>
      </c>
      <c r="D10" s="129">
        <v>7.02</v>
      </c>
      <c r="E10" s="87">
        <v>0</v>
      </c>
      <c r="F10" s="87">
        <v>0</v>
      </c>
      <c r="G10" s="89">
        <f t="shared" si="2"/>
        <v>25.72</v>
      </c>
      <c r="H10" s="130">
        <v>8.74</v>
      </c>
      <c r="I10" s="87">
        <v>0</v>
      </c>
      <c r="J10" s="87">
        <v>0</v>
      </c>
      <c r="K10" s="89">
        <f t="shared" si="3"/>
        <v>8.74</v>
      </c>
      <c r="L10" s="89">
        <f>G10+K10</f>
        <v>34.46</v>
      </c>
      <c r="M10" s="87">
        <v>0</v>
      </c>
      <c r="N10" s="95">
        <f t="shared" si="5"/>
        <v>34.46</v>
      </c>
      <c r="O10" s="34"/>
    </row>
    <row r="11" spans="1:15" ht="12.75" customHeight="1" x14ac:dyDescent="0.25">
      <c r="A11" s="240"/>
      <c r="B11" s="88" t="s">
        <v>17</v>
      </c>
      <c r="C11" s="130">
        <v>6651</v>
      </c>
      <c r="D11" s="129">
        <v>2153</v>
      </c>
      <c r="E11" s="87">
        <v>0</v>
      </c>
      <c r="F11" s="87">
        <v>0</v>
      </c>
      <c r="G11" s="89">
        <f t="shared" si="2"/>
        <v>8804</v>
      </c>
      <c r="H11" s="130">
        <v>2162</v>
      </c>
      <c r="I11" s="87">
        <v>0</v>
      </c>
      <c r="J11" s="87">
        <v>0</v>
      </c>
      <c r="K11" s="89">
        <f t="shared" si="3"/>
        <v>2162</v>
      </c>
      <c r="L11" s="89">
        <f t="shared" si="4"/>
        <v>10966</v>
      </c>
      <c r="M11" s="87">
        <v>0</v>
      </c>
      <c r="N11" s="95">
        <f>SUM(L11:M11)</f>
        <v>10966</v>
      </c>
      <c r="O11" s="34"/>
    </row>
    <row r="12" spans="1:15" ht="13.5" customHeight="1" x14ac:dyDescent="0.25">
      <c r="A12" s="126" t="s">
        <v>21</v>
      </c>
      <c r="B12" s="132" t="s">
        <v>16</v>
      </c>
      <c r="C12" s="130">
        <v>3282.5200000000009</v>
      </c>
      <c r="D12" s="129">
        <v>1585.6600000000005</v>
      </c>
      <c r="E12" s="130">
        <v>0</v>
      </c>
      <c r="F12" s="130">
        <v>0.55000000000000004</v>
      </c>
      <c r="G12" s="89">
        <f t="shared" si="2"/>
        <v>4868.7300000000014</v>
      </c>
      <c r="H12" s="130">
        <v>593.31999999999994</v>
      </c>
      <c r="I12" s="130">
        <v>22.25</v>
      </c>
      <c r="J12" s="130">
        <v>112.63</v>
      </c>
      <c r="K12" s="89">
        <f t="shared" si="3"/>
        <v>728.19999999999993</v>
      </c>
      <c r="L12" s="89">
        <f t="shared" si="4"/>
        <v>5596.9300000000012</v>
      </c>
      <c r="M12" s="130">
        <v>0.2</v>
      </c>
      <c r="N12" s="95">
        <f t="shared" si="5"/>
        <v>5597.130000000001</v>
      </c>
      <c r="O12" s="34"/>
    </row>
    <row r="13" spans="1:15" ht="12.75" customHeight="1" x14ac:dyDescent="0.25">
      <c r="A13" s="109" t="s">
        <v>37</v>
      </c>
      <c r="B13" s="88" t="s">
        <v>17</v>
      </c>
      <c r="C13" s="130">
        <v>203635</v>
      </c>
      <c r="D13" s="129">
        <v>87991</v>
      </c>
      <c r="E13" s="87">
        <v>0</v>
      </c>
      <c r="F13" s="130">
        <v>18</v>
      </c>
      <c r="G13" s="89">
        <f t="shared" si="2"/>
        <v>291644</v>
      </c>
      <c r="H13" s="130">
        <v>38545</v>
      </c>
      <c r="I13" s="130">
        <v>1218</v>
      </c>
      <c r="J13" s="130">
        <v>7607</v>
      </c>
      <c r="K13" s="89">
        <f t="shared" si="3"/>
        <v>47370</v>
      </c>
      <c r="L13" s="89">
        <f t="shared" si="4"/>
        <v>339014</v>
      </c>
      <c r="M13" s="130">
        <v>11</v>
      </c>
      <c r="N13" s="95">
        <f t="shared" si="5"/>
        <v>339025</v>
      </c>
      <c r="O13" s="34"/>
    </row>
    <row r="14" spans="1:15" ht="12.75" customHeight="1" x14ac:dyDescent="0.25">
      <c r="A14" s="240" t="s">
        <v>23</v>
      </c>
      <c r="B14" s="88" t="s">
        <v>16</v>
      </c>
      <c r="C14" s="130">
        <v>5.98</v>
      </c>
      <c r="D14" s="129">
        <v>11.1</v>
      </c>
      <c r="E14" s="87">
        <v>0</v>
      </c>
      <c r="F14" s="87">
        <v>0</v>
      </c>
      <c r="G14" s="89">
        <f t="shared" si="2"/>
        <v>17.079999999999998</v>
      </c>
      <c r="H14" s="130">
        <v>5.0599999999999996</v>
      </c>
      <c r="I14" s="87">
        <v>0</v>
      </c>
      <c r="J14" s="87">
        <v>0</v>
      </c>
      <c r="K14" s="89">
        <f t="shared" si="3"/>
        <v>5.0599999999999996</v>
      </c>
      <c r="L14" s="89">
        <f t="shared" si="4"/>
        <v>22.139999999999997</v>
      </c>
      <c r="M14" s="130">
        <v>0.24</v>
      </c>
      <c r="N14" s="95">
        <f t="shared" si="5"/>
        <v>22.379999999999995</v>
      </c>
      <c r="O14" s="34"/>
    </row>
    <row r="15" spans="1:15" ht="12.75" customHeight="1" x14ac:dyDescent="0.25">
      <c r="A15" s="240"/>
      <c r="B15" s="88" t="s">
        <v>17</v>
      </c>
      <c r="C15" s="130">
        <v>1691</v>
      </c>
      <c r="D15" s="129">
        <v>2083</v>
      </c>
      <c r="E15" s="87">
        <v>0</v>
      </c>
      <c r="F15" s="87">
        <v>0</v>
      </c>
      <c r="G15" s="89">
        <f t="shared" si="2"/>
        <v>3774</v>
      </c>
      <c r="H15" s="130">
        <v>1002</v>
      </c>
      <c r="I15" s="87">
        <v>0</v>
      </c>
      <c r="J15" s="87">
        <v>0</v>
      </c>
      <c r="K15" s="89">
        <f t="shared" si="3"/>
        <v>1002</v>
      </c>
      <c r="L15" s="89">
        <f t="shared" si="4"/>
        <v>4776</v>
      </c>
      <c r="M15" s="130">
        <v>12</v>
      </c>
      <c r="N15" s="95">
        <f t="shared" si="5"/>
        <v>4788</v>
      </c>
      <c r="O15" s="34"/>
    </row>
    <row r="16" spans="1:15" ht="12.75" customHeight="1" x14ac:dyDescent="0.25">
      <c r="A16" s="240" t="s">
        <v>24</v>
      </c>
      <c r="B16" s="88" t="s">
        <v>16</v>
      </c>
      <c r="C16" s="130">
        <v>396.94000000000005</v>
      </c>
      <c r="D16" s="129">
        <v>484.59999999999991</v>
      </c>
      <c r="E16" s="87">
        <v>0</v>
      </c>
      <c r="F16" s="130">
        <v>3.23</v>
      </c>
      <c r="G16" s="89">
        <f t="shared" si="2"/>
        <v>884.77</v>
      </c>
      <c r="H16" s="130">
        <v>128.69999999999999</v>
      </c>
      <c r="I16" s="130">
        <v>1.5100000000000002</v>
      </c>
      <c r="J16" s="130">
        <v>4.96</v>
      </c>
      <c r="K16" s="89">
        <f t="shared" si="3"/>
        <v>135.16999999999999</v>
      </c>
      <c r="L16" s="89">
        <f t="shared" si="4"/>
        <v>1019.9399999999999</v>
      </c>
      <c r="M16" s="130">
        <v>0.2</v>
      </c>
      <c r="N16" s="95">
        <f t="shared" si="5"/>
        <v>1020.14</v>
      </c>
      <c r="O16" s="34"/>
    </row>
    <row r="17" spans="1:15" ht="12.75" customHeight="1" x14ac:dyDescent="0.25">
      <c r="A17" s="240"/>
      <c r="B17" s="88" t="s">
        <v>17</v>
      </c>
      <c r="C17" s="130">
        <v>2443.3000000000002</v>
      </c>
      <c r="D17" s="129">
        <v>4277.4799999999996</v>
      </c>
      <c r="E17" s="87">
        <v>0</v>
      </c>
      <c r="F17" s="130">
        <v>52</v>
      </c>
      <c r="G17" s="89">
        <f t="shared" si="2"/>
        <v>6772.78</v>
      </c>
      <c r="H17" s="130">
        <v>1048.98</v>
      </c>
      <c r="I17" s="130">
        <v>13</v>
      </c>
      <c r="J17" s="130">
        <v>31</v>
      </c>
      <c r="K17" s="89">
        <f t="shared" si="3"/>
        <v>1092.98</v>
      </c>
      <c r="L17" s="89">
        <f t="shared" si="4"/>
        <v>7865.76</v>
      </c>
      <c r="M17" s="130">
        <v>1</v>
      </c>
      <c r="N17" s="95">
        <f t="shared" si="5"/>
        <v>7866.76</v>
      </c>
      <c r="O17" s="34"/>
    </row>
    <row r="18" spans="1:15" ht="12.75" customHeight="1" x14ac:dyDescent="0.25">
      <c r="A18" s="244" t="s">
        <v>56</v>
      </c>
      <c r="B18" s="88" t="s">
        <v>16</v>
      </c>
      <c r="C18" s="130">
        <v>0.61</v>
      </c>
      <c r="D18" s="92">
        <v>0</v>
      </c>
      <c r="E18" s="87">
        <v>0</v>
      </c>
      <c r="F18" s="87">
        <v>0</v>
      </c>
      <c r="G18" s="89">
        <f t="shared" si="2"/>
        <v>0.61</v>
      </c>
      <c r="H18" s="87">
        <v>0</v>
      </c>
      <c r="I18" s="87">
        <v>0</v>
      </c>
      <c r="J18" s="87">
        <v>0</v>
      </c>
      <c r="K18" s="89">
        <f t="shared" si="3"/>
        <v>0</v>
      </c>
      <c r="L18" s="89">
        <f t="shared" si="4"/>
        <v>0.61</v>
      </c>
      <c r="M18" s="87">
        <v>0</v>
      </c>
      <c r="N18" s="95">
        <f t="shared" si="5"/>
        <v>0.61</v>
      </c>
      <c r="O18" s="34"/>
    </row>
    <row r="19" spans="1:15" ht="12.75" customHeight="1" x14ac:dyDescent="0.25">
      <c r="A19" s="244"/>
      <c r="B19" s="88" t="s">
        <v>17</v>
      </c>
      <c r="C19" s="130">
        <v>81</v>
      </c>
      <c r="D19" s="92">
        <v>0</v>
      </c>
      <c r="E19" s="87">
        <v>0</v>
      </c>
      <c r="F19" s="87">
        <v>0</v>
      </c>
      <c r="G19" s="89">
        <f t="shared" si="2"/>
        <v>81</v>
      </c>
      <c r="H19" s="87">
        <v>0</v>
      </c>
      <c r="I19" s="87">
        <v>0</v>
      </c>
      <c r="J19" s="87">
        <v>0</v>
      </c>
      <c r="K19" s="89">
        <f t="shared" si="3"/>
        <v>0</v>
      </c>
      <c r="L19" s="89">
        <f t="shared" si="4"/>
        <v>81</v>
      </c>
      <c r="M19" s="87">
        <v>0</v>
      </c>
      <c r="N19" s="95">
        <f t="shared" si="5"/>
        <v>81</v>
      </c>
      <c r="O19" s="34"/>
    </row>
    <row r="20" spans="1:15" ht="12.75" customHeight="1" x14ac:dyDescent="0.25">
      <c r="A20" s="244" t="s">
        <v>57</v>
      </c>
      <c r="B20" s="88" t="s">
        <v>16</v>
      </c>
      <c r="C20" s="87">
        <v>0</v>
      </c>
      <c r="D20" s="92">
        <v>0</v>
      </c>
      <c r="E20" s="87">
        <v>0</v>
      </c>
      <c r="F20" s="87">
        <v>0</v>
      </c>
      <c r="G20" s="89">
        <f t="shared" si="2"/>
        <v>0</v>
      </c>
      <c r="H20" s="87">
        <v>0</v>
      </c>
      <c r="I20" s="87">
        <v>0</v>
      </c>
      <c r="J20" s="87">
        <v>0</v>
      </c>
      <c r="K20" s="89">
        <f t="shared" si="3"/>
        <v>0</v>
      </c>
      <c r="L20" s="89">
        <f t="shared" si="4"/>
        <v>0</v>
      </c>
      <c r="M20" s="87">
        <v>0</v>
      </c>
      <c r="N20" s="95">
        <f t="shared" si="5"/>
        <v>0</v>
      </c>
      <c r="O20" s="34"/>
    </row>
    <row r="21" spans="1:15" ht="12.75" customHeight="1" x14ac:dyDescent="0.25">
      <c r="A21" s="244"/>
      <c r="B21" s="88" t="s">
        <v>17</v>
      </c>
      <c r="C21" s="87">
        <v>0</v>
      </c>
      <c r="D21" s="92">
        <v>0</v>
      </c>
      <c r="E21" s="87">
        <v>0</v>
      </c>
      <c r="F21" s="87">
        <v>0</v>
      </c>
      <c r="G21" s="89">
        <f t="shared" si="2"/>
        <v>0</v>
      </c>
      <c r="H21" s="87">
        <v>0</v>
      </c>
      <c r="I21" s="87">
        <v>0</v>
      </c>
      <c r="J21" s="87">
        <v>0</v>
      </c>
      <c r="K21" s="89">
        <f t="shared" si="3"/>
        <v>0</v>
      </c>
      <c r="L21" s="89">
        <f t="shared" si="4"/>
        <v>0</v>
      </c>
      <c r="M21" s="87">
        <v>0</v>
      </c>
      <c r="N21" s="95">
        <f t="shared" si="5"/>
        <v>0</v>
      </c>
      <c r="O21" s="34"/>
    </row>
    <row r="22" spans="1:15" ht="12.75" customHeight="1" x14ac:dyDescent="0.25">
      <c r="A22" s="108" t="s">
        <v>27</v>
      </c>
      <c r="B22" s="88" t="s">
        <v>16</v>
      </c>
      <c r="C22" s="130">
        <v>467.55999999999995</v>
      </c>
      <c r="D22" s="130">
        <v>244.7</v>
      </c>
      <c r="E22" s="130">
        <v>0</v>
      </c>
      <c r="F22" s="87">
        <v>0</v>
      </c>
      <c r="G22" s="89">
        <f t="shared" si="2"/>
        <v>712.26</v>
      </c>
      <c r="H22" s="130">
        <v>189.20000000000002</v>
      </c>
      <c r="I22" s="130">
        <v>1.44</v>
      </c>
      <c r="J22" s="130">
        <v>1.7000000000000002</v>
      </c>
      <c r="K22" s="89">
        <f t="shared" si="3"/>
        <v>192.34</v>
      </c>
      <c r="L22" s="89">
        <f t="shared" si="4"/>
        <v>904.6</v>
      </c>
      <c r="M22" s="130">
        <v>4.3800000000000008</v>
      </c>
      <c r="N22" s="95">
        <f t="shared" si="5"/>
        <v>908.98</v>
      </c>
      <c r="O22" s="34"/>
    </row>
    <row r="23" spans="1:15" ht="12.75" customHeight="1" x14ac:dyDescent="0.25">
      <c r="A23" s="108"/>
      <c r="B23" s="88" t="s">
        <v>17</v>
      </c>
      <c r="C23" s="130">
        <v>42828</v>
      </c>
      <c r="D23" s="130">
        <v>23228.55</v>
      </c>
      <c r="E23" s="130">
        <v>0</v>
      </c>
      <c r="F23" s="87">
        <v>0</v>
      </c>
      <c r="G23" s="89">
        <f t="shared" si="2"/>
        <v>66056.55</v>
      </c>
      <c r="H23" s="130">
        <v>22065</v>
      </c>
      <c r="I23" s="130">
        <v>445</v>
      </c>
      <c r="J23" s="130">
        <v>417</v>
      </c>
      <c r="K23" s="89">
        <f t="shared" si="3"/>
        <v>22927</v>
      </c>
      <c r="L23" s="89">
        <f t="shared" si="4"/>
        <v>88983.55</v>
      </c>
      <c r="M23" s="130">
        <v>429</v>
      </c>
      <c r="N23" s="95">
        <f t="shared" si="5"/>
        <v>89412.55</v>
      </c>
      <c r="O23" s="34"/>
    </row>
    <row r="24" spans="1:15" ht="12.75" customHeight="1" x14ac:dyDescent="0.25">
      <c r="A24" s="240" t="s">
        <v>28</v>
      </c>
      <c r="B24" s="88" t="s">
        <v>16</v>
      </c>
      <c r="C24" s="130">
        <v>67.97999999999999</v>
      </c>
      <c r="D24" s="129">
        <v>17.7</v>
      </c>
      <c r="E24" s="130">
        <v>0.03</v>
      </c>
      <c r="F24" s="87">
        <v>0</v>
      </c>
      <c r="G24" s="89">
        <f t="shared" si="2"/>
        <v>85.71</v>
      </c>
      <c r="H24" s="130">
        <v>30.869999999999997</v>
      </c>
      <c r="I24" s="130">
        <v>0.62999999999999989</v>
      </c>
      <c r="J24" s="130">
        <v>0.78</v>
      </c>
      <c r="K24" s="89">
        <f t="shared" si="3"/>
        <v>32.279999999999994</v>
      </c>
      <c r="L24" s="89">
        <f t="shared" si="4"/>
        <v>117.98999999999998</v>
      </c>
      <c r="M24" s="130">
        <v>7.0000000000000007E-2</v>
      </c>
      <c r="N24" s="95">
        <f t="shared" si="5"/>
        <v>118.05999999999997</v>
      </c>
      <c r="O24" s="34"/>
    </row>
    <row r="25" spans="1:15" ht="12.75" customHeight="1" x14ac:dyDescent="0.25">
      <c r="A25" s="240"/>
      <c r="B25" s="88" t="s">
        <v>17</v>
      </c>
      <c r="C25" s="130">
        <v>5230</v>
      </c>
      <c r="D25" s="129">
        <v>1158</v>
      </c>
      <c r="E25" s="130">
        <v>12</v>
      </c>
      <c r="F25" s="87">
        <v>0</v>
      </c>
      <c r="G25" s="89">
        <f t="shared" si="2"/>
        <v>6400</v>
      </c>
      <c r="H25" s="130">
        <v>1114</v>
      </c>
      <c r="I25" s="130">
        <v>86</v>
      </c>
      <c r="J25" s="130">
        <v>47</v>
      </c>
      <c r="K25" s="89">
        <f t="shared" si="3"/>
        <v>1247</v>
      </c>
      <c r="L25" s="89">
        <f t="shared" si="4"/>
        <v>7647</v>
      </c>
      <c r="M25" s="130">
        <v>6</v>
      </c>
      <c r="N25" s="95">
        <f t="shared" si="5"/>
        <v>7653</v>
      </c>
      <c r="O25" s="34"/>
    </row>
    <row r="26" spans="1:15" ht="12.75" customHeight="1" x14ac:dyDescent="0.25">
      <c r="A26" s="240" t="s">
        <v>29</v>
      </c>
      <c r="B26" s="88" t="s">
        <v>16</v>
      </c>
      <c r="C26" s="87">
        <v>0</v>
      </c>
      <c r="D26" s="92">
        <v>0</v>
      </c>
      <c r="E26" s="87">
        <v>0</v>
      </c>
      <c r="F26" s="87">
        <v>0</v>
      </c>
      <c r="G26" s="89">
        <f t="shared" si="2"/>
        <v>0</v>
      </c>
      <c r="H26" s="87">
        <v>0</v>
      </c>
      <c r="I26" s="87">
        <v>0</v>
      </c>
      <c r="J26" s="87">
        <v>0</v>
      </c>
      <c r="K26" s="89">
        <f t="shared" si="3"/>
        <v>0</v>
      </c>
      <c r="L26" s="89">
        <f t="shared" si="4"/>
        <v>0</v>
      </c>
      <c r="M26" s="87">
        <v>0</v>
      </c>
      <c r="N26" s="95">
        <f t="shared" si="5"/>
        <v>0</v>
      </c>
      <c r="O26" s="34"/>
    </row>
    <row r="27" spans="1:15" ht="12.75" customHeight="1" x14ac:dyDescent="0.25">
      <c r="A27" s="240"/>
      <c r="B27" s="88" t="s">
        <v>17</v>
      </c>
      <c r="C27" s="87">
        <v>0</v>
      </c>
      <c r="D27" s="92">
        <v>0</v>
      </c>
      <c r="E27" s="87">
        <v>0</v>
      </c>
      <c r="F27" s="87">
        <v>0</v>
      </c>
      <c r="G27" s="89">
        <f t="shared" si="2"/>
        <v>0</v>
      </c>
      <c r="H27" s="87">
        <v>0</v>
      </c>
      <c r="I27" s="87">
        <v>0</v>
      </c>
      <c r="J27" s="87">
        <v>0</v>
      </c>
      <c r="K27" s="89">
        <f t="shared" si="3"/>
        <v>0</v>
      </c>
      <c r="L27" s="89">
        <f t="shared" si="4"/>
        <v>0</v>
      </c>
      <c r="M27" s="87">
        <v>0</v>
      </c>
      <c r="N27" s="95">
        <f t="shared" si="5"/>
        <v>0</v>
      </c>
      <c r="O27" s="34"/>
    </row>
    <row r="28" spans="1:15" ht="12.75" customHeight="1" x14ac:dyDescent="0.25">
      <c r="A28" s="240" t="s">
        <v>30</v>
      </c>
      <c r="B28" s="88" t="s">
        <v>16</v>
      </c>
      <c r="C28" s="130">
        <v>0</v>
      </c>
      <c r="D28" s="92">
        <v>0</v>
      </c>
      <c r="E28" s="87">
        <v>0</v>
      </c>
      <c r="F28" s="87">
        <v>0</v>
      </c>
      <c r="G28" s="89">
        <f t="shared" si="2"/>
        <v>0</v>
      </c>
      <c r="H28" s="87">
        <v>0</v>
      </c>
      <c r="I28" s="87">
        <v>0</v>
      </c>
      <c r="J28" s="87">
        <v>0</v>
      </c>
      <c r="K28" s="89">
        <f t="shared" si="3"/>
        <v>0</v>
      </c>
      <c r="L28" s="89">
        <f t="shared" si="4"/>
        <v>0</v>
      </c>
      <c r="M28" s="87">
        <v>0</v>
      </c>
      <c r="N28" s="95">
        <f t="shared" si="5"/>
        <v>0</v>
      </c>
      <c r="O28" s="34"/>
    </row>
    <row r="29" spans="1:15" ht="12.75" customHeight="1" x14ac:dyDescent="0.25">
      <c r="A29" s="240"/>
      <c r="B29" s="88" t="s">
        <v>17</v>
      </c>
      <c r="C29" s="87">
        <v>0</v>
      </c>
      <c r="D29" s="92">
        <v>0</v>
      </c>
      <c r="E29" s="87">
        <v>0</v>
      </c>
      <c r="F29" s="87">
        <v>0</v>
      </c>
      <c r="G29" s="89">
        <f t="shared" si="2"/>
        <v>0</v>
      </c>
      <c r="H29" s="87">
        <v>0</v>
      </c>
      <c r="I29" s="87">
        <v>0</v>
      </c>
      <c r="J29" s="87">
        <v>0</v>
      </c>
      <c r="K29" s="89">
        <f t="shared" si="3"/>
        <v>0</v>
      </c>
      <c r="L29" s="89">
        <f t="shared" si="4"/>
        <v>0</v>
      </c>
      <c r="M29" s="87">
        <v>0</v>
      </c>
      <c r="N29" s="95">
        <f t="shared" si="5"/>
        <v>0</v>
      </c>
      <c r="O29" s="34"/>
    </row>
    <row r="30" spans="1:15" ht="12.75" customHeight="1" x14ac:dyDescent="0.25">
      <c r="A30" s="240" t="s">
        <v>31</v>
      </c>
      <c r="B30" s="88" t="s">
        <v>16</v>
      </c>
      <c r="C30" s="130">
        <v>3.2</v>
      </c>
      <c r="D30" s="129">
        <v>2.97</v>
      </c>
      <c r="E30" s="87">
        <v>0</v>
      </c>
      <c r="F30" s="87">
        <v>0</v>
      </c>
      <c r="G30" s="89">
        <f t="shared" si="2"/>
        <v>6.17</v>
      </c>
      <c r="H30" s="130">
        <v>1.3599999999999999</v>
      </c>
      <c r="I30" s="87">
        <v>0</v>
      </c>
      <c r="J30" s="87">
        <v>0</v>
      </c>
      <c r="K30" s="89">
        <f t="shared" si="3"/>
        <v>1.3599999999999999</v>
      </c>
      <c r="L30" s="89">
        <f t="shared" si="4"/>
        <v>7.5299999999999994</v>
      </c>
      <c r="M30" s="87">
        <v>0</v>
      </c>
      <c r="N30" s="95">
        <f t="shared" si="5"/>
        <v>7.5299999999999994</v>
      </c>
      <c r="O30" s="34"/>
    </row>
    <row r="31" spans="1:15" ht="12.75" customHeight="1" x14ac:dyDescent="0.25">
      <c r="A31" s="240"/>
      <c r="B31" s="88" t="s">
        <v>17</v>
      </c>
      <c r="C31" s="130">
        <v>779</v>
      </c>
      <c r="D31" s="129">
        <v>226</v>
      </c>
      <c r="E31" s="87">
        <v>0</v>
      </c>
      <c r="F31" s="87">
        <v>0</v>
      </c>
      <c r="G31" s="89">
        <f t="shared" si="2"/>
        <v>1005</v>
      </c>
      <c r="H31" s="130">
        <v>179</v>
      </c>
      <c r="I31" s="87">
        <v>0</v>
      </c>
      <c r="J31" s="87">
        <v>0</v>
      </c>
      <c r="K31" s="89">
        <f t="shared" si="3"/>
        <v>179</v>
      </c>
      <c r="L31" s="89">
        <f t="shared" si="4"/>
        <v>1184</v>
      </c>
      <c r="M31" s="87">
        <v>0</v>
      </c>
      <c r="N31" s="95">
        <f t="shared" si="5"/>
        <v>1184</v>
      </c>
      <c r="O31" s="34"/>
    </row>
    <row r="32" spans="1:15" ht="12.75" customHeight="1" x14ac:dyDescent="0.25">
      <c r="A32" s="240" t="s">
        <v>32</v>
      </c>
      <c r="B32" s="88" t="s">
        <v>16</v>
      </c>
      <c r="C32" s="87">
        <v>0</v>
      </c>
      <c r="D32" s="92">
        <v>0</v>
      </c>
      <c r="E32" s="87">
        <v>0</v>
      </c>
      <c r="F32" s="87">
        <v>0</v>
      </c>
      <c r="G32" s="89">
        <f t="shared" si="2"/>
        <v>0</v>
      </c>
      <c r="H32" s="87">
        <v>0</v>
      </c>
      <c r="I32" s="87">
        <v>0</v>
      </c>
      <c r="J32" s="87">
        <v>0</v>
      </c>
      <c r="K32" s="89">
        <f t="shared" si="3"/>
        <v>0</v>
      </c>
      <c r="L32" s="89">
        <f t="shared" si="4"/>
        <v>0</v>
      </c>
      <c r="M32" s="87">
        <v>0</v>
      </c>
      <c r="N32" s="95">
        <f t="shared" si="5"/>
        <v>0</v>
      </c>
      <c r="O32" s="34"/>
    </row>
    <row r="33" spans="1:16" ht="12.75" customHeight="1" x14ac:dyDescent="0.25">
      <c r="A33" s="240"/>
      <c r="B33" s="88" t="s">
        <v>17</v>
      </c>
      <c r="C33" s="87">
        <v>0</v>
      </c>
      <c r="D33" s="92">
        <v>0</v>
      </c>
      <c r="E33" s="87">
        <v>0</v>
      </c>
      <c r="F33" s="87">
        <v>0</v>
      </c>
      <c r="G33" s="89">
        <f t="shared" si="2"/>
        <v>0</v>
      </c>
      <c r="H33" s="87">
        <v>0</v>
      </c>
      <c r="I33" s="87">
        <v>0</v>
      </c>
      <c r="J33" s="87">
        <v>0</v>
      </c>
      <c r="K33" s="89">
        <f t="shared" si="3"/>
        <v>0</v>
      </c>
      <c r="L33" s="89">
        <f t="shared" si="4"/>
        <v>0</v>
      </c>
      <c r="M33" s="87">
        <v>0</v>
      </c>
      <c r="N33" s="95">
        <f t="shared" si="5"/>
        <v>0</v>
      </c>
      <c r="O33" s="34"/>
    </row>
    <row r="34" spans="1:16" ht="12.75" customHeight="1" x14ac:dyDescent="0.25">
      <c r="A34" s="240" t="s">
        <v>33</v>
      </c>
      <c r="B34" s="88" t="s">
        <v>16</v>
      </c>
      <c r="C34" s="130">
        <v>3.06</v>
      </c>
      <c r="D34" s="129">
        <v>6.2</v>
      </c>
      <c r="E34" s="87">
        <v>0</v>
      </c>
      <c r="F34" s="87">
        <v>0</v>
      </c>
      <c r="G34" s="89">
        <f t="shared" si="2"/>
        <v>9.26</v>
      </c>
      <c r="H34" s="87">
        <v>0</v>
      </c>
      <c r="I34" s="87">
        <v>0</v>
      </c>
      <c r="J34" s="87">
        <v>0</v>
      </c>
      <c r="K34" s="89">
        <f t="shared" si="3"/>
        <v>0</v>
      </c>
      <c r="L34" s="89">
        <f t="shared" si="4"/>
        <v>9.26</v>
      </c>
      <c r="M34" s="87">
        <v>0</v>
      </c>
      <c r="N34" s="95">
        <f t="shared" si="5"/>
        <v>9.26</v>
      </c>
      <c r="O34" s="34"/>
    </row>
    <row r="35" spans="1:16" ht="12.75" customHeight="1" x14ac:dyDescent="0.25">
      <c r="A35" s="242"/>
      <c r="B35" s="133" t="s">
        <v>17</v>
      </c>
      <c r="C35" s="130">
        <v>43.8</v>
      </c>
      <c r="D35" s="129">
        <v>50</v>
      </c>
      <c r="E35" s="87">
        <v>0</v>
      </c>
      <c r="F35" s="87">
        <v>0</v>
      </c>
      <c r="G35" s="89">
        <f t="shared" si="2"/>
        <v>93.8</v>
      </c>
      <c r="H35" s="87">
        <v>0</v>
      </c>
      <c r="I35" s="87">
        <v>0</v>
      </c>
      <c r="J35" s="87">
        <v>0</v>
      </c>
      <c r="K35" s="89">
        <f t="shared" si="3"/>
        <v>0</v>
      </c>
      <c r="L35" s="89">
        <f t="shared" si="4"/>
        <v>93.8</v>
      </c>
      <c r="M35" s="87">
        <v>0</v>
      </c>
      <c r="N35" s="95">
        <f t="shared" si="5"/>
        <v>93.8</v>
      </c>
      <c r="O35" s="34"/>
    </row>
    <row r="36" spans="1:16" ht="12.75" customHeight="1" x14ac:dyDescent="0.25">
      <c r="A36" s="243" t="s">
        <v>34</v>
      </c>
      <c r="B36" s="97" t="s">
        <v>16</v>
      </c>
      <c r="C36" s="130">
        <v>2.2000000000000002</v>
      </c>
      <c r="D36" s="92">
        <v>0</v>
      </c>
      <c r="E36" s="87">
        <v>0</v>
      </c>
      <c r="F36" s="87">
        <v>0</v>
      </c>
      <c r="G36" s="89">
        <f t="shared" si="2"/>
        <v>2.2000000000000002</v>
      </c>
      <c r="H36" s="130">
        <v>3.93</v>
      </c>
      <c r="I36" s="87">
        <v>0</v>
      </c>
      <c r="J36" s="87">
        <v>0</v>
      </c>
      <c r="K36" s="89">
        <f t="shared" si="3"/>
        <v>3.93</v>
      </c>
      <c r="L36" s="89">
        <f t="shared" si="4"/>
        <v>6.1300000000000008</v>
      </c>
      <c r="M36" s="87">
        <v>0</v>
      </c>
      <c r="N36" s="95">
        <f t="shared" si="5"/>
        <v>6.1300000000000008</v>
      </c>
      <c r="O36" s="34"/>
    </row>
    <row r="37" spans="1:16" ht="12.75" customHeight="1" x14ac:dyDescent="0.25">
      <c r="A37" s="243"/>
      <c r="B37" s="97" t="s">
        <v>17</v>
      </c>
      <c r="C37" s="130">
        <v>6.1</v>
      </c>
      <c r="D37" s="92">
        <v>0</v>
      </c>
      <c r="E37" s="87">
        <v>0</v>
      </c>
      <c r="F37" s="87">
        <v>0</v>
      </c>
      <c r="G37" s="89">
        <f t="shared" si="2"/>
        <v>6.1</v>
      </c>
      <c r="H37" s="130">
        <v>4</v>
      </c>
      <c r="I37" s="87">
        <v>0</v>
      </c>
      <c r="J37" s="87">
        <v>0</v>
      </c>
      <c r="K37" s="89">
        <f t="shared" si="3"/>
        <v>4</v>
      </c>
      <c r="L37" s="89">
        <f t="shared" si="4"/>
        <v>10.1</v>
      </c>
      <c r="M37" s="87">
        <v>0</v>
      </c>
      <c r="N37" s="95">
        <f t="shared" si="5"/>
        <v>10.1</v>
      </c>
      <c r="O37" s="34"/>
    </row>
    <row r="38" spans="1:16" ht="12.75" customHeight="1" x14ac:dyDescent="0.25">
      <c r="A38" s="238" t="s">
        <v>35</v>
      </c>
      <c r="B38" s="132" t="s">
        <v>16</v>
      </c>
      <c r="C38" s="89">
        <f>C4+C12+C14+C16+C18+C20+C22+C24+C26+C28+C30+C32+C34+C36</f>
        <v>6523.9400000000014</v>
      </c>
      <c r="D38" s="95">
        <f t="shared" ref="D38:M39" si="6">D4+D12+D14+D16+D18+D20+D22+D24+D26+D28+D30+D32+D34+D36</f>
        <v>2930.0099999999993</v>
      </c>
      <c r="E38" s="89">
        <f t="shared" si="6"/>
        <v>0.03</v>
      </c>
      <c r="F38" s="89">
        <f t="shared" si="6"/>
        <v>6.82</v>
      </c>
      <c r="G38" s="89">
        <f t="shared" si="6"/>
        <v>9460.8000000000029</v>
      </c>
      <c r="H38" s="89">
        <f t="shared" si="6"/>
        <v>2504.2999999999988</v>
      </c>
      <c r="I38" s="89">
        <f t="shared" si="6"/>
        <v>43.699999999999996</v>
      </c>
      <c r="J38" s="89">
        <f>J4+J12+J14+J16+J18+J20+J22+J24+J26+J28+J30+J32+J34+J36</f>
        <v>435.25999999999988</v>
      </c>
      <c r="K38" s="89">
        <f t="shared" ref="K38:M38" si="7">K4+K12+K14+K16+K18+K20+K22+K24+K26+K28+K30+K32+K34+K36</f>
        <v>2983.2599999999993</v>
      </c>
      <c r="L38" s="89">
        <f t="shared" si="7"/>
        <v>12444.060000000001</v>
      </c>
      <c r="M38" s="89">
        <f t="shared" si="7"/>
        <v>46.63000000000001</v>
      </c>
      <c r="N38" s="95">
        <f>N4+N12+N14+N16+N18+N20+N22+N24+N26+N28+N30+N32+N34+N36</f>
        <v>12490.689999999999</v>
      </c>
      <c r="O38" s="72"/>
      <c r="P38" s="3"/>
    </row>
    <row r="39" spans="1:16" ht="12.75" customHeight="1" x14ac:dyDescent="0.25">
      <c r="A39" s="239"/>
      <c r="B39" s="88" t="s">
        <v>17</v>
      </c>
      <c r="C39" s="90">
        <f>C5+C13+C15+C17+C19+C21+C23+C25+C27+C29+C31+C33+C35+C37</f>
        <v>971505.20000000007</v>
      </c>
      <c r="D39" s="95">
        <f>D5+D13+D15+D17+D19+D21+D23+D25+D27+D29+D31+D33+D35+D37</f>
        <v>274366.03000000003</v>
      </c>
      <c r="E39" s="90">
        <f t="shared" si="6"/>
        <v>12</v>
      </c>
      <c r="F39" s="90">
        <f t="shared" si="6"/>
        <v>802</v>
      </c>
      <c r="G39" s="90">
        <f t="shared" si="6"/>
        <v>1246685.2300000002</v>
      </c>
      <c r="H39" s="90">
        <f t="shared" si="6"/>
        <v>476214.98</v>
      </c>
      <c r="I39" s="90">
        <f t="shared" si="6"/>
        <v>6662</v>
      </c>
      <c r="J39" s="90">
        <f t="shared" si="6"/>
        <v>97298</v>
      </c>
      <c r="K39" s="90">
        <f t="shared" si="6"/>
        <v>580174.98</v>
      </c>
      <c r="L39" s="90">
        <f t="shared" si="6"/>
        <v>1826860.2100000002</v>
      </c>
      <c r="M39" s="90">
        <f t="shared" si="6"/>
        <v>7978</v>
      </c>
      <c r="N39" s="95">
        <f>N5+N13+N15+N17+N19+N21+N23+N25+N27+N29+N31+N33+N35+N37</f>
        <v>1834838.2100000002</v>
      </c>
      <c r="O39" s="34"/>
      <c r="P39" s="3"/>
    </row>
    <row r="40" spans="1:16" x14ac:dyDescent="0.25">
      <c r="B40" s="34"/>
      <c r="C40" s="47"/>
      <c r="D40" s="93"/>
      <c r="E40" s="47"/>
      <c r="F40" s="47"/>
      <c r="G40" s="47"/>
      <c r="H40" s="47"/>
      <c r="I40" s="47"/>
      <c r="J40" s="47"/>
      <c r="K40" s="47"/>
      <c r="L40" s="47"/>
      <c r="M40" s="47"/>
      <c r="N40" s="93"/>
      <c r="O40" s="34"/>
    </row>
    <row r="41" spans="1:16" x14ac:dyDescent="0.25">
      <c r="B41" s="34"/>
      <c r="C41" s="27"/>
      <c r="D41" s="93"/>
      <c r="E41" s="27"/>
      <c r="F41" s="27"/>
      <c r="G41" s="27"/>
      <c r="H41" s="27"/>
      <c r="I41" s="27"/>
      <c r="J41" s="27"/>
      <c r="K41" s="27"/>
      <c r="L41" s="27"/>
      <c r="M41" s="27"/>
      <c r="N41" s="93"/>
      <c r="O41" s="34"/>
    </row>
    <row r="42" spans="1:16" x14ac:dyDescent="0.25">
      <c r="B42" s="34"/>
      <c r="C42" s="27"/>
      <c r="D42" s="93"/>
      <c r="E42" s="27"/>
      <c r="F42" s="27"/>
      <c r="G42" s="27"/>
      <c r="H42" s="27"/>
      <c r="I42" s="27"/>
      <c r="J42" s="27"/>
      <c r="K42" s="27"/>
      <c r="L42" s="27"/>
      <c r="M42" s="27"/>
      <c r="N42" s="93"/>
      <c r="O42" s="34"/>
    </row>
    <row r="43" spans="1:16" x14ac:dyDescent="0.25">
      <c r="C43" s="27"/>
      <c r="D43" s="93"/>
      <c r="E43" s="27"/>
      <c r="F43" s="27"/>
      <c r="G43" s="27"/>
      <c r="H43" s="27"/>
      <c r="I43" s="27"/>
      <c r="J43" s="27"/>
      <c r="K43" s="27"/>
      <c r="L43" s="27"/>
      <c r="M43" s="27"/>
      <c r="N43" s="93"/>
      <c r="O43" s="34"/>
    </row>
    <row r="44" spans="1:16" x14ac:dyDescent="0.25">
      <c r="C44" s="27"/>
      <c r="D44" s="93"/>
      <c r="E44" s="27"/>
      <c r="F44" s="27"/>
      <c r="G44" s="27"/>
      <c r="H44" s="27"/>
      <c r="I44" s="27"/>
      <c r="J44" s="27"/>
      <c r="K44" s="27"/>
      <c r="L44" s="27"/>
      <c r="M44" s="27"/>
      <c r="N44" s="93"/>
      <c r="O44" s="34"/>
    </row>
    <row r="45" spans="1:16" x14ac:dyDescent="0.25">
      <c r="C45" s="34"/>
      <c r="D45" s="94"/>
      <c r="E45" s="34"/>
      <c r="F45" s="34"/>
      <c r="G45" s="34"/>
      <c r="H45" s="34"/>
      <c r="I45" s="34"/>
      <c r="J45" s="34"/>
      <c r="K45" s="34"/>
      <c r="L45" s="34"/>
      <c r="M45" s="34"/>
      <c r="N45" s="94"/>
      <c r="O45" s="34"/>
    </row>
    <row r="46" spans="1:16" x14ac:dyDescent="0.25">
      <c r="C46" s="34"/>
      <c r="D46" s="94"/>
      <c r="E46" s="34"/>
      <c r="F46" s="34"/>
      <c r="G46" s="34"/>
      <c r="H46" s="34"/>
      <c r="I46" s="34"/>
      <c r="J46" s="34"/>
      <c r="K46" s="34"/>
      <c r="L46" s="34"/>
      <c r="M46" s="34"/>
      <c r="N46" s="94"/>
      <c r="O46" s="34"/>
    </row>
    <row r="47" spans="1:16" x14ac:dyDescent="0.25">
      <c r="C47" s="34"/>
      <c r="D47" s="94"/>
      <c r="E47" s="34"/>
      <c r="F47" s="34"/>
      <c r="G47" s="34"/>
      <c r="H47" s="34"/>
      <c r="I47" s="34"/>
      <c r="J47" s="34"/>
      <c r="K47" s="34"/>
      <c r="L47" s="34"/>
      <c r="M47" s="34"/>
      <c r="N47" s="94"/>
      <c r="O47" s="34"/>
    </row>
    <row r="48" spans="1:16" x14ac:dyDescent="0.25">
      <c r="C48" s="34"/>
      <c r="D48" s="94"/>
      <c r="E48" s="34"/>
      <c r="F48" s="34"/>
      <c r="G48" s="34"/>
      <c r="H48" s="34"/>
      <c r="I48" s="34"/>
      <c r="J48" s="34"/>
      <c r="K48" s="34"/>
      <c r="L48" s="34"/>
      <c r="M48" s="34"/>
      <c r="N48" s="94"/>
      <c r="O48" s="34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5748031496062992" right="0.15748031496062992" top="0.23622047244094491" bottom="0.74803149606299213" header="0.15748031496062992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40"/>
  <sheetViews>
    <sheetView zoomScale="85" zoomScaleNormal="85" workbookViewId="0">
      <selection activeCell="C4" sqref="C4:N39"/>
    </sheetView>
  </sheetViews>
  <sheetFormatPr defaultRowHeight="15" x14ac:dyDescent="0.25"/>
  <cols>
    <col min="1" max="1" width="31.5703125" style="51" customWidth="1"/>
    <col min="2" max="2" width="4" style="51" customWidth="1"/>
    <col min="3" max="3" width="8.140625" style="51" customWidth="1"/>
    <col min="4" max="4" width="9.28515625" style="51" bestFit="1" customWidth="1"/>
    <col min="5" max="5" width="5.85546875" style="51" customWidth="1"/>
    <col min="6" max="6" width="5.42578125" style="51" customWidth="1"/>
    <col min="7" max="7" width="12.140625" style="51" customWidth="1"/>
    <col min="8" max="8" width="9.42578125" style="51" bestFit="1" customWidth="1"/>
    <col min="9" max="9" width="7.28515625" style="51" customWidth="1"/>
    <col min="10" max="10" width="9.28515625" style="51" bestFit="1" customWidth="1"/>
    <col min="11" max="11" width="12.5703125" style="51" customWidth="1"/>
    <col min="12" max="12" width="7.85546875" style="51" customWidth="1"/>
    <col min="13" max="13" width="6.42578125" style="51" customWidth="1"/>
    <col min="14" max="14" width="11.85546875" style="118" customWidth="1"/>
    <col min="15" max="15" width="9.140625" style="27"/>
    <col min="16" max="16384" width="9.140625" style="51"/>
  </cols>
  <sheetData>
    <row r="1" spans="1:14" ht="12.75" customHeight="1" x14ac:dyDescent="0.25">
      <c r="A1" s="51" t="s">
        <v>64</v>
      </c>
    </row>
    <row r="2" spans="1:14" ht="11.25" customHeight="1" x14ac:dyDescent="0.25">
      <c r="A2" s="63" t="s">
        <v>0</v>
      </c>
      <c r="B2" s="83"/>
      <c r="C2" s="256" t="s">
        <v>1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04" t="s">
        <v>2</v>
      </c>
    </row>
    <row r="3" spans="1:14" ht="25.5" customHeight="1" x14ac:dyDescent="0.25">
      <c r="A3" s="63" t="s">
        <v>3</v>
      </c>
      <c r="B3" s="83"/>
      <c r="C3" s="84" t="s">
        <v>4</v>
      </c>
      <c r="D3" s="84" t="s">
        <v>5</v>
      </c>
      <c r="E3" s="84" t="s">
        <v>6</v>
      </c>
      <c r="F3" s="84" t="s">
        <v>7</v>
      </c>
      <c r="G3" s="84" t="s">
        <v>8</v>
      </c>
      <c r="H3" s="84" t="s">
        <v>9</v>
      </c>
      <c r="I3" s="84" t="s">
        <v>10</v>
      </c>
      <c r="J3" s="84" t="s">
        <v>11</v>
      </c>
      <c r="K3" s="84" t="s">
        <v>12</v>
      </c>
      <c r="L3" s="84" t="s">
        <v>13</v>
      </c>
      <c r="M3" s="84" t="s">
        <v>14</v>
      </c>
      <c r="N3" s="147"/>
    </row>
    <row r="4" spans="1:14" ht="14.25" customHeight="1" x14ac:dyDescent="0.25">
      <c r="A4" s="61" t="s">
        <v>15</v>
      </c>
      <c r="B4" s="52" t="s">
        <v>16</v>
      </c>
      <c r="C4" s="193">
        <f>C6+C8+C10</f>
        <v>1275.6499999999999</v>
      </c>
      <c r="D4" s="193">
        <f>D6+D8+D10</f>
        <v>409.7399999999999</v>
      </c>
      <c r="E4" s="193">
        <f t="shared" ref="E4:F4" si="0">E6+E8+E10</f>
        <v>2.69</v>
      </c>
      <c r="F4" s="193">
        <f t="shared" si="0"/>
        <v>0</v>
      </c>
      <c r="G4" s="193">
        <f t="shared" ref="G4:G5" si="1">SUM(C4:F4)</f>
        <v>1688.08</v>
      </c>
      <c r="H4" s="193">
        <f>H6+H8+H10</f>
        <v>714.5999999999998</v>
      </c>
      <c r="I4" s="193">
        <f>I6+I8</f>
        <v>37.11</v>
      </c>
      <c r="J4" s="193">
        <f>J6+J8</f>
        <v>163.09999999999994</v>
      </c>
      <c r="K4" s="193">
        <f t="shared" ref="K4:K5" si="2">SUM(H4:J4)</f>
        <v>914.80999999999972</v>
      </c>
      <c r="L4" s="193">
        <f t="shared" ref="L4:L5" si="3">G4+K4</f>
        <v>2602.8899999999994</v>
      </c>
      <c r="M4" s="193">
        <f>M6+M8+M10</f>
        <v>33.25</v>
      </c>
      <c r="N4" s="199">
        <f t="shared" ref="N4:N5" si="4">SUM(L4:M4)</f>
        <v>2636.1399999999994</v>
      </c>
    </row>
    <row r="5" spans="1:14" ht="14.25" customHeight="1" x14ac:dyDescent="0.25">
      <c r="A5" s="64"/>
      <c r="B5" s="52" t="s">
        <v>38</v>
      </c>
      <c r="C5" s="193">
        <f>C7+C9+C11</f>
        <v>413557</v>
      </c>
      <c r="D5" s="193">
        <f t="shared" ref="D5:F5" si="5">D7+D9+D11</f>
        <v>125938</v>
      </c>
      <c r="E5" s="193">
        <f t="shared" si="5"/>
        <v>260</v>
      </c>
      <c r="F5" s="193">
        <f t="shared" si="5"/>
        <v>0</v>
      </c>
      <c r="G5" s="193">
        <f t="shared" si="1"/>
        <v>539755</v>
      </c>
      <c r="H5" s="193">
        <f>H7+H9+H11</f>
        <v>214033</v>
      </c>
      <c r="I5" s="193">
        <f t="shared" ref="I5:J5" si="6">I7+I9+I11</f>
        <v>10168</v>
      </c>
      <c r="J5" s="193">
        <f t="shared" si="6"/>
        <v>54875</v>
      </c>
      <c r="K5" s="193">
        <f t="shared" si="2"/>
        <v>279076</v>
      </c>
      <c r="L5" s="193">
        <f t="shared" si="3"/>
        <v>818831</v>
      </c>
      <c r="M5" s="193">
        <f>M7+M9+M11</f>
        <v>5837</v>
      </c>
      <c r="N5" s="199">
        <f t="shared" si="4"/>
        <v>824668</v>
      </c>
    </row>
    <row r="6" spans="1:14" ht="13.5" customHeight="1" x14ac:dyDescent="0.25">
      <c r="A6" s="257" t="s">
        <v>39</v>
      </c>
      <c r="B6" s="52" t="s">
        <v>16</v>
      </c>
      <c r="C6" s="200">
        <v>1204.7</v>
      </c>
      <c r="D6" s="200">
        <v>406.09999999999991</v>
      </c>
      <c r="E6" s="196">
        <v>0</v>
      </c>
      <c r="F6" s="196">
        <v>0</v>
      </c>
      <c r="G6" s="196">
        <f>SUM(C6:F6)</f>
        <v>1610.8</v>
      </c>
      <c r="H6" s="200">
        <v>712.10999999999979</v>
      </c>
      <c r="I6" s="200">
        <v>37.11</v>
      </c>
      <c r="J6" s="200">
        <v>163.09999999999994</v>
      </c>
      <c r="K6" s="196">
        <f>SUM(H6:J6)</f>
        <v>912.31999999999971</v>
      </c>
      <c r="L6" s="196">
        <f>G6+K6</f>
        <v>2523.12</v>
      </c>
      <c r="M6" s="200">
        <v>33.25</v>
      </c>
      <c r="N6" s="201">
        <f>SUM(L6:M6)</f>
        <v>2556.37</v>
      </c>
    </row>
    <row r="7" spans="1:14" ht="15" customHeight="1" x14ac:dyDescent="0.25">
      <c r="A7" s="257"/>
      <c r="B7" s="52" t="s">
        <v>38</v>
      </c>
      <c r="C7" s="200">
        <v>410770</v>
      </c>
      <c r="D7" s="200">
        <v>125279</v>
      </c>
      <c r="E7" s="196">
        <v>0</v>
      </c>
      <c r="F7" s="196">
        <v>0</v>
      </c>
      <c r="G7" s="196">
        <f>SUM(C7:F7)</f>
        <v>536049</v>
      </c>
      <c r="H7" s="200">
        <v>213462</v>
      </c>
      <c r="I7" s="200">
        <v>10168</v>
      </c>
      <c r="J7" s="200">
        <v>54875</v>
      </c>
      <c r="K7" s="196">
        <f>SUM(H7:J7)</f>
        <v>278505</v>
      </c>
      <c r="L7" s="196">
        <f>G7+K7</f>
        <v>814554</v>
      </c>
      <c r="M7" s="200">
        <v>5837</v>
      </c>
      <c r="N7" s="201">
        <f>SUM(L7:M7)</f>
        <v>820391</v>
      </c>
    </row>
    <row r="8" spans="1:14" ht="13.5" customHeight="1" x14ac:dyDescent="0.25">
      <c r="A8" s="257" t="s">
        <v>40</v>
      </c>
      <c r="B8" s="52" t="s">
        <v>16</v>
      </c>
      <c r="C8" s="200">
        <v>69.61</v>
      </c>
      <c r="D8" s="200">
        <v>1.4</v>
      </c>
      <c r="E8" s="200">
        <v>2.69</v>
      </c>
      <c r="F8" s="196">
        <v>0</v>
      </c>
      <c r="G8" s="196">
        <f t="shared" ref="G8:G37" si="7">SUM(C8:F8)</f>
        <v>73.7</v>
      </c>
      <c r="H8" s="196"/>
      <c r="I8" s="196">
        <v>0</v>
      </c>
      <c r="J8" s="196">
        <v>0</v>
      </c>
      <c r="K8" s="196">
        <f t="shared" ref="K8:K37" si="8">SUM(H8:J8)</f>
        <v>0</v>
      </c>
      <c r="L8" s="196">
        <f t="shared" ref="L8:L37" si="9">G8+K8</f>
        <v>73.7</v>
      </c>
      <c r="M8" s="196">
        <v>0</v>
      </c>
      <c r="N8" s="201">
        <f t="shared" ref="N8:N37" si="10">SUM(L8:M8)</f>
        <v>73.7</v>
      </c>
    </row>
    <row r="9" spans="1:14" ht="29.25" customHeight="1" x14ac:dyDescent="0.25">
      <c r="A9" s="257"/>
      <c r="B9" s="52" t="s">
        <v>38</v>
      </c>
      <c r="C9" s="200">
        <v>2545</v>
      </c>
      <c r="D9" s="200">
        <v>107</v>
      </c>
      <c r="E9" s="200">
        <v>260</v>
      </c>
      <c r="F9" s="196">
        <v>0</v>
      </c>
      <c r="G9" s="196">
        <f t="shared" si="7"/>
        <v>2912</v>
      </c>
      <c r="H9" s="196"/>
      <c r="I9" s="196">
        <v>0</v>
      </c>
      <c r="J9" s="196">
        <v>0</v>
      </c>
      <c r="K9" s="196">
        <f t="shared" si="8"/>
        <v>0</v>
      </c>
      <c r="L9" s="196">
        <f t="shared" si="9"/>
        <v>2912</v>
      </c>
      <c r="M9" s="196">
        <v>0</v>
      </c>
      <c r="N9" s="201">
        <f t="shared" si="10"/>
        <v>2912</v>
      </c>
    </row>
    <row r="10" spans="1:14" ht="12.75" customHeight="1" x14ac:dyDescent="0.25">
      <c r="A10" s="257" t="s">
        <v>41</v>
      </c>
      <c r="B10" s="52" t="s">
        <v>16</v>
      </c>
      <c r="C10" s="200">
        <v>1.3399999999999999</v>
      </c>
      <c r="D10" s="200">
        <v>2.2399999999999998</v>
      </c>
      <c r="E10" s="196">
        <v>0</v>
      </c>
      <c r="F10" s="196">
        <v>0</v>
      </c>
      <c r="G10" s="196">
        <f t="shared" si="7"/>
        <v>3.5799999999999996</v>
      </c>
      <c r="H10" s="200">
        <v>2.4900000000000002</v>
      </c>
      <c r="I10" s="196">
        <v>0</v>
      </c>
      <c r="J10" s="196">
        <v>0</v>
      </c>
      <c r="K10" s="196">
        <f t="shared" si="8"/>
        <v>2.4900000000000002</v>
      </c>
      <c r="L10" s="196">
        <f t="shared" si="9"/>
        <v>6.07</v>
      </c>
      <c r="M10" s="196">
        <v>0</v>
      </c>
      <c r="N10" s="201">
        <f t="shared" si="10"/>
        <v>6.07</v>
      </c>
    </row>
    <row r="11" spans="1:14" ht="13.5" customHeight="1" x14ac:dyDescent="0.25">
      <c r="A11" s="257"/>
      <c r="B11" s="52" t="s">
        <v>38</v>
      </c>
      <c r="C11" s="200">
        <v>242</v>
      </c>
      <c r="D11" s="200">
        <v>552</v>
      </c>
      <c r="E11" s="196">
        <v>0</v>
      </c>
      <c r="F11" s="196">
        <v>0</v>
      </c>
      <c r="G11" s="196">
        <f t="shared" si="7"/>
        <v>794</v>
      </c>
      <c r="H11" s="200">
        <v>571</v>
      </c>
      <c r="I11" s="196">
        <v>0</v>
      </c>
      <c r="J11" s="196">
        <v>0</v>
      </c>
      <c r="K11" s="196">
        <f t="shared" si="8"/>
        <v>571</v>
      </c>
      <c r="L11" s="196">
        <f t="shared" si="9"/>
        <v>1365</v>
      </c>
      <c r="M11" s="196">
        <v>0</v>
      </c>
      <c r="N11" s="201">
        <f t="shared" si="10"/>
        <v>1365</v>
      </c>
    </row>
    <row r="12" spans="1:14" ht="14.25" customHeight="1" x14ac:dyDescent="0.25">
      <c r="A12" s="61" t="s">
        <v>21</v>
      </c>
      <c r="B12" s="52" t="s">
        <v>16</v>
      </c>
      <c r="C12" s="200">
        <v>1444.71</v>
      </c>
      <c r="D12" s="200">
        <v>1794.1700000000008</v>
      </c>
      <c r="E12" s="200">
        <v>0.87</v>
      </c>
      <c r="F12" s="200">
        <v>2.39</v>
      </c>
      <c r="G12" s="193">
        <f t="shared" si="7"/>
        <v>3242.1400000000008</v>
      </c>
      <c r="H12" s="200">
        <v>398.9199999999999</v>
      </c>
      <c r="I12" s="200">
        <v>10.23</v>
      </c>
      <c r="J12" s="200">
        <v>28.240000000000002</v>
      </c>
      <c r="K12" s="193">
        <f t="shared" si="8"/>
        <v>437.38999999999993</v>
      </c>
      <c r="L12" s="193">
        <f t="shared" si="9"/>
        <v>3679.5300000000007</v>
      </c>
      <c r="M12" s="200">
        <v>12.8</v>
      </c>
      <c r="N12" s="199">
        <f t="shared" si="10"/>
        <v>3692.3300000000008</v>
      </c>
    </row>
    <row r="13" spans="1:14" ht="14.25" customHeight="1" x14ac:dyDescent="0.25">
      <c r="A13" s="62" t="s">
        <v>37</v>
      </c>
      <c r="B13" s="52" t="s">
        <v>38</v>
      </c>
      <c r="C13" s="200">
        <v>87851</v>
      </c>
      <c r="D13" s="200">
        <v>107959</v>
      </c>
      <c r="E13" s="200">
        <v>24</v>
      </c>
      <c r="F13" s="200">
        <v>141</v>
      </c>
      <c r="G13" s="193">
        <f t="shared" si="7"/>
        <v>195975</v>
      </c>
      <c r="H13" s="200">
        <v>24387</v>
      </c>
      <c r="I13" s="200">
        <v>528</v>
      </c>
      <c r="J13" s="200">
        <v>1425</v>
      </c>
      <c r="K13" s="193">
        <f t="shared" si="8"/>
        <v>26340</v>
      </c>
      <c r="L13" s="193">
        <f t="shared" si="9"/>
        <v>222315</v>
      </c>
      <c r="M13" s="200">
        <v>652</v>
      </c>
      <c r="N13" s="199">
        <f t="shared" si="10"/>
        <v>222967</v>
      </c>
    </row>
    <row r="14" spans="1:14" ht="14.25" customHeight="1" x14ac:dyDescent="0.25">
      <c r="A14" s="254" t="s">
        <v>23</v>
      </c>
      <c r="B14" s="52" t="s">
        <v>16</v>
      </c>
      <c r="C14" s="200">
        <v>124.22999999999999</v>
      </c>
      <c r="D14" s="200">
        <v>47.739999999999995</v>
      </c>
      <c r="E14" s="196">
        <v>0</v>
      </c>
      <c r="F14" s="196">
        <v>0</v>
      </c>
      <c r="G14" s="193">
        <f t="shared" si="7"/>
        <v>171.96999999999997</v>
      </c>
      <c r="H14" s="200">
        <v>17.649999999999999</v>
      </c>
      <c r="I14" s="200">
        <v>0.5</v>
      </c>
      <c r="J14" s="200">
        <v>10.51</v>
      </c>
      <c r="K14" s="193">
        <f t="shared" si="8"/>
        <v>28.659999999999997</v>
      </c>
      <c r="L14" s="193">
        <f t="shared" si="9"/>
        <v>200.62999999999997</v>
      </c>
      <c r="M14" s="196">
        <v>0</v>
      </c>
      <c r="N14" s="199">
        <f t="shared" si="10"/>
        <v>200.62999999999997</v>
      </c>
    </row>
    <row r="15" spans="1:14" ht="14.25" customHeight="1" x14ac:dyDescent="0.25">
      <c r="A15" s="254"/>
      <c r="B15" s="52" t="s">
        <v>38</v>
      </c>
      <c r="C15" s="200">
        <v>8362</v>
      </c>
      <c r="D15" s="200">
        <v>6494</v>
      </c>
      <c r="E15" s="196">
        <v>0</v>
      </c>
      <c r="F15" s="196">
        <v>0</v>
      </c>
      <c r="G15" s="193">
        <f t="shared" si="7"/>
        <v>14856</v>
      </c>
      <c r="H15" s="200">
        <v>1606</v>
      </c>
      <c r="I15" s="200">
        <v>26</v>
      </c>
      <c r="J15" s="200">
        <v>2863</v>
      </c>
      <c r="K15" s="193">
        <f t="shared" si="8"/>
        <v>4495</v>
      </c>
      <c r="L15" s="193">
        <f t="shared" si="9"/>
        <v>19351</v>
      </c>
      <c r="M15" s="196">
        <v>0</v>
      </c>
      <c r="N15" s="199">
        <f t="shared" si="10"/>
        <v>19351</v>
      </c>
    </row>
    <row r="16" spans="1:14" ht="14.25" customHeight="1" x14ac:dyDescent="0.25">
      <c r="A16" s="254" t="s">
        <v>24</v>
      </c>
      <c r="B16" s="52" t="s">
        <v>16</v>
      </c>
      <c r="C16" s="200">
        <v>901.79999999999961</v>
      </c>
      <c r="D16" s="200">
        <v>815.42</v>
      </c>
      <c r="E16" s="196">
        <v>0</v>
      </c>
      <c r="F16" s="200">
        <v>1.71</v>
      </c>
      <c r="G16" s="193">
        <f t="shared" si="7"/>
        <v>1718.9299999999996</v>
      </c>
      <c r="H16" s="200">
        <v>163.38999999999999</v>
      </c>
      <c r="I16" s="200">
        <v>7.2600000000000007</v>
      </c>
      <c r="J16" s="200">
        <v>2.5499999999999998</v>
      </c>
      <c r="K16" s="193">
        <f t="shared" si="8"/>
        <v>173.2</v>
      </c>
      <c r="L16" s="193">
        <f>G16+K16</f>
        <v>1892.1299999999997</v>
      </c>
      <c r="M16" s="196">
        <v>0</v>
      </c>
      <c r="N16" s="199">
        <f>SUM(L16:M16)</f>
        <v>1892.1299999999997</v>
      </c>
    </row>
    <row r="17" spans="1:14" ht="14.25" customHeight="1" x14ac:dyDescent="0.25">
      <c r="A17" s="254"/>
      <c r="B17" s="52" t="s">
        <v>38</v>
      </c>
      <c r="C17" s="200">
        <v>10585</v>
      </c>
      <c r="D17" s="200">
        <v>10337</v>
      </c>
      <c r="E17" s="196">
        <v>0</v>
      </c>
      <c r="F17" s="200">
        <v>17</v>
      </c>
      <c r="G17" s="193">
        <f t="shared" si="7"/>
        <v>20939</v>
      </c>
      <c r="H17" s="200">
        <v>1726.76</v>
      </c>
      <c r="I17" s="200">
        <v>42</v>
      </c>
      <c r="J17" s="200">
        <v>37</v>
      </c>
      <c r="K17" s="193">
        <f t="shared" si="8"/>
        <v>1805.76</v>
      </c>
      <c r="L17" s="193">
        <f t="shared" si="9"/>
        <v>22744.76</v>
      </c>
      <c r="M17" s="196">
        <v>0</v>
      </c>
      <c r="N17" s="199">
        <f t="shared" si="10"/>
        <v>22744.76</v>
      </c>
    </row>
    <row r="18" spans="1:14" ht="14.25" customHeight="1" x14ac:dyDescent="0.25">
      <c r="A18" s="255" t="s">
        <v>42</v>
      </c>
      <c r="B18" s="52" t="s">
        <v>16</v>
      </c>
      <c r="C18" s="200">
        <v>3.04</v>
      </c>
      <c r="D18" s="200">
        <v>0.22</v>
      </c>
      <c r="E18" s="196">
        <v>0</v>
      </c>
      <c r="F18" s="196">
        <v>0</v>
      </c>
      <c r="G18" s="193">
        <f t="shared" si="7"/>
        <v>3.2600000000000002</v>
      </c>
      <c r="H18" s="200">
        <v>19.04</v>
      </c>
      <c r="I18" s="196">
        <v>0</v>
      </c>
      <c r="J18" s="196">
        <v>0</v>
      </c>
      <c r="K18" s="193">
        <f t="shared" si="8"/>
        <v>19.04</v>
      </c>
      <c r="L18" s="193">
        <f t="shared" si="9"/>
        <v>22.3</v>
      </c>
      <c r="M18" s="196">
        <v>0</v>
      </c>
      <c r="N18" s="199">
        <f t="shared" si="10"/>
        <v>22.3</v>
      </c>
    </row>
    <row r="19" spans="1:14" ht="14.25" customHeight="1" x14ac:dyDescent="0.25">
      <c r="A19" s="255"/>
      <c r="B19" s="52" t="s">
        <v>38</v>
      </c>
      <c r="C19" s="200">
        <v>1005</v>
      </c>
      <c r="D19" s="200">
        <v>67</v>
      </c>
      <c r="E19" s="196">
        <v>0</v>
      </c>
      <c r="F19" s="196">
        <v>0</v>
      </c>
      <c r="G19" s="193">
        <f t="shared" si="7"/>
        <v>1072</v>
      </c>
      <c r="H19" s="200">
        <v>5424</v>
      </c>
      <c r="I19" s="196">
        <v>0</v>
      </c>
      <c r="J19" s="196">
        <v>0</v>
      </c>
      <c r="K19" s="193">
        <f t="shared" si="8"/>
        <v>5424</v>
      </c>
      <c r="L19" s="193">
        <f t="shared" si="9"/>
        <v>6496</v>
      </c>
      <c r="M19" s="196">
        <v>0</v>
      </c>
      <c r="N19" s="199">
        <f t="shared" si="10"/>
        <v>6496</v>
      </c>
    </row>
    <row r="20" spans="1:14" ht="14.25" customHeight="1" x14ac:dyDescent="0.25">
      <c r="A20" s="255" t="s">
        <v>43</v>
      </c>
      <c r="B20" s="52" t="s">
        <v>16</v>
      </c>
      <c r="C20" s="196">
        <v>0</v>
      </c>
      <c r="D20" s="196">
        <v>0</v>
      </c>
      <c r="E20" s="196">
        <v>0</v>
      </c>
      <c r="F20" s="196">
        <v>0</v>
      </c>
      <c r="G20" s="193">
        <f t="shared" si="7"/>
        <v>0</v>
      </c>
      <c r="H20" s="196">
        <v>0</v>
      </c>
      <c r="I20" s="196">
        <v>0</v>
      </c>
      <c r="J20" s="196">
        <v>0</v>
      </c>
      <c r="K20" s="193">
        <f t="shared" si="8"/>
        <v>0</v>
      </c>
      <c r="L20" s="193">
        <f t="shared" si="9"/>
        <v>0</v>
      </c>
      <c r="M20" s="196">
        <v>0</v>
      </c>
      <c r="N20" s="199">
        <f t="shared" si="10"/>
        <v>0</v>
      </c>
    </row>
    <row r="21" spans="1:14" ht="14.25" customHeight="1" x14ac:dyDescent="0.25">
      <c r="A21" s="255"/>
      <c r="B21" s="52" t="s">
        <v>38</v>
      </c>
      <c r="C21" s="196">
        <v>0</v>
      </c>
      <c r="D21" s="196">
        <v>0</v>
      </c>
      <c r="E21" s="196">
        <v>0</v>
      </c>
      <c r="F21" s="196">
        <v>0</v>
      </c>
      <c r="G21" s="193">
        <f t="shared" si="7"/>
        <v>0</v>
      </c>
      <c r="H21" s="196">
        <v>0</v>
      </c>
      <c r="I21" s="196">
        <v>0</v>
      </c>
      <c r="J21" s="196">
        <v>0</v>
      </c>
      <c r="K21" s="193">
        <f t="shared" si="8"/>
        <v>0</v>
      </c>
      <c r="L21" s="193">
        <f t="shared" si="9"/>
        <v>0</v>
      </c>
      <c r="M21" s="196">
        <v>0</v>
      </c>
      <c r="N21" s="199">
        <f t="shared" si="10"/>
        <v>0</v>
      </c>
    </row>
    <row r="22" spans="1:14" ht="14.25" customHeight="1" x14ac:dyDescent="0.25">
      <c r="A22" s="61" t="s">
        <v>27</v>
      </c>
      <c r="B22" s="52" t="s">
        <v>16</v>
      </c>
      <c r="C22" s="200">
        <v>110.66</v>
      </c>
      <c r="D22" s="200">
        <v>100.68</v>
      </c>
      <c r="E22" s="196">
        <v>0</v>
      </c>
      <c r="F22" s="200">
        <v>0.1</v>
      </c>
      <c r="G22" s="193">
        <f t="shared" si="7"/>
        <v>211.44</v>
      </c>
      <c r="H22" s="200">
        <v>86.500000000000014</v>
      </c>
      <c r="I22" s="200">
        <v>1.3699999999999999</v>
      </c>
      <c r="J22" s="200">
        <v>3.52</v>
      </c>
      <c r="K22" s="193">
        <f t="shared" si="8"/>
        <v>91.390000000000015</v>
      </c>
      <c r="L22" s="193">
        <f t="shared" si="9"/>
        <v>302.83000000000004</v>
      </c>
      <c r="M22" s="200">
        <v>4.330000000000001</v>
      </c>
      <c r="N22" s="199">
        <f t="shared" si="10"/>
        <v>307.16000000000003</v>
      </c>
    </row>
    <row r="23" spans="1:14" ht="14.25" customHeight="1" x14ac:dyDescent="0.25">
      <c r="A23" s="64"/>
      <c r="B23" s="52" t="s">
        <v>38</v>
      </c>
      <c r="C23" s="200">
        <v>13664</v>
      </c>
      <c r="D23" s="200">
        <v>12274</v>
      </c>
      <c r="E23" s="196">
        <v>0</v>
      </c>
      <c r="F23" s="200">
        <v>6</v>
      </c>
      <c r="G23" s="193">
        <f t="shared" si="7"/>
        <v>25944</v>
      </c>
      <c r="H23" s="200">
        <v>9617</v>
      </c>
      <c r="I23" s="200">
        <v>452</v>
      </c>
      <c r="J23" s="200">
        <v>804</v>
      </c>
      <c r="K23" s="193">
        <f t="shared" si="8"/>
        <v>10873</v>
      </c>
      <c r="L23" s="193">
        <f t="shared" si="9"/>
        <v>36817</v>
      </c>
      <c r="M23" s="200">
        <v>624</v>
      </c>
      <c r="N23" s="199">
        <f t="shared" si="10"/>
        <v>37441</v>
      </c>
    </row>
    <row r="24" spans="1:14" ht="14.25" customHeight="1" x14ac:dyDescent="0.25">
      <c r="A24" s="254" t="s">
        <v>28</v>
      </c>
      <c r="B24" s="52" t="s">
        <v>16</v>
      </c>
      <c r="C24" s="200">
        <v>222.19</v>
      </c>
      <c r="D24" s="200">
        <v>71.069999999999993</v>
      </c>
      <c r="E24" s="200">
        <v>4.91</v>
      </c>
      <c r="F24" s="196">
        <v>0</v>
      </c>
      <c r="G24" s="193">
        <f t="shared" si="7"/>
        <v>298.17</v>
      </c>
      <c r="H24" s="200">
        <v>38.96</v>
      </c>
      <c r="I24" s="200">
        <v>0.91999999999999993</v>
      </c>
      <c r="J24" s="200">
        <v>3.58</v>
      </c>
      <c r="K24" s="193">
        <f t="shared" si="8"/>
        <v>43.46</v>
      </c>
      <c r="L24" s="193">
        <f t="shared" si="9"/>
        <v>341.63</v>
      </c>
      <c r="M24" s="200">
        <v>7.83</v>
      </c>
      <c r="N24" s="199">
        <f t="shared" si="10"/>
        <v>349.46</v>
      </c>
    </row>
    <row r="25" spans="1:14" ht="14.25" customHeight="1" x14ac:dyDescent="0.25">
      <c r="A25" s="254"/>
      <c r="B25" s="52" t="s">
        <v>38</v>
      </c>
      <c r="C25" s="200">
        <v>7952</v>
      </c>
      <c r="D25" s="200">
        <v>1277</v>
      </c>
      <c r="E25" s="200">
        <v>15</v>
      </c>
      <c r="F25" s="196">
        <v>0</v>
      </c>
      <c r="G25" s="193">
        <f t="shared" si="7"/>
        <v>9244</v>
      </c>
      <c r="H25" s="200">
        <v>824</v>
      </c>
      <c r="I25" s="200">
        <v>30</v>
      </c>
      <c r="J25" s="200">
        <v>150</v>
      </c>
      <c r="K25" s="193">
        <f t="shared" si="8"/>
        <v>1004</v>
      </c>
      <c r="L25" s="193">
        <f t="shared" si="9"/>
        <v>10248</v>
      </c>
      <c r="M25" s="200">
        <v>134</v>
      </c>
      <c r="N25" s="199">
        <f t="shared" si="10"/>
        <v>10382</v>
      </c>
    </row>
    <row r="26" spans="1:14" ht="14.25" customHeight="1" x14ac:dyDescent="0.25">
      <c r="A26" s="254" t="s">
        <v>29</v>
      </c>
      <c r="B26" s="52" t="s">
        <v>16</v>
      </c>
      <c r="C26" s="196">
        <v>0</v>
      </c>
      <c r="D26" s="196">
        <v>0</v>
      </c>
      <c r="E26" s="196">
        <v>0</v>
      </c>
      <c r="F26" s="196">
        <v>0</v>
      </c>
      <c r="G26" s="193">
        <f t="shared" si="7"/>
        <v>0</v>
      </c>
      <c r="H26" s="196">
        <v>0</v>
      </c>
      <c r="I26" s="196">
        <v>0</v>
      </c>
      <c r="J26" s="196">
        <v>0</v>
      </c>
      <c r="K26" s="193">
        <f t="shared" si="8"/>
        <v>0</v>
      </c>
      <c r="L26" s="193">
        <f t="shared" si="9"/>
        <v>0</v>
      </c>
      <c r="M26" s="196">
        <v>0</v>
      </c>
      <c r="N26" s="199">
        <f t="shared" si="10"/>
        <v>0</v>
      </c>
    </row>
    <row r="27" spans="1:14" ht="14.25" customHeight="1" x14ac:dyDescent="0.25">
      <c r="A27" s="254"/>
      <c r="B27" s="52" t="s">
        <v>38</v>
      </c>
      <c r="C27" s="196">
        <v>0</v>
      </c>
      <c r="D27" s="196">
        <v>0</v>
      </c>
      <c r="E27" s="196">
        <v>0</v>
      </c>
      <c r="F27" s="196">
        <v>0</v>
      </c>
      <c r="G27" s="193">
        <f t="shared" si="7"/>
        <v>0</v>
      </c>
      <c r="H27" s="196">
        <v>0</v>
      </c>
      <c r="I27" s="196">
        <v>0</v>
      </c>
      <c r="J27" s="196">
        <v>0</v>
      </c>
      <c r="K27" s="193">
        <f t="shared" si="8"/>
        <v>0</v>
      </c>
      <c r="L27" s="193">
        <f t="shared" si="9"/>
        <v>0</v>
      </c>
      <c r="M27" s="196">
        <v>0</v>
      </c>
      <c r="N27" s="199">
        <f t="shared" si="10"/>
        <v>0</v>
      </c>
    </row>
    <row r="28" spans="1:14" ht="14.25" customHeight="1" x14ac:dyDescent="0.25">
      <c r="A28" s="254" t="s">
        <v>30</v>
      </c>
      <c r="B28" s="52" t="s">
        <v>16</v>
      </c>
      <c r="C28" s="196">
        <v>0</v>
      </c>
      <c r="D28" s="196">
        <v>0</v>
      </c>
      <c r="E28" s="196">
        <v>0</v>
      </c>
      <c r="F28" s="196">
        <v>0</v>
      </c>
      <c r="G28" s="193">
        <f t="shared" si="7"/>
        <v>0</v>
      </c>
      <c r="H28" s="196">
        <v>0</v>
      </c>
      <c r="I28" s="196">
        <v>0</v>
      </c>
      <c r="J28" s="196">
        <v>0</v>
      </c>
      <c r="K28" s="193">
        <f t="shared" si="8"/>
        <v>0</v>
      </c>
      <c r="L28" s="193">
        <f t="shared" si="9"/>
        <v>0</v>
      </c>
      <c r="M28" s="196">
        <v>0</v>
      </c>
      <c r="N28" s="199">
        <f t="shared" si="10"/>
        <v>0</v>
      </c>
    </row>
    <row r="29" spans="1:14" ht="14.25" customHeight="1" x14ac:dyDescent="0.25">
      <c r="A29" s="254"/>
      <c r="B29" s="52" t="s">
        <v>38</v>
      </c>
      <c r="C29" s="196">
        <v>0</v>
      </c>
      <c r="D29" s="196">
        <v>0</v>
      </c>
      <c r="E29" s="196">
        <v>0</v>
      </c>
      <c r="F29" s="196">
        <v>0</v>
      </c>
      <c r="G29" s="193">
        <f t="shared" si="7"/>
        <v>0</v>
      </c>
      <c r="H29" s="196">
        <v>0</v>
      </c>
      <c r="I29" s="196">
        <v>0</v>
      </c>
      <c r="J29" s="196">
        <v>0</v>
      </c>
      <c r="K29" s="193">
        <f t="shared" si="8"/>
        <v>0</v>
      </c>
      <c r="L29" s="193">
        <f t="shared" si="9"/>
        <v>0</v>
      </c>
      <c r="M29" s="196">
        <v>0</v>
      </c>
      <c r="N29" s="199">
        <f t="shared" si="10"/>
        <v>0</v>
      </c>
    </row>
    <row r="30" spans="1:14" ht="14.25" customHeight="1" x14ac:dyDescent="0.25">
      <c r="A30" s="254" t="s">
        <v>31</v>
      </c>
      <c r="B30" s="52" t="s">
        <v>16</v>
      </c>
      <c r="C30" s="200">
        <v>33.94</v>
      </c>
      <c r="D30" s="200">
        <v>3.76</v>
      </c>
      <c r="E30" s="200">
        <v>0.03</v>
      </c>
      <c r="F30" s="196">
        <v>0</v>
      </c>
      <c r="G30" s="193">
        <f t="shared" si="7"/>
        <v>37.729999999999997</v>
      </c>
      <c r="H30" s="200">
        <v>13.42</v>
      </c>
      <c r="I30" s="196">
        <v>0</v>
      </c>
      <c r="J30" s="200">
        <v>2.2999999999999998</v>
      </c>
      <c r="K30" s="193">
        <f t="shared" si="8"/>
        <v>15.719999999999999</v>
      </c>
      <c r="L30" s="193">
        <f t="shared" si="9"/>
        <v>53.449999999999996</v>
      </c>
      <c r="M30" s="200">
        <v>0.25</v>
      </c>
      <c r="N30" s="199">
        <f t="shared" si="10"/>
        <v>53.699999999999996</v>
      </c>
    </row>
    <row r="31" spans="1:14" ht="14.25" customHeight="1" x14ac:dyDescent="0.25">
      <c r="A31" s="254"/>
      <c r="B31" s="52" t="s">
        <v>38</v>
      </c>
      <c r="C31" s="200">
        <v>3750</v>
      </c>
      <c r="D31" s="200">
        <v>59</v>
      </c>
      <c r="E31" s="200">
        <v>8</v>
      </c>
      <c r="F31" s="196">
        <v>0</v>
      </c>
      <c r="G31" s="193">
        <f t="shared" si="7"/>
        <v>3817</v>
      </c>
      <c r="H31" s="200">
        <v>2266</v>
      </c>
      <c r="I31" s="196">
        <v>0</v>
      </c>
      <c r="J31" s="200">
        <v>55</v>
      </c>
      <c r="K31" s="193">
        <f t="shared" si="8"/>
        <v>2321</v>
      </c>
      <c r="L31" s="193">
        <f t="shared" si="9"/>
        <v>6138</v>
      </c>
      <c r="M31" s="200">
        <v>50</v>
      </c>
      <c r="N31" s="199">
        <f t="shared" si="10"/>
        <v>6188</v>
      </c>
    </row>
    <row r="32" spans="1:14" ht="14.25" customHeight="1" x14ac:dyDescent="0.25">
      <c r="A32" s="254" t="s">
        <v>32</v>
      </c>
      <c r="B32" s="52" t="s">
        <v>16</v>
      </c>
      <c r="C32" s="196">
        <v>0</v>
      </c>
      <c r="D32" s="196">
        <v>0</v>
      </c>
      <c r="E32" s="196">
        <v>0</v>
      </c>
      <c r="F32" s="196">
        <v>0</v>
      </c>
      <c r="G32" s="193">
        <f t="shared" si="7"/>
        <v>0</v>
      </c>
      <c r="H32" s="196">
        <v>0</v>
      </c>
      <c r="I32" s="196">
        <v>0</v>
      </c>
      <c r="J32" s="196">
        <v>0</v>
      </c>
      <c r="K32" s="193">
        <f t="shared" si="8"/>
        <v>0</v>
      </c>
      <c r="L32" s="193">
        <f t="shared" si="9"/>
        <v>0</v>
      </c>
      <c r="M32" s="196">
        <v>0</v>
      </c>
      <c r="N32" s="199">
        <f t="shared" si="10"/>
        <v>0</v>
      </c>
    </row>
    <row r="33" spans="1:15" ht="14.25" customHeight="1" x14ac:dyDescent="0.25">
      <c r="A33" s="254"/>
      <c r="B33" s="52" t="s">
        <v>38</v>
      </c>
      <c r="C33" s="196">
        <v>0</v>
      </c>
      <c r="D33" s="196">
        <v>0</v>
      </c>
      <c r="E33" s="196">
        <v>0</v>
      </c>
      <c r="F33" s="196">
        <v>0</v>
      </c>
      <c r="G33" s="193">
        <f t="shared" si="7"/>
        <v>0</v>
      </c>
      <c r="H33" s="196">
        <v>0</v>
      </c>
      <c r="I33" s="196">
        <v>0</v>
      </c>
      <c r="J33" s="196">
        <v>0</v>
      </c>
      <c r="K33" s="193">
        <f t="shared" si="8"/>
        <v>0</v>
      </c>
      <c r="L33" s="193">
        <f t="shared" si="9"/>
        <v>0</v>
      </c>
      <c r="M33" s="196">
        <v>0</v>
      </c>
      <c r="N33" s="199">
        <f t="shared" si="10"/>
        <v>0</v>
      </c>
    </row>
    <row r="34" spans="1:15" ht="14.25" customHeight="1" x14ac:dyDescent="0.25">
      <c r="A34" s="254" t="s">
        <v>33</v>
      </c>
      <c r="B34" s="52" t="s">
        <v>16</v>
      </c>
      <c r="C34" s="196">
        <v>0</v>
      </c>
      <c r="D34" s="196">
        <v>0</v>
      </c>
      <c r="E34" s="196">
        <v>0</v>
      </c>
      <c r="F34" s="196">
        <v>0</v>
      </c>
      <c r="G34" s="193">
        <f t="shared" si="7"/>
        <v>0</v>
      </c>
      <c r="H34" s="196">
        <v>0</v>
      </c>
      <c r="I34" s="196">
        <v>0</v>
      </c>
      <c r="J34" s="196">
        <v>0</v>
      </c>
      <c r="K34" s="193">
        <f t="shared" si="8"/>
        <v>0</v>
      </c>
      <c r="L34" s="193">
        <f t="shared" si="9"/>
        <v>0</v>
      </c>
      <c r="M34" s="196">
        <v>0</v>
      </c>
      <c r="N34" s="199">
        <f t="shared" si="10"/>
        <v>0</v>
      </c>
    </row>
    <row r="35" spans="1:15" ht="14.25" customHeight="1" x14ac:dyDescent="0.25">
      <c r="A35" s="254"/>
      <c r="B35" s="52" t="s">
        <v>38</v>
      </c>
      <c r="C35" s="196">
        <v>0</v>
      </c>
      <c r="D35" s="196">
        <v>0</v>
      </c>
      <c r="E35" s="196">
        <v>0</v>
      </c>
      <c r="F35" s="196">
        <v>0</v>
      </c>
      <c r="G35" s="193">
        <f t="shared" si="7"/>
        <v>0</v>
      </c>
      <c r="H35" s="196">
        <v>0</v>
      </c>
      <c r="I35" s="196">
        <v>0</v>
      </c>
      <c r="J35" s="196">
        <v>0</v>
      </c>
      <c r="K35" s="193">
        <f t="shared" si="8"/>
        <v>0</v>
      </c>
      <c r="L35" s="193">
        <f t="shared" si="9"/>
        <v>0</v>
      </c>
      <c r="M35" s="196">
        <v>0</v>
      </c>
      <c r="N35" s="199">
        <f t="shared" si="10"/>
        <v>0</v>
      </c>
    </row>
    <row r="36" spans="1:15" ht="14.25" customHeight="1" x14ac:dyDescent="0.25">
      <c r="A36" s="254" t="s">
        <v>34</v>
      </c>
      <c r="B36" s="52" t="s">
        <v>16</v>
      </c>
      <c r="C36" s="200">
        <v>3.4000000000000004</v>
      </c>
      <c r="D36" s="196">
        <v>0</v>
      </c>
      <c r="E36" s="196">
        <v>0</v>
      </c>
      <c r="F36" s="196">
        <v>0</v>
      </c>
      <c r="G36" s="193">
        <f t="shared" si="7"/>
        <v>3.4000000000000004</v>
      </c>
      <c r="H36" s="196">
        <v>0</v>
      </c>
      <c r="I36" s="196">
        <v>0</v>
      </c>
      <c r="J36" s="196">
        <v>0</v>
      </c>
      <c r="K36" s="193">
        <f t="shared" si="8"/>
        <v>0</v>
      </c>
      <c r="L36" s="193">
        <f t="shared" si="9"/>
        <v>3.4000000000000004</v>
      </c>
      <c r="M36" s="196">
        <v>0</v>
      </c>
      <c r="N36" s="199">
        <f t="shared" si="10"/>
        <v>3.4000000000000004</v>
      </c>
    </row>
    <row r="37" spans="1:15" ht="14.25" customHeight="1" x14ac:dyDescent="0.25">
      <c r="A37" s="254"/>
      <c r="B37" s="52" t="s">
        <v>38</v>
      </c>
      <c r="C37" s="200">
        <v>5</v>
      </c>
      <c r="D37" s="196">
        <v>0</v>
      </c>
      <c r="E37" s="196">
        <v>0</v>
      </c>
      <c r="F37" s="196">
        <v>0</v>
      </c>
      <c r="G37" s="193">
        <f t="shared" si="7"/>
        <v>5</v>
      </c>
      <c r="H37" s="196">
        <v>0</v>
      </c>
      <c r="I37" s="196">
        <v>0</v>
      </c>
      <c r="J37" s="196">
        <v>0</v>
      </c>
      <c r="K37" s="193">
        <f t="shared" si="8"/>
        <v>0</v>
      </c>
      <c r="L37" s="193">
        <f t="shared" si="9"/>
        <v>5</v>
      </c>
      <c r="M37" s="196">
        <v>0</v>
      </c>
      <c r="N37" s="199">
        <f t="shared" si="10"/>
        <v>5</v>
      </c>
      <c r="O37" s="29"/>
    </row>
    <row r="38" spans="1:15" ht="14.25" customHeight="1" x14ac:dyDescent="0.25">
      <c r="A38" s="64" t="s">
        <v>35</v>
      </c>
      <c r="B38" s="52" t="s">
        <v>16</v>
      </c>
      <c r="C38" s="193">
        <f t="shared" ref="C38:L39" si="11">C4+C12+C14+C16+C18+C20+C22+C24+C26+C28+C30+C32+C34+C36</f>
        <v>4119.619999999999</v>
      </c>
      <c r="D38" s="193">
        <f t="shared" si="11"/>
        <v>3242.8000000000006</v>
      </c>
      <c r="E38" s="193">
        <f t="shared" si="11"/>
        <v>8.5</v>
      </c>
      <c r="F38" s="193">
        <f t="shared" si="11"/>
        <v>4.1999999999999993</v>
      </c>
      <c r="G38" s="193">
        <f t="shared" si="11"/>
        <v>7375.12</v>
      </c>
      <c r="H38" s="193">
        <f t="shared" si="11"/>
        <v>1452.48</v>
      </c>
      <c r="I38" s="193">
        <f t="shared" si="11"/>
        <v>57.39</v>
      </c>
      <c r="J38" s="193">
        <f t="shared" si="11"/>
        <v>213.79999999999998</v>
      </c>
      <c r="K38" s="193">
        <f>K4+K12+K14+K16+K18+K20+K22+K24+K26+K28+K30+K32+K34+K36</f>
        <v>1723.6699999999998</v>
      </c>
      <c r="L38" s="193">
        <f t="shared" si="11"/>
        <v>9098.7899999999991</v>
      </c>
      <c r="M38" s="193">
        <f>M4+M12+M14+M16+M18+M20+M22+M24+M26+M28+M30+M32+M34+M36</f>
        <v>58.459999999999994</v>
      </c>
      <c r="N38" s="199">
        <f>N4+N12+N14+N16+N18+N20+N22+N24+N26+N28+N30+N32+N34+N36</f>
        <v>9157.2499999999982</v>
      </c>
      <c r="O38" s="30"/>
    </row>
    <row r="39" spans="1:15" ht="14.25" customHeight="1" x14ac:dyDescent="0.25">
      <c r="A39" s="62"/>
      <c r="B39" s="52" t="s">
        <v>38</v>
      </c>
      <c r="C39" s="193">
        <f>C5+C13+C15+C17+C19+C21+C23+C25+C27+C29+C31+C33+C35+C37</f>
        <v>546731</v>
      </c>
      <c r="D39" s="193">
        <f>D5+D13+D15+D17+D19+D21+D23+D25+D27+D29+D31+D33+D35+D37</f>
        <v>264405</v>
      </c>
      <c r="E39" s="193">
        <f t="shared" si="11"/>
        <v>307</v>
      </c>
      <c r="F39" s="193">
        <f t="shared" si="11"/>
        <v>164</v>
      </c>
      <c r="G39" s="193">
        <f t="shared" si="11"/>
        <v>811607</v>
      </c>
      <c r="H39" s="193">
        <f>H5+H13+H15+H17+H19+H21+H23+H25+H27+H29+H31+H33+H35+H37</f>
        <v>259883.76</v>
      </c>
      <c r="I39" s="193">
        <f t="shared" si="11"/>
        <v>11246</v>
      </c>
      <c r="J39" s="193">
        <f t="shared" si="11"/>
        <v>60209</v>
      </c>
      <c r="K39" s="193">
        <f t="shared" si="11"/>
        <v>331338.76</v>
      </c>
      <c r="L39" s="193">
        <f t="shared" si="11"/>
        <v>1142945.76</v>
      </c>
      <c r="M39" s="193">
        <f>M5+M13+M15+M17+M19+M21+M23+M25+M27+M29+M31+M33+M35+M37</f>
        <v>7297</v>
      </c>
      <c r="N39" s="199">
        <f>N5+N13+N15+N17+N19+N21+N23+N25+N27+N29+N31+N33+N35+N37</f>
        <v>1150242.76</v>
      </c>
      <c r="O39" s="30"/>
    </row>
    <row r="40" spans="1:15" x14ac:dyDescent="0.25">
      <c r="B40" s="2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29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40"/>
  <sheetViews>
    <sheetView zoomScale="85" zoomScaleNormal="85" workbookViewId="0">
      <selection activeCell="C4" sqref="C4:M40"/>
    </sheetView>
  </sheetViews>
  <sheetFormatPr defaultRowHeight="15" x14ac:dyDescent="0.25"/>
  <cols>
    <col min="1" max="1" width="31.42578125" style="27" customWidth="1"/>
    <col min="2" max="2" width="4" style="27" customWidth="1"/>
    <col min="3" max="3" width="8" style="27" customWidth="1"/>
    <col min="4" max="4" width="6.85546875" style="27" customWidth="1"/>
    <col min="5" max="5" width="6.28515625" style="27" customWidth="1"/>
    <col min="6" max="6" width="5.85546875" style="27" customWidth="1"/>
    <col min="7" max="7" width="12.5703125" style="27" customWidth="1"/>
    <col min="8" max="8" width="8" style="27" customWidth="1"/>
    <col min="9" max="9" width="7.42578125" style="27" customWidth="1"/>
    <col min="10" max="10" width="6.85546875" style="27" customWidth="1"/>
    <col min="11" max="11" width="11.28515625" style="27" customWidth="1"/>
    <col min="12" max="12" width="7.85546875" style="27" customWidth="1"/>
    <col min="13" max="13" width="10.140625" style="27" customWidth="1"/>
    <col min="14" max="14" width="12.28515625" style="93" customWidth="1"/>
    <col min="15" max="16384" width="9.140625" style="27"/>
  </cols>
  <sheetData>
    <row r="1" spans="1:14" ht="13.5" customHeight="1" x14ac:dyDescent="0.25">
      <c r="A1" s="27" t="s">
        <v>44</v>
      </c>
    </row>
    <row r="2" spans="1:14" ht="12.75" customHeight="1" x14ac:dyDescent="0.25">
      <c r="A2" s="63" t="s">
        <v>0</v>
      </c>
      <c r="B2" s="63"/>
      <c r="C2" s="256" t="s">
        <v>1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04" t="s">
        <v>2</v>
      </c>
    </row>
    <row r="3" spans="1:14" ht="25.5" customHeight="1" x14ac:dyDescent="0.25">
      <c r="A3" s="63" t="s">
        <v>3</v>
      </c>
      <c r="B3" s="81"/>
      <c r="C3" s="84" t="s">
        <v>4</v>
      </c>
      <c r="D3" s="84" t="s">
        <v>5</v>
      </c>
      <c r="E3" s="84" t="s">
        <v>6</v>
      </c>
      <c r="F3" s="84" t="s">
        <v>7</v>
      </c>
      <c r="G3" s="84" t="s">
        <v>8</v>
      </c>
      <c r="H3" s="84" t="s">
        <v>9</v>
      </c>
      <c r="I3" s="84" t="s">
        <v>10</v>
      </c>
      <c r="J3" s="84" t="s">
        <v>11</v>
      </c>
      <c r="K3" s="84" t="s">
        <v>12</v>
      </c>
      <c r="L3" s="84" t="s">
        <v>13</v>
      </c>
      <c r="M3" s="84" t="s">
        <v>14</v>
      </c>
      <c r="N3" s="147"/>
    </row>
    <row r="4" spans="1:14" ht="14.25" customHeight="1" x14ac:dyDescent="0.25">
      <c r="A4" s="61" t="s">
        <v>15</v>
      </c>
      <c r="B4" s="52" t="s">
        <v>16</v>
      </c>
      <c r="C4" s="193">
        <f>C6+C8+C10</f>
        <v>1358.2999999999997</v>
      </c>
      <c r="D4" s="193">
        <f>D6+D8+D10</f>
        <v>1137.0800000000002</v>
      </c>
      <c r="E4" s="193">
        <f t="shared" ref="E4:F4" si="0">E6+E8+E10</f>
        <v>7.17</v>
      </c>
      <c r="F4" s="193">
        <f t="shared" si="0"/>
        <v>5.8199999999999994</v>
      </c>
      <c r="G4" s="193">
        <f t="shared" ref="G4:G5" si="1">SUM(C4:F4)</f>
        <v>2508.3700000000003</v>
      </c>
      <c r="H4" s="193">
        <f>H6+H8+H10</f>
        <v>2516.9399999999996</v>
      </c>
      <c r="I4" s="193">
        <f>I6+I8</f>
        <v>87.520000000000024</v>
      </c>
      <c r="J4" s="193">
        <f>J6+J8</f>
        <v>515.52999999999986</v>
      </c>
      <c r="K4" s="193">
        <f t="shared" ref="K4:K5" si="2">SUM(H4:J4)</f>
        <v>3119.9899999999993</v>
      </c>
      <c r="L4" s="193">
        <f t="shared" ref="L4:L5" si="3">G4+K4</f>
        <v>5628.36</v>
      </c>
      <c r="M4" s="193">
        <f>M6+M8+M10</f>
        <v>2373.4499999999998</v>
      </c>
      <c r="N4" s="142">
        <f>SUM(L4:M4)</f>
        <v>8001.8099999999995</v>
      </c>
    </row>
    <row r="5" spans="1:14" ht="14.25" customHeight="1" x14ac:dyDescent="0.25">
      <c r="A5" s="64"/>
      <c r="B5" s="52" t="s">
        <v>38</v>
      </c>
      <c r="C5" s="194">
        <f>C7+C9+C11</f>
        <v>286738</v>
      </c>
      <c r="D5" s="194">
        <f t="shared" ref="D5:F5" si="4">D7+D9+D11</f>
        <v>239826</v>
      </c>
      <c r="E5" s="194">
        <f t="shared" si="4"/>
        <v>296</v>
      </c>
      <c r="F5" s="194">
        <f t="shared" si="4"/>
        <v>777</v>
      </c>
      <c r="G5" s="194">
        <f t="shared" si="1"/>
        <v>527637</v>
      </c>
      <c r="H5" s="194">
        <f>H7+H9+H11</f>
        <v>485576</v>
      </c>
      <c r="I5" s="194">
        <f t="shared" ref="I5:J5" si="5">I7+I9+I11</f>
        <v>16251</v>
      </c>
      <c r="J5" s="194">
        <f t="shared" si="5"/>
        <v>107709</v>
      </c>
      <c r="K5" s="194">
        <f t="shared" si="2"/>
        <v>609536</v>
      </c>
      <c r="L5" s="194">
        <f t="shared" si="3"/>
        <v>1137173</v>
      </c>
      <c r="M5" s="194">
        <f>M7+M9+M11</f>
        <v>356587</v>
      </c>
      <c r="N5" s="142">
        <f>SUM(L5:M5)</f>
        <v>1493760</v>
      </c>
    </row>
    <row r="6" spans="1:14" ht="16.5" customHeight="1" x14ac:dyDescent="0.25">
      <c r="A6" s="257" t="s">
        <v>39</v>
      </c>
      <c r="B6" s="52" t="s">
        <v>16</v>
      </c>
      <c r="C6" s="195">
        <v>713.51999999999987</v>
      </c>
      <c r="D6" s="195">
        <v>801.08000000000027</v>
      </c>
      <c r="E6" s="196">
        <v>0</v>
      </c>
      <c r="F6" s="195">
        <v>4.1899999999999995</v>
      </c>
      <c r="G6" s="193">
        <f>SUM(C6:F6)</f>
        <v>1518.7900000000002</v>
      </c>
      <c r="H6" s="195">
        <v>1802.0299999999997</v>
      </c>
      <c r="I6" s="195">
        <v>69.840000000000018</v>
      </c>
      <c r="J6" s="195">
        <v>417.61999999999983</v>
      </c>
      <c r="K6" s="193">
        <f>SUM(H6:J6)</f>
        <v>2289.4899999999993</v>
      </c>
      <c r="L6" s="193">
        <f>G6+K6</f>
        <v>3808.2799999999997</v>
      </c>
      <c r="M6" s="195">
        <v>1981.7499999999998</v>
      </c>
      <c r="N6" s="145">
        <f>SUM(L6:M6)</f>
        <v>5790.03</v>
      </c>
    </row>
    <row r="7" spans="1:14" ht="15" customHeight="1" x14ac:dyDescent="0.25">
      <c r="A7" s="257"/>
      <c r="B7" s="52" t="s">
        <v>38</v>
      </c>
      <c r="C7" s="195">
        <v>184394</v>
      </c>
      <c r="D7" s="195">
        <v>203741</v>
      </c>
      <c r="E7" s="197">
        <v>0</v>
      </c>
      <c r="F7" s="195">
        <v>662</v>
      </c>
      <c r="G7" s="194">
        <f>SUM(C7:F7)</f>
        <v>388797</v>
      </c>
      <c r="H7" s="195">
        <v>391659</v>
      </c>
      <c r="I7" s="195">
        <v>15525</v>
      </c>
      <c r="J7" s="195">
        <v>101408</v>
      </c>
      <c r="K7" s="194">
        <f>SUM(H7:J7)</f>
        <v>508592</v>
      </c>
      <c r="L7" s="194">
        <f>G7+K7</f>
        <v>897389</v>
      </c>
      <c r="M7" s="195">
        <v>339502</v>
      </c>
      <c r="N7" s="145">
        <f>SUM(L7:M7)</f>
        <v>1236891</v>
      </c>
    </row>
    <row r="8" spans="1:14" ht="27.75" customHeight="1" x14ac:dyDescent="0.25">
      <c r="A8" s="257" t="s">
        <v>40</v>
      </c>
      <c r="B8" s="52" t="s">
        <v>16</v>
      </c>
      <c r="C8" s="195">
        <v>314.71999999999986</v>
      </c>
      <c r="D8" s="195">
        <v>255.23</v>
      </c>
      <c r="E8" s="195">
        <v>7.17</v>
      </c>
      <c r="F8" s="195">
        <v>1.6300000000000001</v>
      </c>
      <c r="G8" s="193">
        <f t="shared" ref="G8:G37" si="6">SUM(C8:F8)</f>
        <v>578.74999999999977</v>
      </c>
      <c r="H8" s="195">
        <v>369.18</v>
      </c>
      <c r="I8" s="195">
        <v>17.680000000000003</v>
      </c>
      <c r="J8" s="195">
        <v>97.91</v>
      </c>
      <c r="K8" s="193">
        <f t="shared" ref="K8:K37" si="7">SUM(H8:J8)</f>
        <v>484.77</v>
      </c>
      <c r="L8" s="193">
        <f t="shared" ref="L8:L37" si="8">G8+K8</f>
        <v>1063.5199999999998</v>
      </c>
      <c r="M8" s="195">
        <v>391.7</v>
      </c>
      <c r="N8" s="145">
        <f t="shared" ref="N8:N37" si="9">SUM(L8:M8)</f>
        <v>1455.2199999999998</v>
      </c>
    </row>
    <row r="9" spans="1:14" ht="14.25" customHeight="1" x14ac:dyDescent="0.25">
      <c r="A9" s="257"/>
      <c r="B9" s="52" t="s">
        <v>38</v>
      </c>
      <c r="C9" s="195">
        <v>21874</v>
      </c>
      <c r="D9" s="195">
        <v>16101</v>
      </c>
      <c r="E9" s="195">
        <v>296</v>
      </c>
      <c r="F9" s="195">
        <v>115</v>
      </c>
      <c r="G9" s="194">
        <f t="shared" si="6"/>
        <v>38386</v>
      </c>
      <c r="H9" s="195">
        <v>22764</v>
      </c>
      <c r="I9" s="195">
        <v>726</v>
      </c>
      <c r="J9" s="195">
        <v>6301</v>
      </c>
      <c r="K9" s="194">
        <f t="shared" si="7"/>
        <v>29791</v>
      </c>
      <c r="L9" s="194">
        <f t="shared" si="8"/>
        <v>68177</v>
      </c>
      <c r="M9" s="195">
        <v>17085</v>
      </c>
      <c r="N9" s="145">
        <f t="shared" si="9"/>
        <v>85262</v>
      </c>
    </row>
    <row r="10" spans="1:14" ht="13.5" customHeight="1" x14ac:dyDescent="0.25">
      <c r="A10" s="257" t="s">
        <v>41</v>
      </c>
      <c r="B10" s="52" t="s">
        <v>16</v>
      </c>
      <c r="C10" s="195">
        <v>330.06000000000006</v>
      </c>
      <c r="D10" s="195">
        <v>80.770000000000039</v>
      </c>
      <c r="E10" s="196">
        <v>0</v>
      </c>
      <c r="F10" s="196">
        <v>0</v>
      </c>
      <c r="G10" s="193">
        <f t="shared" si="6"/>
        <v>410.8300000000001</v>
      </c>
      <c r="H10" s="195">
        <v>345.73000000000019</v>
      </c>
      <c r="I10" s="196">
        <v>0</v>
      </c>
      <c r="J10" s="196">
        <v>0</v>
      </c>
      <c r="K10" s="193">
        <f t="shared" si="7"/>
        <v>345.73000000000019</v>
      </c>
      <c r="L10" s="193">
        <f t="shared" si="8"/>
        <v>756.56000000000029</v>
      </c>
      <c r="M10" s="196">
        <v>0</v>
      </c>
      <c r="N10" s="145">
        <f t="shared" si="9"/>
        <v>756.56000000000029</v>
      </c>
    </row>
    <row r="11" spans="1:14" ht="13.5" customHeight="1" x14ac:dyDescent="0.25">
      <c r="A11" s="257"/>
      <c r="B11" s="52" t="s">
        <v>38</v>
      </c>
      <c r="C11" s="195">
        <v>80470</v>
      </c>
      <c r="D11" s="195">
        <v>19984</v>
      </c>
      <c r="E11" s="197">
        <v>0</v>
      </c>
      <c r="F11" s="197">
        <v>0</v>
      </c>
      <c r="G11" s="194">
        <f t="shared" si="6"/>
        <v>100454</v>
      </c>
      <c r="H11" s="195">
        <v>71153</v>
      </c>
      <c r="I11" s="197">
        <v>0</v>
      </c>
      <c r="J11" s="197">
        <v>0</v>
      </c>
      <c r="K11" s="194">
        <f t="shared" si="7"/>
        <v>71153</v>
      </c>
      <c r="L11" s="194">
        <f t="shared" si="8"/>
        <v>171607</v>
      </c>
      <c r="M11" s="197">
        <v>0</v>
      </c>
      <c r="N11" s="145">
        <f t="shared" si="9"/>
        <v>171607</v>
      </c>
    </row>
    <row r="12" spans="1:14" ht="13.5" customHeight="1" x14ac:dyDescent="0.25">
      <c r="A12" s="61" t="s">
        <v>21</v>
      </c>
      <c r="B12" s="52" t="s">
        <v>16</v>
      </c>
      <c r="C12" s="195">
        <v>750.61999999999978</v>
      </c>
      <c r="D12" s="195">
        <v>857.2399999999999</v>
      </c>
      <c r="E12" s="195">
        <v>3.13</v>
      </c>
      <c r="F12" s="195">
        <v>8.0500000000000007</v>
      </c>
      <c r="G12" s="193">
        <f t="shared" si="6"/>
        <v>1619.0399999999997</v>
      </c>
      <c r="H12" s="195">
        <v>1465.66</v>
      </c>
      <c r="I12" s="195">
        <v>43.6</v>
      </c>
      <c r="J12" s="195">
        <v>100.49000000000002</v>
      </c>
      <c r="K12" s="193">
        <f t="shared" si="7"/>
        <v>1609.75</v>
      </c>
      <c r="L12" s="193">
        <f t="shared" si="8"/>
        <v>3228.79</v>
      </c>
      <c r="M12" s="195">
        <v>189.52000000000004</v>
      </c>
      <c r="N12" s="142">
        <f t="shared" si="9"/>
        <v>3418.31</v>
      </c>
    </row>
    <row r="13" spans="1:14" ht="13.5" customHeight="1" x14ac:dyDescent="0.25">
      <c r="A13" s="62" t="s">
        <v>37</v>
      </c>
      <c r="B13" s="52" t="s">
        <v>38</v>
      </c>
      <c r="C13" s="195">
        <v>26899</v>
      </c>
      <c r="D13" s="195">
        <v>27798</v>
      </c>
      <c r="E13" s="195">
        <v>45</v>
      </c>
      <c r="F13" s="195">
        <v>321</v>
      </c>
      <c r="G13" s="194">
        <f t="shared" si="6"/>
        <v>55063</v>
      </c>
      <c r="H13" s="195">
        <v>46179</v>
      </c>
      <c r="I13" s="195">
        <v>1121</v>
      </c>
      <c r="J13" s="195">
        <v>2885</v>
      </c>
      <c r="K13" s="194">
        <f t="shared" si="7"/>
        <v>50185</v>
      </c>
      <c r="L13" s="194">
        <f t="shared" si="8"/>
        <v>105248</v>
      </c>
      <c r="M13" s="195">
        <v>4320</v>
      </c>
      <c r="N13" s="142">
        <f t="shared" si="9"/>
        <v>109568</v>
      </c>
    </row>
    <row r="14" spans="1:14" ht="13.5" customHeight="1" x14ac:dyDescent="0.25">
      <c r="A14" s="254" t="s">
        <v>23</v>
      </c>
      <c r="B14" s="52" t="s">
        <v>16</v>
      </c>
      <c r="C14" s="195">
        <v>98.160000000000039</v>
      </c>
      <c r="D14" s="195">
        <v>82.96</v>
      </c>
      <c r="E14" s="196">
        <v>0</v>
      </c>
      <c r="F14" s="195">
        <v>0.33</v>
      </c>
      <c r="G14" s="193">
        <f t="shared" si="6"/>
        <v>181.45000000000005</v>
      </c>
      <c r="H14" s="195">
        <v>74.400000000000006</v>
      </c>
      <c r="I14" s="195">
        <v>1.88</v>
      </c>
      <c r="J14" s="195">
        <v>15.700000000000001</v>
      </c>
      <c r="K14" s="193">
        <f t="shared" si="7"/>
        <v>91.98</v>
      </c>
      <c r="L14" s="193">
        <f t="shared" si="8"/>
        <v>273.43000000000006</v>
      </c>
      <c r="M14" s="195">
        <v>7.410000000000001</v>
      </c>
      <c r="N14" s="142">
        <f t="shared" si="9"/>
        <v>280.84000000000009</v>
      </c>
    </row>
    <row r="15" spans="1:14" ht="13.5" customHeight="1" x14ac:dyDescent="0.25">
      <c r="A15" s="254"/>
      <c r="B15" s="52" t="s">
        <v>38</v>
      </c>
      <c r="C15" s="195">
        <v>10089</v>
      </c>
      <c r="D15" s="195">
        <v>13871</v>
      </c>
      <c r="E15" s="197">
        <v>0</v>
      </c>
      <c r="F15" s="195">
        <v>11</v>
      </c>
      <c r="G15" s="194">
        <f t="shared" si="6"/>
        <v>23971</v>
      </c>
      <c r="H15" s="195">
        <v>8708</v>
      </c>
      <c r="I15" s="195">
        <v>109</v>
      </c>
      <c r="J15" s="195">
        <v>3093</v>
      </c>
      <c r="K15" s="194">
        <f t="shared" si="7"/>
        <v>11910</v>
      </c>
      <c r="L15" s="194">
        <f t="shared" si="8"/>
        <v>35881</v>
      </c>
      <c r="M15" s="195">
        <v>701</v>
      </c>
      <c r="N15" s="142">
        <f t="shared" si="9"/>
        <v>36582</v>
      </c>
    </row>
    <row r="16" spans="1:14" ht="13.5" customHeight="1" x14ac:dyDescent="0.25">
      <c r="A16" s="254" t="s">
        <v>24</v>
      </c>
      <c r="B16" s="52" t="s">
        <v>16</v>
      </c>
      <c r="C16" s="195">
        <v>1268.5399999999997</v>
      </c>
      <c r="D16" s="195">
        <v>672.05999999999972</v>
      </c>
      <c r="E16" s="195">
        <v>15.100000000000001</v>
      </c>
      <c r="F16" s="195">
        <v>25.980000000000004</v>
      </c>
      <c r="G16" s="193">
        <f t="shared" si="6"/>
        <v>1981.6799999999994</v>
      </c>
      <c r="H16" s="195">
        <v>690.4000000000002</v>
      </c>
      <c r="I16" s="195">
        <v>12.35</v>
      </c>
      <c r="J16" s="195">
        <v>73.059999999999988</v>
      </c>
      <c r="K16" s="193">
        <f t="shared" si="7"/>
        <v>775.81000000000017</v>
      </c>
      <c r="L16" s="193">
        <f t="shared" si="8"/>
        <v>2757.49</v>
      </c>
      <c r="M16" s="195">
        <v>173.18000000000004</v>
      </c>
      <c r="N16" s="142">
        <f t="shared" si="9"/>
        <v>2930.6699999999996</v>
      </c>
    </row>
    <row r="17" spans="1:15" ht="13.5" customHeight="1" x14ac:dyDescent="0.25">
      <c r="A17" s="254"/>
      <c r="B17" s="52" t="s">
        <v>38</v>
      </c>
      <c r="C17" s="195">
        <v>28200</v>
      </c>
      <c r="D17" s="195">
        <v>19266</v>
      </c>
      <c r="E17" s="195">
        <v>108</v>
      </c>
      <c r="F17" s="195">
        <v>692</v>
      </c>
      <c r="G17" s="194">
        <f t="shared" si="6"/>
        <v>48266</v>
      </c>
      <c r="H17" s="195">
        <v>14732</v>
      </c>
      <c r="I17" s="195">
        <v>163</v>
      </c>
      <c r="J17" s="195">
        <v>1497</v>
      </c>
      <c r="K17" s="194">
        <f t="shared" si="7"/>
        <v>16392</v>
      </c>
      <c r="L17" s="194">
        <f t="shared" si="8"/>
        <v>64658</v>
      </c>
      <c r="M17" s="195">
        <v>3288</v>
      </c>
      <c r="N17" s="142">
        <f t="shared" si="9"/>
        <v>67946</v>
      </c>
    </row>
    <row r="18" spans="1:15" ht="13.5" customHeight="1" x14ac:dyDescent="0.25">
      <c r="A18" s="255" t="s">
        <v>42</v>
      </c>
      <c r="B18" s="52" t="s">
        <v>16</v>
      </c>
      <c r="C18" s="195">
        <v>8.6</v>
      </c>
      <c r="D18" s="195">
        <v>1.64</v>
      </c>
      <c r="E18" s="196">
        <v>0</v>
      </c>
      <c r="F18" s="196">
        <v>0</v>
      </c>
      <c r="G18" s="193">
        <f t="shared" si="6"/>
        <v>10.24</v>
      </c>
      <c r="H18" s="195">
        <v>0.39</v>
      </c>
      <c r="I18" s="196">
        <v>0</v>
      </c>
      <c r="J18" s="195">
        <v>1.69</v>
      </c>
      <c r="K18" s="193">
        <f t="shared" si="7"/>
        <v>2.08</v>
      </c>
      <c r="L18" s="193">
        <f t="shared" si="8"/>
        <v>12.32</v>
      </c>
      <c r="M18" s="195">
        <v>0.96</v>
      </c>
      <c r="N18" s="142">
        <f t="shared" si="9"/>
        <v>13.280000000000001</v>
      </c>
    </row>
    <row r="19" spans="1:15" ht="13.5" customHeight="1" x14ac:dyDescent="0.25">
      <c r="A19" s="255"/>
      <c r="B19" s="52" t="s">
        <v>38</v>
      </c>
      <c r="C19" s="195">
        <v>1543</v>
      </c>
      <c r="D19" s="195">
        <v>289</v>
      </c>
      <c r="E19" s="196">
        <v>0</v>
      </c>
      <c r="F19" s="196">
        <v>0</v>
      </c>
      <c r="G19" s="193">
        <f t="shared" si="6"/>
        <v>1832</v>
      </c>
      <c r="H19" s="195">
        <v>53</v>
      </c>
      <c r="I19" s="196">
        <v>0</v>
      </c>
      <c r="J19" s="195">
        <v>5</v>
      </c>
      <c r="K19" s="193">
        <f t="shared" si="7"/>
        <v>58</v>
      </c>
      <c r="L19" s="193">
        <f t="shared" si="8"/>
        <v>1890</v>
      </c>
      <c r="M19" s="195">
        <v>78</v>
      </c>
      <c r="N19" s="142">
        <f t="shared" si="9"/>
        <v>1968</v>
      </c>
    </row>
    <row r="20" spans="1:15" ht="13.5" customHeight="1" x14ac:dyDescent="0.25">
      <c r="A20" s="255" t="s">
        <v>43</v>
      </c>
      <c r="B20" s="52" t="s">
        <v>16</v>
      </c>
      <c r="C20" s="196">
        <v>0</v>
      </c>
      <c r="D20" s="196">
        <v>0</v>
      </c>
      <c r="E20" s="196">
        <v>0</v>
      </c>
      <c r="F20" s="196">
        <v>0</v>
      </c>
      <c r="G20" s="193">
        <f t="shared" si="6"/>
        <v>0</v>
      </c>
      <c r="H20" s="196">
        <v>0</v>
      </c>
      <c r="I20" s="196">
        <v>0</v>
      </c>
      <c r="J20" s="196">
        <v>0</v>
      </c>
      <c r="K20" s="193">
        <f t="shared" si="7"/>
        <v>0</v>
      </c>
      <c r="L20" s="193">
        <f t="shared" si="8"/>
        <v>0</v>
      </c>
      <c r="M20" s="196">
        <v>0</v>
      </c>
      <c r="N20" s="142">
        <f t="shared" si="9"/>
        <v>0</v>
      </c>
      <c r="O20" s="29"/>
    </row>
    <row r="21" spans="1:15" ht="13.5" customHeight="1" x14ac:dyDescent="0.25">
      <c r="A21" s="255"/>
      <c r="B21" s="52" t="s">
        <v>38</v>
      </c>
      <c r="C21" s="196">
        <v>0</v>
      </c>
      <c r="D21" s="196">
        <v>0</v>
      </c>
      <c r="E21" s="196">
        <v>0</v>
      </c>
      <c r="F21" s="196">
        <v>0</v>
      </c>
      <c r="G21" s="193">
        <f t="shared" si="6"/>
        <v>0</v>
      </c>
      <c r="H21" s="196">
        <v>0</v>
      </c>
      <c r="I21" s="196">
        <v>0</v>
      </c>
      <c r="J21" s="196">
        <v>0</v>
      </c>
      <c r="K21" s="193">
        <f t="shared" si="7"/>
        <v>0</v>
      </c>
      <c r="L21" s="193">
        <f t="shared" si="8"/>
        <v>0</v>
      </c>
      <c r="M21" s="196">
        <v>0</v>
      </c>
      <c r="N21" s="142">
        <f t="shared" si="9"/>
        <v>0</v>
      </c>
      <c r="O21" s="29"/>
    </row>
    <row r="22" spans="1:15" ht="13.5" customHeight="1" x14ac:dyDescent="0.25">
      <c r="A22" s="61" t="s">
        <v>27</v>
      </c>
      <c r="B22" s="52" t="s">
        <v>16</v>
      </c>
      <c r="C22" s="195">
        <v>3.89</v>
      </c>
      <c r="D22" s="195">
        <v>0.78</v>
      </c>
      <c r="E22" s="196">
        <v>0</v>
      </c>
      <c r="F22" s="196">
        <v>0</v>
      </c>
      <c r="G22" s="193">
        <f t="shared" si="6"/>
        <v>4.67</v>
      </c>
      <c r="H22" s="195">
        <v>1.9500000000000002</v>
      </c>
      <c r="I22" s="196">
        <v>0</v>
      </c>
      <c r="J22" s="195">
        <v>0.13</v>
      </c>
      <c r="K22" s="193">
        <f t="shared" si="7"/>
        <v>2.08</v>
      </c>
      <c r="L22" s="193">
        <f t="shared" si="8"/>
        <v>6.75</v>
      </c>
      <c r="M22" s="195">
        <v>1.67</v>
      </c>
      <c r="N22" s="142">
        <f t="shared" si="9"/>
        <v>8.42</v>
      </c>
    </row>
    <row r="23" spans="1:15" ht="13.5" customHeight="1" x14ac:dyDescent="0.25">
      <c r="A23" s="64"/>
      <c r="B23" s="52" t="s">
        <v>38</v>
      </c>
      <c r="C23" s="195">
        <v>427</v>
      </c>
      <c r="D23" s="195">
        <v>40</v>
      </c>
      <c r="E23" s="196">
        <v>0</v>
      </c>
      <c r="F23" s="196">
        <v>0</v>
      </c>
      <c r="G23" s="193">
        <f t="shared" si="6"/>
        <v>467</v>
      </c>
      <c r="H23" s="195">
        <v>151</v>
      </c>
      <c r="I23" s="196">
        <v>0</v>
      </c>
      <c r="J23" s="195">
        <v>4</v>
      </c>
      <c r="K23" s="193">
        <f t="shared" si="7"/>
        <v>155</v>
      </c>
      <c r="L23" s="193">
        <f t="shared" si="8"/>
        <v>622</v>
      </c>
      <c r="M23" s="195">
        <v>109</v>
      </c>
      <c r="N23" s="142">
        <f t="shared" si="9"/>
        <v>731</v>
      </c>
    </row>
    <row r="24" spans="1:15" ht="13.5" customHeight="1" x14ac:dyDescent="0.25">
      <c r="A24" s="254" t="s">
        <v>28</v>
      </c>
      <c r="B24" s="52" t="s">
        <v>16</v>
      </c>
      <c r="C24" s="195">
        <v>95.160000000000011</v>
      </c>
      <c r="D24" s="195">
        <v>123.64000000000001</v>
      </c>
      <c r="E24" s="196">
        <v>0</v>
      </c>
      <c r="F24" s="196">
        <v>0</v>
      </c>
      <c r="G24" s="193">
        <f t="shared" si="6"/>
        <v>218.8</v>
      </c>
      <c r="H24" s="195">
        <v>85.25</v>
      </c>
      <c r="I24" s="195">
        <v>0.33</v>
      </c>
      <c r="J24" s="195">
        <v>1.4</v>
      </c>
      <c r="K24" s="193">
        <f t="shared" si="7"/>
        <v>86.98</v>
      </c>
      <c r="L24" s="193">
        <f t="shared" si="8"/>
        <v>305.78000000000003</v>
      </c>
      <c r="M24" s="195">
        <v>3.17</v>
      </c>
      <c r="N24" s="142">
        <f t="shared" si="9"/>
        <v>308.95000000000005</v>
      </c>
    </row>
    <row r="25" spans="1:15" ht="13.5" customHeight="1" x14ac:dyDescent="0.25">
      <c r="A25" s="254"/>
      <c r="B25" s="52" t="s">
        <v>38</v>
      </c>
      <c r="C25" s="195">
        <v>65</v>
      </c>
      <c r="D25" s="195">
        <v>53</v>
      </c>
      <c r="E25" s="197">
        <v>0</v>
      </c>
      <c r="F25" s="197">
        <v>0</v>
      </c>
      <c r="G25" s="194">
        <f t="shared" si="6"/>
        <v>118</v>
      </c>
      <c r="H25" s="195">
        <v>129</v>
      </c>
      <c r="I25" s="195">
        <v>4</v>
      </c>
      <c r="J25" s="195">
        <v>5</v>
      </c>
      <c r="K25" s="194">
        <f t="shared" si="7"/>
        <v>138</v>
      </c>
      <c r="L25" s="194">
        <f t="shared" si="8"/>
        <v>256</v>
      </c>
      <c r="M25" s="195">
        <v>17</v>
      </c>
      <c r="N25" s="142">
        <f t="shared" si="9"/>
        <v>273</v>
      </c>
    </row>
    <row r="26" spans="1:15" ht="13.5" customHeight="1" x14ac:dyDescent="0.25">
      <c r="A26" s="254" t="s">
        <v>29</v>
      </c>
      <c r="B26" s="52" t="s">
        <v>16</v>
      </c>
      <c r="C26" s="196">
        <v>0</v>
      </c>
      <c r="D26" s="196">
        <v>0</v>
      </c>
      <c r="E26" s="196">
        <v>0</v>
      </c>
      <c r="F26" s="196">
        <v>0</v>
      </c>
      <c r="G26" s="193">
        <f t="shared" si="6"/>
        <v>0</v>
      </c>
      <c r="H26" s="196">
        <v>0</v>
      </c>
      <c r="I26" s="196">
        <v>0</v>
      </c>
      <c r="J26" s="196">
        <v>0</v>
      </c>
      <c r="K26" s="193">
        <f t="shared" si="7"/>
        <v>0</v>
      </c>
      <c r="L26" s="193">
        <f t="shared" si="8"/>
        <v>0</v>
      </c>
      <c r="M26" s="196">
        <v>0</v>
      </c>
      <c r="N26" s="142">
        <f t="shared" si="9"/>
        <v>0</v>
      </c>
    </row>
    <row r="27" spans="1:15" ht="13.5" customHeight="1" x14ac:dyDescent="0.25">
      <c r="A27" s="254"/>
      <c r="B27" s="52" t="s">
        <v>38</v>
      </c>
      <c r="C27" s="196">
        <v>0</v>
      </c>
      <c r="D27" s="196">
        <v>0</v>
      </c>
      <c r="E27" s="196">
        <v>0</v>
      </c>
      <c r="F27" s="196">
        <v>0</v>
      </c>
      <c r="G27" s="193">
        <f t="shared" si="6"/>
        <v>0</v>
      </c>
      <c r="H27" s="196">
        <v>0</v>
      </c>
      <c r="I27" s="196">
        <v>0</v>
      </c>
      <c r="J27" s="196">
        <v>0</v>
      </c>
      <c r="K27" s="193">
        <f t="shared" si="7"/>
        <v>0</v>
      </c>
      <c r="L27" s="193">
        <f t="shared" si="8"/>
        <v>0</v>
      </c>
      <c r="M27" s="196">
        <v>0</v>
      </c>
      <c r="N27" s="142">
        <f t="shared" si="9"/>
        <v>0</v>
      </c>
    </row>
    <row r="28" spans="1:15" ht="13.5" customHeight="1" x14ac:dyDescent="0.25">
      <c r="A28" s="254" t="s">
        <v>30</v>
      </c>
      <c r="B28" s="52" t="s">
        <v>16</v>
      </c>
      <c r="C28" s="196">
        <v>0</v>
      </c>
      <c r="D28" s="196">
        <v>0</v>
      </c>
      <c r="E28" s="196">
        <v>0</v>
      </c>
      <c r="F28" s="196">
        <v>0</v>
      </c>
      <c r="G28" s="193">
        <f t="shared" si="6"/>
        <v>0</v>
      </c>
      <c r="H28" s="196">
        <v>0</v>
      </c>
      <c r="I28" s="196">
        <v>0</v>
      </c>
      <c r="J28" s="196">
        <v>0</v>
      </c>
      <c r="K28" s="193">
        <f t="shared" si="7"/>
        <v>0</v>
      </c>
      <c r="L28" s="193">
        <f t="shared" si="8"/>
        <v>0</v>
      </c>
      <c r="M28" s="196">
        <v>0</v>
      </c>
      <c r="N28" s="142">
        <f t="shared" si="9"/>
        <v>0</v>
      </c>
    </row>
    <row r="29" spans="1:15" ht="13.5" customHeight="1" x14ac:dyDescent="0.25">
      <c r="A29" s="254"/>
      <c r="B29" s="52" t="s">
        <v>38</v>
      </c>
      <c r="C29" s="196">
        <v>0</v>
      </c>
      <c r="D29" s="196">
        <v>0</v>
      </c>
      <c r="E29" s="196">
        <v>0</v>
      </c>
      <c r="F29" s="196">
        <v>0</v>
      </c>
      <c r="G29" s="193">
        <f t="shared" si="6"/>
        <v>0</v>
      </c>
      <c r="H29" s="196">
        <v>0</v>
      </c>
      <c r="I29" s="196">
        <v>0</v>
      </c>
      <c r="J29" s="196">
        <v>0</v>
      </c>
      <c r="K29" s="193">
        <f t="shared" si="7"/>
        <v>0</v>
      </c>
      <c r="L29" s="193">
        <f t="shared" si="8"/>
        <v>0</v>
      </c>
      <c r="M29" s="196">
        <v>0</v>
      </c>
      <c r="N29" s="142">
        <f t="shared" si="9"/>
        <v>0</v>
      </c>
    </row>
    <row r="30" spans="1:15" ht="13.5" customHeight="1" x14ac:dyDescent="0.25">
      <c r="A30" s="254" t="s">
        <v>31</v>
      </c>
      <c r="B30" s="52" t="s">
        <v>16</v>
      </c>
      <c r="C30" s="195">
        <v>0.46000000000000008</v>
      </c>
      <c r="D30" s="195">
        <v>0.54</v>
      </c>
      <c r="E30" s="196">
        <v>0</v>
      </c>
      <c r="F30" s="196">
        <v>0</v>
      </c>
      <c r="G30" s="193">
        <f t="shared" si="6"/>
        <v>1</v>
      </c>
      <c r="H30" s="195">
        <v>2.95</v>
      </c>
      <c r="I30" s="196">
        <v>0</v>
      </c>
      <c r="J30" s="195">
        <v>6.0000000000000005E-2</v>
      </c>
      <c r="K30" s="193">
        <f t="shared" si="7"/>
        <v>3.0100000000000002</v>
      </c>
      <c r="L30" s="193">
        <f t="shared" si="8"/>
        <v>4.01</v>
      </c>
      <c r="M30" s="195">
        <v>0.75</v>
      </c>
      <c r="N30" s="142">
        <f t="shared" si="9"/>
        <v>4.76</v>
      </c>
    </row>
    <row r="31" spans="1:15" ht="13.5" customHeight="1" x14ac:dyDescent="0.25">
      <c r="A31" s="254"/>
      <c r="B31" s="52" t="s">
        <v>38</v>
      </c>
      <c r="C31" s="195">
        <v>105</v>
      </c>
      <c r="D31" s="195">
        <v>44</v>
      </c>
      <c r="E31" s="196">
        <v>0</v>
      </c>
      <c r="F31" s="196">
        <v>0</v>
      </c>
      <c r="G31" s="193">
        <f t="shared" si="6"/>
        <v>149</v>
      </c>
      <c r="H31" s="195">
        <v>325</v>
      </c>
      <c r="I31" s="196">
        <v>0</v>
      </c>
      <c r="J31" s="195">
        <v>5</v>
      </c>
      <c r="K31" s="193">
        <f t="shared" si="7"/>
        <v>330</v>
      </c>
      <c r="L31" s="193">
        <f t="shared" si="8"/>
        <v>479</v>
      </c>
      <c r="M31" s="195">
        <v>117</v>
      </c>
      <c r="N31" s="142">
        <f t="shared" si="9"/>
        <v>596</v>
      </c>
    </row>
    <row r="32" spans="1:15" ht="13.5" customHeight="1" x14ac:dyDescent="0.25">
      <c r="A32" s="254" t="s">
        <v>32</v>
      </c>
      <c r="B32" s="52" t="s">
        <v>16</v>
      </c>
      <c r="C32" s="196">
        <v>0</v>
      </c>
      <c r="D32" s="196">
        <v>0</v>
      </c>
      <c r="E32" s="196">
        <v>0</v>
      </c>
      <c r="F32" s="196">
        <v>0</v>
      </c>
      <c r="G32" s="193">
        <f t="shared" si="6"/>
        <v>0</v>
      </c>
      <c r="H32" s="196">
        <v>0</v>
      </c>
      <c r="I32" s="196">
        <v>0</v>
      </c>
      <c r="J32" s="196">
        <v>0</v>
      </c>
      <c r="K32" s="193">
        <f t="shared" si="7"/>
        <v>0</v>
      </c>
      <c r="L32" s="193">
        <f t="shared" si="8"/>
        <v>0</v>
      </c>
      <c r="M32" s="196">
        <v>0</v>
      </c>
      <c r="N32" s="142">
        <f t="shared" si="9"/>
        <v>0</v>
      </c>
    </row>
    <row r="33" spans="1:16" ht="13.5" customHeight="1" x14ac:dyDescent="0.25">
      <c r="A33" s="254"/>
      <c r="B33" s="52" t="s">
        <v>38</v>
      </c>
      <c r="C33" s="196">
        <v>0</v>
      </c>
      <c r="D33" s="196">
        <v>0</v>
      </c>
      <c r="E33" s="196">
        <v>0</v>
      </c>
      <c r="F33" s="196">
        <v>0</v>
      </c>
      <c r="G33" s="193">
        <f t="shared" si="6"/>
        <v>0</v>
      </c>
      <c r="H33" s="196">
        <v>0</v>
      </c>
      <c r="I33" s="196">
        <v>0</v>
      </c>
      <c r="J33" s="196">
        <v>0</v>
      </c>
      <c r="K33" s="193">
        <f t="shared" si="7"/>
        <v>0</v>
      </c>
      <c r="L33" s="193">
        <f t="shared" si="8"/>
        <v>0</v>
      </c>
      <c r="M33" s="196">
        <v>0</v>
      </c>
      <c r="N33" s="142">
        <f t="shared" si="9"/>
        <v>0</v>
      </c>
    </row>
    <row r="34" spans="1:16" ht="13.5" customHeight="1" x14ac:dyDescent="0.25">
      <c r="A34" s="254" t="s">
        <v>33</v>
      </c>
      <c r="B34" s="52" t="s">
        <v>16</v>
      </c>
      <c r="C34" s="195">
        <v>0.39</v>
      </c>
      <c r="D34" s="196">
        <v>0</v>
      </c>
      <c r="E34" s="196">
        <v>0</v>
      </c>
      <c r="F34" s="196">
        <v>0</v>
      </c>
      <c r="G34" s="193">
        <f t="shared" si="6"/>
        <v>0.39</v>
      </c>
      <c r="H34" s="195">
        <v>0.52</v>
      </c>
      <c r="I34" s="196">
        <v>0</v>
      </c>
      <c r="J34" s="195">
        <v>0.75</v>
      </c>
      <c r="K34" s="193">
        <f t="shared" si="7"/>
        <v>1.27</v>
      </c>
      <c r="L34" s="193">
        <f t="shared" si="8"/>
        <v>1.6600000000000001</v>
      </c>
      <c r="M34" s="196">
        <v>0</v>
      </c>
      <c r="N34" s="142">
        <f t="shared" si="9"/>
        <v>1.6600000000000001</v>
      </c>
    </row>
    <row r="35" spans="1:16" ht="13.5" customHeight="1" x14ac:dyDescent="0.25">
      <c r="A35" s="254"/>
      <c r="B35" s="52" t="s">
        <v>38</v>
      </c>
      <c r="C35" s="195">
        <v>646</v>
      </c>
      <c r="D35" s="197">
        <v>0</v>
      </c>
      <c r="E35" s="197">
        <v>0</v>
      </c>
      <c r="F35" s="197">
        <v>0</v>
      </c>
      <c r="G35" s="194">
        <f t="shared" si="6"/>
        <v>646</v>
      </c>
      <c r="H35" s="195">
        <v>73.319999999999993</v>
      </c>
      <c r="I35" s="197">
        <v>0</v>
      </c>
      <c r="J35" s="195">
        <v>25.37</v>
      </c>
      <c r="K35" s="194">
        <f t="shared" si="7"/>
        <v>98.69</v>
      </c>
      <c r="L35" s="194">
        <f t="shared" si="8"/>
        <v>744.69</v>
      </c>
      <c r="M35" s="197">
        <v>0</v>
      </c>
      <c r="N35" s="142">
        <f t="shared" si="9"/>
        <v>744.69</v>
      </c>
    </row>
    <row r="36" spans="1:16" ht="13.5" customHeight="1" x14ac:dyDescent="0.25">
      <c r="A36" s="254" t="s">
        <v>34</v>
      </c>
      <c r="B36" s="52" t="s">
        <v>16</v>
      </c>
      <c r="C36" s="195">
        <v>2.7399999999999998</v>
      </c>
      <c r="D36" s="195">
        <v>0.41</v>
      </c>
      <c r="E36" s="196">
        <v>0</v>
      </c>
      <c r="F36" s="196">
        <v>0</v>
      </c>
      <c r="G36" s="193">
        <f t="shared" si="6"/>
        <v>3.15</v>
      </c>
      <c r="H36" s="195">
        <v>2.52</v>
      </c>
      <c r="I36" s="196">
        <v>0</v>
      </c>
      <c r="J36" s="196">
        <v>0</v>
      </c>
      <c r="K36" s="193">
        <f t="shared" si="7"/>
        <v>2.52</v>
      </c>
      <c r="L36" s="193">
        <f t="shared" si="8"/>
        <v>5.67</v>
      </c>
      <c r="M36" s="195">
        <v>0.19</v>
      </c>
      <c r="N36" s="142">
        <f t="shared" si="9"/>
        <v>5.86</v>
      </c>
    </row>
    <row r="37" spans="1:16" ht="13.5" customHeight="1" x14ac:dyDescent="0.25">
      <c r="A37" s="254"/>
      <c r="B37" s="52" t="s">
        <v>38</v>
      </c>
      <c r="C37" s="195">
        <v>6.9</v>
      </c>
      <c r="D37" s="195">
        <v>56</v>
      </c>
      <c r="E37" s="197">
        <v>0</v>
      </c>
      <c r="F37" s="197">
        <v>0</v>
      </c>
      <c r="G37" s="194">
        <f t="shared" si="6"/>
        <v>62.9</v>
      </c>
      <c r="H37" s="195">
        <v>25</v>
      </c>
      <c r="I37" s="197">
        <v>0</v>
      </c>
      <c r="J37" s="197">
        <v>0</v>
      </c>
      <c r="K37" s="194">
        <f t="shared" si="7"/>
        <v>25</v>
      </c>
      <c r="L37" s="194">
        <f t="shared" si="8"/>
        <v>87.9</v>
      </c>
      <c r="M37" s="195">
        <v>4.6900000000000004</v>
      </c>
      <c r="N37" s="142">
        <f t="shared" si="9"/>
        <v>92.59</v>
      </c>
      <c r="O37" s="29"/>
    </row>
    <row r="38" spans="1:16" ht="13.5" customHeight="1" x14ac:dyDescent="0.25">
      <c r="A38" s="64" t="s">
        <v>35</v>
      </c>
      <c r="B38" s="52" t="s">
        <v>16</v>
      </c>
      <c r="C38" s="193">
        <f t="shared" ref="C38:L38" si="10">C4+C12+C14+C16+C18+C20+C22+C24+C26+C28+C30+C32+C34+C36</f>
        <v>3586.8599999999983</v>
      </c>
      <c r="D38" s="193">
        <f t="shared" si="10"/>
        <v>2876.35</v>
      </c>
      <c r="E38" s="193">
        <f t="shared" si="10"/>
        <v>25.400000000000002</v>
      </c>
      <c r="F38" s="193">
        <f t="shared" si="10"/>
        <v>40.180000000000007</v>
      </c>
      <c r="G38" s="193">
        <f t="shared" si="10"/>
        <v>6528.7899999999991</v>
      </c>
      <c r="H38" s="193">
        <f t="shared" si="10"/>
        <v>4840.9800000000005</v>
      </c>
      <c r="I38" s="193">
        <f t="shared" si="10"/>
        <v>145.68000000000004</v>
      </c>
      <c r="J38" s="193">
        <f t="shared" si="10"/>
        <v>708.80999999999983</v>
      </c>
      <c r="K38" s="193">
        <f>K4+K12+K14+K16+K18+K20+K22+K24+K26+K28+K30+K32+K34+K36</f>
        <v>5695.47</v>
      </c>
      <c r="L38" s="193">
        <f t="shared" si="10"/>
        <v>12224.26</v>
      </c>
      <c r="M38" s="193">
        <f>M4+M12+M14+M16+M18+M20+M22+M24+M26+M28+M30+M32+M34+M36</f>
        <v>2750.2999999999997</v>
      </c>
      <c r="N38" s="142">
        <f>N4+N12+N14+N16+N18+N20+N22+N24+N26+N28+N30+N32+N34+N36</f>
        <v>14974.560000000001</v>
      </c>
      <c r="O38" s="30"/>
      <c r="P38" s="32"/>
    </row>
    <row r="39" spans="1:16" ht="13.5" customHeight="1" x14ac:dyDescent="0.25">
      <c r="A39" s="62"/>
      <c r="B39" s="52" t="s">
        <v>38</v>
      </c>
      <c r="C39" s="194">
        <f>C5+C13+C15+C17+C19+C21+C23+C25+C27+C29+C31+C33+C35+C37</f>
        <v>354718.9</v>
      </c>
      <c r="D39" s="194">
        <f>D5+D13+D15+D17+D19+D21+D23+D25+D27+D29+D31+D33+D35+D37</f>
        <v>301243</v>
      </c>
      <c r="E39" s="194">
        <f t="shared" ref="E39:L39" si="11">E5+E13+E15+E17+E19+E21+E23+E25+E27+E29+E31+E33+E35+E37</f>
        <v>449</v>
      </c>
      <c r="F39" s="194">
        <f t="shared" si="11"/>
        <v>1801</v>
      </c>
      <c r="G39" s="194">
        <f t="shared" si="11"/>
        <v>658211.9</v>
      </c>
      <c r="H39" s="194">
        <f>H5+H13+H15+H17+H19+H21+H23+H25+H27+H29+H31+H33+H35+H37</f>
        <v>555951.31999999995</v>
      </c>
      <c r="I39" s="194">
        <f t="shared" si="11"/>
        <v>17648</v>
      </c>
      <c r="J39" s="194">
        <f t="shared" si="11"/>
        <v>115228.37</v>
      </c>
      <c r="K39" s="194">
        <f t="shared" si="11"/>
        <v>688827.69</v>
      </c>
      <c r="L39" s="194">
        <f t="shared" si="11"/>
        <v>1347039.5899999999</v>
      </c>
      <c r="M39" s="194">
        <f>M5+M13+M15+M17+M19+M21+M23+M25+M27+M29+M31+M33+M35+M37</f>
        <v>365221.69</v>
      </c>
      <c r="N39" s="142">
        <f>N5+N13+N15+N17+N19+N21+N23+N25+N27+N29+N31+N33+N35+N37</f>
        <v>1712261.28</v>
      </c>
      <c r="O39" s="30"/>
      <c r="P39" s="32"/>
    </row>
    <row r="40" spans="1:16" x14ac:dyDescent="0.25"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O40" s="2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1" bottom="0.2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40"/>
  <sheetViews>
    <sheetView zoomScale="85" zoomScaleNormal="85" workbookViewId="0">
      <selection activeCell="C4" sqref="C4:N39"/>
    </sheetView>
  </sheetViews>
  <sheetFormatPr defaultRowHeight="15" x14ac:dyDescent="0.25"/>
  <cols>
    <col min="1" max="1" width="31.5703125" style="33" customWidth="1"/>
    <col min="2" max="2" width="4" style="33" customWidth="1"/>
    <col min="3" max="3" width="8.140625" style="33" customWidth="1"/>
    <col min="4" max="4" width="9.140625" style="33"/>
    <col min="5" max="5" width="5.85546875" style="33" customWidth="1"/>
    <col min="6" max="6" width="5.42578125" style="33" customWidth="1"/>
    <col min="7" max="7" width="12.140625" style="33" customWidth="1"/>
    <col min="8" max="8" width="9.140625" style="33"/>
    <col min="9" max="9" width="7.28515625" style="33" customWidth="1"/>
    <col min="10" max="10" width="9.140625" style="33"/>
    <col min="11" max="11" width="12.5703125" style="33" customWidth="1"/>
    <col min="12" max="12" width="7.85546875" style="33" customWidth="1"/>
    <col min="13" max="13" width="8.42578125" style="33" customWidth="1"/>
    <col min="14" max="14" width="11.85546875" style="91" customWidth="1"/>
    <col min="15" max="16384" width="9.140625" style="33"/>
  </cols>
  <sheetData>
    <row r="1" spans="1:14" ht="12.75" customHeight="1" x14ac:dyDescent="0.25">
      <c r="A1" s="258" t="s">
        <v>65</v>
      </c>
      <c r="B1" s="258"/>
    </row>
    <row r="2" spans="1:14" ht="11.25" customHeight="1" x14ac:dyDescent="0.25">
      <c r="A2" s="40" t="s">
        <v>0</v>
      </c>
      <c r="B2" s="40"/>
      <c r="C2" s="250" t="s">
        <v>1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103" t="s">
        <v>2</v>
      </c>
    </row>
    <row r="3" spans="1:14" ht="25.5" customHeight="1" x14ac:dyDescent="0.25">
      <c r="A3" s="40" t="s">
        <v>3</v>
      </c>
      <c r="B3" s="40"/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0" t="s">
        <v>9</v>
      </c>
      <c r="I3" s="40" t="s">
        <v>10</v>
      </c>
      <c r="J3" s="40" t="s">
        <v>11</v>
      </c>
      <c r="K3" s="40" t="s">
        <v>12</v>
      </c>
      <c r="L3" s="40" t="s">
        <v>13</v>
      </c>
      <c r="M3" s="40" t="s">
        <v>14</v>
      </c>
      <c r="N3" s="96"/>
    </row>
    <row r="4" spans="1:14" ht="14.25" customHeight="1" x14ac:dyDescent="0.25">
      <c r="A4" s="39" t="s">
        <v>15</v>
      </c>
      <c r="B4" s="42" t="s">
        <v>16</v>
      </c>
      <c r="C4" s="184">
        <f>C6+C8+C10</f>
        <v>2633.95</v>
      </c>
      <c r="D4" s="184">
        <f>D6+D8+D10</f>
        <v>1546.8200000000004</v>
      </c>
      <c r="E4" s="184">
        <f t="shared" ref="E4:F4" si="0">E6+E8+E10</f>
        <v>9.86</v>
      </c>
      <c r="F4" s="184">
        <f t="shared" si="0"/>
        <v>5.8199999999999994</v>
      </c>
      <c r="G4" s="184">
        <f t="shared" ref="G4:G5" si="1">SUM(C4:F4)</f>
        <v>4196.45</v>
      </c>
      <c r="H4" s="184">
        <f>H6+H8+H10</f>
        <v>3231.5399999999995</v>
      </c>
      <c r="I4" s="184">
        <f>I6+I8</f>
        <v>124.63000000000002</v>
      </c>
      <c r="J4" s="184">
        <f>J6+J8</f>
        <v>678.62999999999977</v>
      </c>
      <c r="K4" s="184">
        <f t="shared" ref="K4:K5" si="2">SUM(H4:J4)</f>
        <v>4034.7999999999993</v>
      </c>
      <c r="L4" s="184">
        <f t="shared" ref="L4:L5" si="3">G4+K4</f>
        <v>8231.25</v>
      </c>
      <c r="M4" s="184">
        <f>M6+M8+M10</f>
        <v>2406.6999999999998</v>
      </c>
      <c r="N4" s="185">
        <f t="shared" ref="N4:N5" si="4">SUM(L4:M4)</f>
        <v>10637.95</v>
      </c>
    </row>
    <row r="5" spans="1:14" ht="14.25" customHeight="1" x14ac:dyDescent="0.25">
      <c r="A5" s="41"/>
      <c r="B5" s="42" t="s">
        <v>17</v>
      </c>
      <c r="C5" s="186">
        <f>C7+C9+C11</f>
        <v>700295</v>
      </c>
      <c r="D5" s="186">
        <f t="shared" ref="D5:F5" si="5">D7+D9+D11</f>
        <v>365764</v>
      </c>
      <c r="E5" s="186">
        <f t="shared" si="5"/>
        <v>556</v>
      </c>
      <c r="F5" s="186">
        <f t="shared" si="5"/>
        <v>777</v>
      </c>
      <c r="G5" s="186">
        <f t="shared" si="1"/>
        <v>1067392</v>
      </c>
      <c r="H5" s="186">
        <f>H7+H9+H11</f>
        <v>699609</v>
      </c>
      <c r="I5" s="186">
        <f t="shared" ref="I5:J5" si="6">I7+I9+I11</f>
        <v>26419</v>
      </c>
      <c r="J5" s="186">
        <f t="shared" si="6"/>
        <v>162584</v>
      </c>
      <c r="K5" s="186">
        <f t="shared" si="2"/>
        <v>888612</v>
      </c>
      <c r="L5" s="186">
        <f t="shared" si="3"/>
        <v>1956004</v>
      </c>
      <c r="M5" s="186">
        <f>M7+M9+M11</f>
        <v>362424</v>
      </c>
      <c r="N5" s="185">
        <f t="shared" si="4"/>
        <v>2318428</v>
      </c>
    </row>
    <row r="6" spans="1:14" ht="13.5" customHeight="1" x14ac:dyDescent="0.25">
      <c r="A6" s="245" t="s">
        <v>18</v>
      </c>
      <c r="B6" s="42" t="s">
        <v>16</v>
      </c>
      <c r="C6" s="187">
        <f>'Vidzeme valsts'!C6+'Vidzeme pārējie'!C6</f>
        <v>1918.2199999999998</v>
      </c>
      <c r="D6" s="187">
        <f>'Vidzeme valsts'!D6+'Vidzeme pārējie'!D6</f>
        <v>1207.1800000000003</v>
      </c>
      <c r="E6" s="187">
        <f>'Vidzeme valsts'!E6+'Vidzeme pārējie'!E6</f>
        <v>0</v>
      </c>
      <c r="F6" s="187">
        <f>'Vidzeme valsts'!F6+'Vidzeme pārējie'!F6</f>
        <v>4.1899999999999995</v>
      </c>
      <c r="G6" s="188">
        <f>SUM(C6:F6)</f>
        <v>3129.59</v>
      </c>
      <c r="H6" s="187">
        <f>'Vidzeme valsts'!H6+'Vidzeme pārējie'!H6</f>
        <v>2514.1399999999994</v>
      </c>
      <c r="I6" s="187">
        <f>'Vidzeme valsts'!I6+'Vidzeme pārējie'!I6</f>
        <v>106.95000000000002</v>
      </c>
      <c r="J6" s="187">
        <f>'Vidzeme valsts'!J6+'Vidzeme pārējie'!J6</f>
        <v>580.7199999999998</v>
      </c>
      <c r="K6" s="188">
        <f>SUM(H6:J6)</f>
        <v>3201.809999999999</v>
      </c>
      <c r="L6" s="188">
        <f>G6+K6</f>
        <v>6331.4</v>
      </c>
      <c r="M6" s="187">
        <f>'Vidzeme valsts'!M6+'Vidzeme pārējie'!M6</f>
        <v>2014.9999999999998</v>
      </c>
      <c r="N6" s="189">
        <f>SUM(L6:M6)</f>
        <v>8346.4</v>
      </c>
    </row>
    <row r="7" spans="1:14" ht="15" customHeight="1" x14ac:dyDescent="0.25">
      <c r="A7" s="245"/>
      <c r="B7" s="42" t="s">
        <v>17</v>
      </c>
      <c r="C7" s="190">
        <f>'Vidzeme valsts'!C7+'Vidzeme pārējie'!C7</f>
        <v>595164</v>
      </c>
      <c r="D7" s="190">
        <f>'Vidzeme valsts'!D7+'Vidzeme pārējie'!D7</f>
        <v>329020</v>
      </c>
      <c r="E7" s="190">
        <f>'Vidzeme valsts'!E7+'Vidzeme pārējie'!E7</f>
        <v>0</v>
      </c>
      <c r="F7" s="190">
        <f>'Vidzeme valsts'!F7+'Vidzeme pārējie'!F7</f>
        <v>662</v>
      </c>
      <c r="G7" s="191">
        <f>SUM(C7:F7)</f>
        <v>924846</v>
      </c>
      <c r="H7" s="190">
        <f>'Vidzeme valsts'!H7+'Vidzeme pārējie'!H7</f>
        <v>605121</v>
      </c>
      <c r="I7" s="190">
        <f>'Vidzeme valsts'!I7+'Vidzeme pārējie'!I7</f>
        <v>25693</v>
      </c>
      <c r="J7" s="190">
        <f>'Vidzeme valsts'!J7+'Vidzeme pārējie'!J7</f>
        <v>156283</v>
      </c>
      <c r="K7" s="191">
        <f>SUM(H7:J7)</f>
        <v>787097</v>
      </c>
      <c r="L7" s="191">
        <f>G7+K7</f>
        <v>1711943</v>
      </c>
      <c r="M7" s="190">
        <f>'Vidzeme valsts'!M7+'Vidzeme pārējie'!M7</f>
        <v>345339</v>
      </c>
      <c r="N7" s="189">
        <f>SUM(L7:M7)</f>
        <v>2057282</v>
      </c>
    </row>
    <row r="8" spans="1:14" ht="12" customHeight="1" x14ac:dyDescent="0.25">
      <c r="A8" s="245" t="s">
        <v>19</v>
      </c>
      <c r="B8" s="42" t="s">
        <v>16</v>
      </c>
      <c r="C8" s="187">
        <f>'Vidzeme valsts'!C8+'Vidzeme pārējie'!C8</f>
        <v>384.32999999999987</v>
      </c>
      <c r="D8" s="187">
        <f>'Vidzeme valsts'!D8+'Vidzeme pārējie'!D8</f>
        <v>256.63</v>
      </c>
      <c r="E8" s="187">
        <f>'Vidzeme valsts'!E8+'Vidzeme pārējie'!E8</f>
        <v>9.86</v>
      </c>
      <c r="F8" s="187">
        <f>'Vidzeme valsts'!F8+'Vidzeme pārējie'!F8</f>
        <v>1.6300000000000001</v>
      </c>
      <c r="G8" s="188">
        <f t="shared" ref="G8:G37" si="7">SUM(C8:F8)</f>
        <v>652.44999999999982</v>
      </c>
      <c r="H8" s="187">
        <f>'Vidzeme valsts'!H8+'Vidzeme pārējie'!H8</f>
        <v>369.18</v>
      </c>
      <c r="I8" s="187">
        <f>'Vidzeme valsts'!I8+'Vidzeme pārējie'!I8</f>
        <v>17.680000000000003</v>
      </c>
      <c r="J8" s="187">
        <f>'Vidzeme valsts'!J8+'Vidzeme pārējie'!J8</f>
        <v>97.91</v>
      </c>
      <c r="K8" s="188">
        <f t="shared" ref="K8:K37" si="8">SUM(H8:J8)</f>
        <v>484.77</v>
      </c>
      <c r="L8" s="188">
        <f t="shared" ref="L8:L37" si="9">G8+K8</f>
        <v>1137.2199999999998</v>
      </c>
      <c r="M8" s="187">
        <f>'Vidzeme valsts'!M8+'Vidzeme pārējie'!M8</f>
        <v>391.7</v>
      </c>
      <c r="N8" s="189">
        <f t="shared" ref="N8:N37" si="10">SUM(L8:M8)</f>
        <v>1528.9199999999998</v>
      </c>
    </row>
    <row r="9" spans="1:14" ht="29.25" customHeight="1" x14ac:dyDescent="0.25">
      <c r="A9" s="245"/>
      <c r="B9" s="42" t="s">
        <v>17</v>
      </c>
      <c r="C9" s="192">
        <f>'Vidzeme valsts'!C9+'Vidzeme pārējie'!C9</f>
        <v>24419</v>
      </c>
      <c r="D9" s="167">
        <f>'Vidzeme valsts'!D9+'Vidzeme pārējie'!D9</f>
        <v>16208</v>
      </c>
      <c r="E9" s="167">
        <f>'Vidzeme valsts'!E9+'Vidzeme pārējie'!E9</f>
        <v>556</v>
      </c>
      <c r="F9" s="167">
        <f>'Vidzeme valsts'!F9+'Vidzeme pārējie'!F9</f>
        <v>115</v>
      </c>
      <c r="G9" s="169">
        <f t="shared" si="7"/>
        <v>41298</v>
      </c>
      <c r="H9" s="167">
        <f>'Vidzeme valsts'!H9+'Vidzeme pārējie'!H9</f>
        <v>22764</v>
      </c>
      <c r="I9" s="167">
        <f>'Vidzeme valsts'!I9+'Vidzeme pārējie'!I9</f>
        <v>726</v>
      </c>
      <c r="J9" s="167">
        <f>'Vidzeme valsts'!J9+'Vidzeme pārējie'!J9</f>
        <v>6301</v>
      </c>
      <c r="K9" s="169">
        <f t="shared" si="8"/>
        <v>29791</v>
      </c>
      <c r="L9" s="169">
        <f t="shared" si="9"/>
        <v>71089</v>
      </c>
      <c r="M9" s="167">
        <f>'Vidzeme valsts'!M9+'Vidzeme pārējie'!M9</f>
        <v>17085</v>
      </c>
      <c r="N9" s="177">
        <f t="shared" si="10"/>
        <v>88174</v>
      </c>
    </row>
    <row r="10" spans="1:14" ht="12.75" customHeight="1" x14ac:dyDescent="0.25">
      <c r="A10" s="245" t="s">
        <v>20</v>
      </c>
      <c r="B10" s="42" t="s">
        <v>16</v>
      </c>
      <c r="C10" s="187">
        <f>'Vidzeme valsts'!C10+'Vidzeme pārējie'!C10</f>
        <v>331.40000000000003</v>
      </c>
      <c r="D10" s="187">
        <f>'Vidzeme valsts'!D10+'Vidzeme pārējie'!D10</f>
        <v>83.010000000000034</v>
      </c>
      <c r="E10" s="187">
        <f>'Vidzeme valsts'!E10+'Vidzeme pārējie'!E10</f>
        <v>0</v>
      </c>
      <c r="F10" s="187">
        <f>'Vidzeme valsts'!F10+'Vidzeme pārējie'!F10</f>
        <v>0</v>
      </c>
      <c r="G10" s="188">
        <f t="shared" si="7"/>
        <v>414.41000000000008</v>
      </c>
      <c r="H10" s="187">
        <f>'Vidzeme valsts'!H10+'Vidzeme pārējie'!H10</f>
        <v>348.2200000000002</v>
      </c>
      <c r="I10" s="187">
        <f>'Vidzeme valsts'!I10+'Vidzeme pārējie'!I10</f>
        <v>0</v>
      </c>
      <c r="J10" s="187">
        <f>'Vidzeme valsts'!J10+'Vidzeme pārējie'!J10</f>
        <v>0</v>
      </c>
      <c r="K10" s="188">
        <f t="shared" si="8"/>
        <v>348.2200000000002</v>
      </c>
      <c r="L10" s="188">
        <f t="shared" si="9"/>
        <v>762.63000000000034</v>
      </c>
      <c r="M10" s="187">
        <f>'Vidzeme valsts'!M10+'Vidzeme pārējie'!M10</f>
        <v>0</v>
      </c>
      <c r="N10" s="189">
        <f t="shared" si="10"/>
        <v>762.63000000000034</v>
      </c>
    </row>
    <row r="11" spans="1:14" ht="13.5" customHeight="1" x14ac:dyDescent="0.25">
      <c r="A11" s="245"/>
      <c r="B11" s="42" t="s">
        <v>17</v>
      </c>
      <c r="C11" s="190">
        <f>'Vidzeme valsts'!C11+'Vidzeme pārējie'!C11</f>
        <v>80712</v>
      </c>
      <c r="D11" s="190">
        <f>'Vidzeme valsts'!D11+'Vidzeme pārējie'!D11</f>
        <v>20536</v>
      </c>
      <c r="E11" s="190">
        <f>'Vidzeme valsts'!E11+'Vidzeme pārējie'!E11</f>
        <v>0</v>
      </c>
      <c r="F11" s="190">
        <f>'Vidzeme valsts'!F11+'Vidzeme pārējie'!F11</f>
        <v>0</v>
      </c>
      <c r="G11" s="191">
        <f t="shared" si="7"/>
        <v>101248</v>
      </c>
      <c r="H11" s="190">
        <f>'Vidzeme valsts'!H11+'Vidzeme pārējie'!H11</f>
        <v>71724</v>
      </c>
      <c r="I11" s="190">
        <f>'Vidzeme valsts'!I11+'Vidzeme pārējie'!I11</f>
        <v>0</v>
      </c>
      <c r="J11" s="190">
        <f>'Vidzeme valsts'!J11+'Vidzeme pārējie'!J11</f>
        <v>0</v>
      </c>
      <c r="K11" s="191">
        <f t="shared" si="8"/>
        <v>71724</v>
      </c>
      <c r="L11" s="191">
        <f t="shared" si="9"/>
        <v>172972</v>
      </c>
      <c r="M11" s="190">
        <f>'Vidzeme valsts'!M11+'Vidzeme pārējie'!M11</f>
        <v>0</v>
      </c>
      <c r="N11" s="189">
        <f t="shared" si="10"/>
        <v>172972</v>
      </c>
    </row>
    <row r="12" spans="1:14" ht="14.25" customHeight="1" x14ac:dyDescent="0.25">
      <c r="A12" s="39" t="s">
        <v>21</v>
      </c>
      <c r="B12" s="42" t="s">
        <v>16</v>
      </c>
      <c r="C12" s="187">
        <f>'Vidzeme valsts'!C12+'Vidzeme pārējie'!C12</f>
        <v>2195.33</v>
      </c>
      <c r="D12" s="187">
        <f>'Vidzeme valsts'!D12+'Vidzeme pārējie'!D12</f>
        <v>2651.4100000000008</v>
      </c>
      <c r="E12" s="187">
        <f>'Vidzeme valsts'!E12+'Vidzeme pārējie'!E12</f>
        <v>4</v>
      </c>
      <c r="F12" s="187">
        <f>'Vidzeme valsts'!F12+'Vidzeme pārējie'!F12</f>
        <v>10.440000000000001</v>
      </c>
      <c r="G12" s="184">
        <f t="shared" si="7"/>
        <v>4861.18</v>
      </c>
      <c r="H12" s="187">
        <f>'Vidzeme valsts'!H12+'Vidzeme pārējie'!H12</f>
        <v>1864.58</v>
      </c>
      <c r="I12" s="187">
        <f>'Vidzeme valsts'!I12+'Vidzeme pārējie'!I12</f>
        <v>53.83</v>
      </c>
      <c r="J12" s="187">
        <f>'Vidzeme valsts'!J12+'Vidzeme pārējie'!J12</f>
        <v>128.73000000000002</v>
      </c>
      <c r="K12" s="184">
        <f t="shared" si="8"/>
        <v>2047.1399999999999</v>
      </c>
      <c r="L12" s="184">
        <f t="shared" si="9"/>
        <v>6908.32</v>
      </c>
      <c r="M12" s="187">
        <f>'Vidzeme valsts'!M12+'Vidzeme pārējie'!M12</f>
        <v>202.32000000000005</v>
      </c>
      <c r="N12" s="185">
        <f t="shared" si="10"/>
        <v>7110.6399999999994</v>
      </c>
    </row>
    <row r="13" spans="1:14" ht="14.25" customHeight="1" x14ac:dyDescent="0.25">
      <c r="A13" s="42" t="s">
        <v>37</v>
      </c>
      <c r="B13" s="42" t="s">
        <v>17</v>
      </c>
      <c r="C13" s="190">
        <f>'Vidzeme valsts'!C13+'Vidzeme pārējie'!C13</f>
        <v>114750</v>
      </c>
      <c r="D13" s="190">
        <f>'Vidzeme valsts'!D13+'Vidzeme pārējie'!D13</f>
        <v>135757</v>
      </c>
      <c r="E13" s="190">
        <f>'Vidzeme valsts'!E13+'Vidzeme pārējie'!E13</f>
        <v>69</v>
      </c>
      <c r="F13" s="190">
        <f>'Vidzeme valsts'!F13+'Vidzeme pārējie'!F13</f>
        <v>462</v>
      </c>
      <c r="G13" s="186">
        <f t="shared" si="7"/>
        <v>251038</v>
      </c>
      <c r="H13" s="190">
        <f>'Vidzeme valsts'!H13+'Vidzeme pārējie'!H13</f>
        <v>70566</v>
      </c>
      <c r="I13" s="190">
        <f>'Vidzeme valsts'!I13+'Vidzeme pārējie'!I13</f>
        <v>1649</v>
      </c>
      <c r="J13" s="190">
        <f>'Vidzeme valsts'!J13+'Vidzeme pārējie'!J13</f>
        <v>4310</v>
      </c>
      <c r="K13" s="186">
        <f t="shared" si="8"/>
        <v>76525</v>
      </c>
      <c r="L13" s="186">
        <f t="shared" si="9"/>
        <v>327563</v>
      </c>
      <c r="M13" s="190">
        <f>'Vidzeme valsts'!M13+'Vidzeme pārējie'!M13</f>
        <v>4972</v>
      </c>
      <c r="N13" s="185">
        <f t="shared" si="10"/>
        <v>332535</v>
      </c>
    </row>
    <row r="14" spans="1:14" ht="14.25" customHeight="1" x14ac:dyDescent="0.25">
      <c r="A14" s="249" t="s">
        <v>23</v>
      </c>
      <c r="B14" s="42" t="s">
        <v>16</v>
      </c>
      <c r="C14" s="187">
        <f>'Vidzeme valsts'!C14+'Vidzeme pārējie'!C14</f>
        <v>222.39000000000004</v>
      </c>
      <c r="D14" s="187">
        <f>'Vidzeme valsts'!D14+'Vidzeme pārējie'!D14</f>
        <v>130.69999999999999</v>
      </c>
      <c r="E14" s="187">
        <f>'Vidzeme valsts'!E14+'Vidzeme pārējie'!E14</f>
        <v>0</v>
      </c>
      <c r="F14" s="187">
        <f>'Vidzeme valsts'!F14+'Vidzeme pārējie'!F14</f>
        <v>0.33</v>
      </c>
      <c r="G14" s="184">
        <f t="shared" si="7"/>
        <v>353.42</v>
      </c>
      <c r="H14" s="187">
        <f>'Vidzeme valsts'!H14+'Vidzeme pārējie'!H14</f>
        <v>92.050000000000011</v>
      </c>
      <c r="I14" s="187">
        <f>'Vidzeme valsts'!I14+'Vidzeme pārējie'!I14</f>
        <v>2.38</v>
      </c>
      <c r="J14" s="187">
        <f>'Vidzeme valsts'!J14+'Vidzeme pārējie'!J14</f>
        <v>26.21</v>
      </c>
      <c r="K14" s="184">
        <f t="shared" si="8"/>
        <v>120.64000000000001</v>
      </c>
      <c r="L14" s="184">
        <f t="shared" si="9"/>
        <v>474.06000000000006</v>
      </c>
      <c r="M14" s="187">
        <f>'Vidzeme valsts'!M14+'Vidzeme pārējie'!M14</f>
        <v>7.410000000000001</v>
      </c>
      <c r="N14" s="185">
        <f t="shared" si="10"/>
        <v>481.47000000000008</v>
      </c>
    </row>
    <row r="15" spans="1:14" ht="14.25" customHeight="1" x14ac:dyDescent="0.25">
      <c r="A15" s="249"/>
      <c r="B15" s="42" t="s">
        <v>17</v>
      </c>
      <c r="C15" s="190">
        <f>'Vidzeme valsts'!C15+'Vidzeme pārējie'!C15</f>
        <v>18451</v>
      </c>
      <c r="D15" s="190">
        <f>'Vidzeme valsts'!D15+'Vidzeme pārējie'!D15</f>
        <v>20365</v>
      </c>
      <c r="E15" s="190">
        <f>'Vidzeme valsts'!E15+'Vidzeme pārējie'!E15</f>
        <v>0</v>
      </c>
      <c r="F15" s="190">
        <f>'Vidzeme valsts'!F15+'Vidzeme pārējie'!F15</f>
        <v>11</v>
      </c>
      <c r="G15" s="186">
        <f t="shared" si="7"/>
        <v>38827</v>
      </c>
      <c r="H15" s="190">
        <f>'Vidzeme valsts'!H15+'Vidzeme pārējie'!H15</f>
        <v>10314</v>
      </c>
      <c r="I15" s="190">
        <f>'Vidzeme valsts'!I15+'Vidzeme pārējie'!I15</f>
        <v>135</v>
      </c>
      <c r="J15" s="190">
        <f>'Vidzeme valsts'!J15+'Vidzeme pārējie'!J15</f>
        <v>5956</v>
      </c>
      <c r="K15" s="186">
        <f t="shared" si="8"/>
        <v>16405</v>
      </c>
      <c r="L15" s="186">
        <f t="shared" si="9"/>
        <v>55232</v>
      </c>
      <c r="M15" s="190">
        <f>'Vidzeme valsts'!M15+'Vidzeme pārējie'!M15</f>
        <v>701</v>
      </c>
      <c r="N15" s="185">
        <f t="shared" si="10"/>
        <v>55933</v>
      </c>
    </row>
    <row r="16" spans="1:14" ht="14.25" customHeight="1" x14ac:dyDescent="0.25">
      <c r="A16" s="249" t="s">
        <v>24</v>
      </c>
      <c r="B16" s="42" t="s">
        <v>16</v>
      </c>
      <c r="C16" s="187">
        <f>'Vidzeme valsts'!C16+'Vidzeme pārējie'!C16</f>
        <v>2170.3399999999992</v>
      </c>
      <c r="D16" s="187">
        <f>'Vidzeme valsts'!D16+'Vidzeme pārējie'!D16</f>
        <v>1487.4799999999996</v>
      </c>
      <c r="E16" s="187">
        <f>'Vidzeme valsts'!E16+'Vidzeme pārējie'!E16</f>
        <v>15.100000000000001</v>
      </c>
      <c r="F16" s="187">
        <f>'Vidzeme valsts'!F16+'Vidzeme pārējie'!F16</f>
        <v>27.690000000000005</v>
      </c>
      <c r="G16" s="184">
        <f t="shared" si="7"/>
        <v>3700.6099999999988</v>
      </c>
      <c r="H16" s="187">
        <f>'Vidzeme valsts'!H16+'Vidzeme pārējie'!H16</f>
        <v>853.79000000000019</v>
      </c>
      <c r="I16" s="187">
        <f>'Vidzeme valsts'!I16+'Vidzeme pārējie'!I16</f>
        <v>19.61</v>
      </c>
      <c r="J16" s="187">
        <f>'Vidzeme valsts'!J16+'Vidzeme pārējie'!J16</f>
        <v>75.609999999999985</v>
      </c>
      <c r="K16" s="184">
        <f t="shared" si="8"/>
        <v>949.01000000000022</v>
      </c>
      <c r="L16" s="184">
        <f t="shared" si="9"/>
        <v>4649.619999999999</v>
      </c>
      <c r="M16" s="187">
        <f>'Vidzeme valsts'!M16+'Vidzeme pārējie'!M16</f>
        <v>173.18000000000004</v>
      </c>
      <c r="N16" s="185">
        <f t="shared" si="10"/>
        <v>4822.7999999999993</v>
      </c>
    </row>
    <row r="17" spans="1:14" ht="14.25" customHeight="1" x14ac:dyDescent="0.25">
      <c r="A17" s="249"/>
      <c r="B17" s="42" t="s">
        <v>17</v>
      </c>
      <c r="C17" s="190">
        <f>'Vidzeme valsts'!C17+'Vidzeme pārējie'!C17</f>
        <v>38785</v>
      </c>
      <c r="D17" s="190">
        <f>'Vidzeme valsts'!D17+'Vidzeme pārējie'!D17</f>
        <v>29603</v>
      </c>
      <c r="E17" s="190">
        <f>'Vidzeme valsts'!E17+'Vidzeme pārējie'!E17</f>
        <v>108</v>
      </c>
      <c r="F17" s="190">
        <f>'Vidzeme valsts'!F17+'Vidzeme pārējie'!F17</f>
        <v>709</v>
      </c>
      <c r="G17" s="186">
        <f t="shared" si="7"/>
        <v>69205</v>
      </c>
      <c r="H17" s="190">
        <f>'Vidzeme valsts'!H17+'Vidzeme pārējie'!H17</f>
        <v>16458.759999999998</v>
      </c>
      <c r="I17" s="190">
        <f>'Vidzeme valsts'!I17+'Vidzeme pārējie'!I17</f>
        <v>205</v>
      </c>
      <c r="J17" s="190">
        <f>'Vidzeme valsts'!J17+'Vidzeme pārējie'!J17</f>
        <v>1534</v>
      </c>
      <c r="K17" s="186">
        <f t="shared" si="8"/>
        <v>18197.759999999998</v>
      </c>
      <c r="L17" s="186">
        <f t="shared" si="9"/>
        <v>87402.76</v>
      </c>
      <c r="M17" s="190">
        <f>'Vidzeme valsts'!M17+'Vidzeme pārējie'!M17</f>
        <v>3288</v>
      </c>
      <c r="N17" s="185">
        <f t="shared" si="10"/>
        <v>90690.76</v>
      </c>
    </row>
    <row r="18" spans="1:14" ht="14.25" customHeight="1" x14ac:dyDescent="0.25">
      <c r="A18" s="247" t="s">
        <v>25</v>
      </c>
      <c r="B18" s="42" t="s">
        <v>16</v>
      </c>
      <c r="C18" s="187">
        <f>'Vidzeme valsts'!C18+'Vidzeme pārējie'!C18</f>
        <v>11.64</v>
      </c>
      <c r="D18" s="187">
        <f>'Vidzeme valsts'!D18+'Vidzeme pārējie'!D18</f>
        <v>1.8599999999999999</v>
      </c>
      <c r="E18" s="187">
        <f>'Vidzeme valsts'!E18+'Vidzeme pārējie'!E18</f>
        <v>0</v>
      </c>
      <c r="F18" s="187">
        <f>'Vidzeme valsts'!F18+'Vidzeme pārējie'!F18</f>
        <v>0</v>
      </c>
      <c r="G18" s="184">
        <f t="shared" si="7"/>
        <v>13.5</v>
      </c>
      <c r="H18" s="187">
        <f>'Vidzeme valsts'!H18+'Vidzeme pārējie'!H18</f>
        <v>19.43</v>
      </c>
      <c r="I18" s="187">
        <f>'Vidzeme valsts'!I18+'Vidzeme pārējie'!I18</f>
        <v>0</v>
      </c>
      <c r="J18" s="187">
        <f>'Vidzeme valsts'!J18+'Vidzeme pārējie'!J18</f>
        <v>1.69</v>
      </c>
      <c r="K18" s="184">
        <f t="shared" si="8"/>
        <v>21.12</v>
      </c>
      <c r="L18" s="184">
        <f t="shared" si="9"/>
        <v>34.620000000000005</v>
      </c>
      <c r="M18" s="187">
        <f>'Vidzeme valsts'!M18+'Vidzeme pārējie'!M18</f>
        <v>0.96</v>
      </c>
      <c r="N18" s="185">
        <f t="shared" si="10"/>
        <v>35.580000000000005</v>
      </c>
    </row>
    <row r="19" spans="1:14" ht="14.25" customHeight="1" x14ac:dyDescent="0.25">
      <c r="A19" s="247"/>
      <c r="B19" s="42" t="s">
        <v>17</v>
      </c>
      <c r="C19" s="187">
        <f>'Vidzeme valsts'!C19+'Vidzeme pārējie'!C19</f>
        <v>2548</v>
      </c>
      <c r="D19" s="187">
        <f>'Vidzeme valsts'!D19+'Vidzeme pārējie'!D19</f>
        <v>356</v>
      </c>
      <c r="E19" s="187">
        <f>'Vidzeme valsts'!E19+'Vidzeme pārējie'!E19</f>
        <v>0</v>
      </c>
      <c r="F19" s="187">
        <f>'Vidzeme valsts'!F19+'Vidzeme pārējie'!F19</f>
        <v>0</v>
      </c>
      <c r="G19" s="184">
        <f t="shared" si="7"/>
        <v>2904</v>
      </c>
      <c r="H19" s="187">
        <f>'Vidzeme valsts'!H19+'Vidzeme pārējie'!H19</f>
        <v>5477</v>
      </c>
      <c r="I19" s="187">
        <f>'Vidzeme valsts'!I19+'Vidzeme pārējie'!I19</f>
        <v>0</v>
      </c>
      <c r="J19" s="187">
        <f>'Vidzeme valsts'!J19+'Vidzeme pārējie'!J19</f>
        <v>5</v>
      </c>
      <c r="K19" s="184">
        <f t="shared" si="8"/>
        <v>5482</v>
      </c>
      <c r="L19" s="184">
        <f t="shared" si="9"/>
        <v>8386</v>
      </c>
      <c r="M19" s="187">
        <f>'Vidzeme valsts'!M19+'Vidzeme pārējie'!M19</f>
        <v>78</v>
      </c>
      <c r="N19" s="185">
        <f t="shared" si="10"/>
        <v>8464</v>
      </c>
    </row>
    <row r="20" spans="1:14" ht="14.25" customHeight="1" x14ac:dyDescent="0.25">
      <c r="A20" s="247" t="s">
        <v>26</v>
      </c>
      <c r="B20" s="42" t="s">
        <v>16</v>
      </c>
      <c r="C20" s="187">
        <f>'Vidzeme valsts'!C20+'Vidzeme pārējie'!C20</f>
        <v>0</v>
      </c>
      <c r="D20" s="187">
        <f>'Vidzeme valsts'!D20+'Vidzeme pārējie'!D20</f>
        <v>0</v>
      </c>
      <c r="E20" s="187">
        <f>'Vidzeme valsts'!E20+'Vidzeme pārējie'!E20</f>
        <v>0</v>
      </c>
      <c r="F20" s="187">
        <f>'Vidzeme valsts'!F20+'Vidzeme pārējie'!F20</f>
        <v>0</v>
      </c>
      <c r="G20" s="184">
        <f t="shared" si="7"/>
        <v>0</v>
      </c>
      <c r="H20" s="187">
        <f>'Vidzeme valsts'!H20+'Vidzeme pārējie'!H20</f>
        <v>0</v>
      </c>
      <c r="I20" s="187">
        <f>'Vidzeme valsts'!I20+'Vidzeme pārējie'!I20</f>
        <v>0</v>
      </c>
      <c r="J20" s="187">
        <f>'Vidzeme valsts'!J20+'Vidzeme pārējie'!J20</f>
        <v>0</v>
      </c>
      <c r="K20" s="184">
        <f t="shared" si="8"/>
        <v>0</v>
      </c>
      <c r="L20" s="184">
        <f t="shared" si="9"/>
        <v>0</v>
      </c>
      <c r="M20" s="187">
        <f>'Vidzeme valsts'!M20+'Vidzeme pārējie'!M20</f>
        <v>0</v>
      </c>
      <c r="N20" s="185">
        <f t="shared" si="10"/>
        <v>0</v>
      </c>
    </row>
    <row r="21" spans="1:14" ht="14.25" customHeight="1" x14ac:dyDescent="0.25">
      <c r="A21" s="247"/>
      <c r="B21" s="42" t="s">
        <v>17</v>
      </c>
      <c r="C21" s="187">
        <f>'Vidzeme valsts'!C21+'Vidzeme pārējie'!C21</f>
        <v>0</v>
      </c>
      <c r="D21" s="187">
        <f>'Vidzeme valsts'!D21+'Vidzeme pārējie'!D21</f>
        <v>0</v>
      </c>
      <c r="E21" s="187">
        <f>'Vidzeme valsts'!E21+'Vidzeme pārējie'!E21</f>
        <v>0</v>
      </c>
      <c r="F21" s="187">
        <f>'Vidzeme valsts'!F21+'Vidzeme pārējie'!F21</f>
        <v>0</v>
      </c>
      <c r="G21" s="184">
        <f t="shared" si="7"/>
        <v>0</v>
      </c>
      <c r="H21" s="187">
        <f>'Vidzeme valsts'!H21+'Vidzeme pārējie'!H21</f>
        <v>0</v>
      </c>
      <c r="I21" s="187">
        <f>'Vidzeme valsts'!I21+'Vidzeme pārējie'!I21</f>
        <v>0</v>
      </c>
      <c r="J21" s="187">
        <f>'Vidzeme valsts'!J21+'Vidzeme pārējie'!J21</f>
        <v>0</v>
      </c>
      <c r="K21" s="184">
        <f t="shared" si="8"/>
        <v>0</v>
      </c>
      <c r="L21" s="184">
        <f t="shared" si="9"/>
        <v>0</v>
      </c>
      <c r="M21" s="187">
        <f>'Vidzeme valsts'!M21+'Vidzeme pārējie'!M21</f>
        <v>0</v>
      </c>
      <c r="N21" s="185">
        <f t="shared" si="10"/>
        <v>0</v>
      </c>
    </row>
    <row r="22" spans="1:14" ht="14.25" customHeight="1" x14ac:dyDescent="0.25">
      <c r="A22" s="39" t="s">
        <v>27</v>
      </c>
      <c r="B22" s="42" t="s">
        <v>16</v>
      </c>
      <c r="C22" s="187">
        <f>'Vidzeme valsts'!C22+'Vidzeme pārējie'!C22</f>
        <v>114.55</v>
      </c>
      <c r="D22" s="187">
        <f>'Vidzeme valsts'!D22+'Vidzeme pārējie'!D22</f>
        <v>101.46000000000001</v>
      </c>
      <c r="E22" s="187">
        <f>'Vidzeme valsts'!E22+'Vidzeme pārējie'!E22</f>
        <v>0</v>
      </c>
      <c r="F22" s="187">
        <f>'Vidzeme valsts'!F22+'Vidzeme pārējie'!F22</f>
        <v>0.1</v>
      </c>
      <c r="G22" s="184">
        <f t="shared" si="7"/>
        <v>216.10999999999999</v>
      </c>
      <c r="H22" s="187">
        <f>'Vidzeme valsts'!H22+'Vidzeme pārējie'!H22</f>
        <v>88.450000000000017</v>
      </c>
      <c r="I22" s="187">
        <f>'Vidzeme valsts'!I22+'Vidzeme pārējie'!I22</f>
        <v>1.3699999999999999</v>
      </c>
      <c r="J22" s="187">
        <f>'Vidzeme valsts'!J22+'Vidzeme pārējie'!J22</f>
        <v>3.65</v>
      </c>
      <c r="K22" s="184">
        <f t="shared" si="8"/>
        <v>93.470000000000027</v>
      </c>
      <c r="L22" s="184">
        <f t="shared" si="9"/>
        <v>309.58000000000004</v>
      </c>
      <c r="M22" s="187">
        <f>'Vidzeme valsts'!M22+'Vidzeme pārējie'!M22</f>
        <v>6.0000000000000009</v>
      </c>
      <c r="N22" s="185">
        <f t="shared" si="10"/>
        <v>315.58000000000004</v>
      </c>
    </row>
    <row r="23" spans="1:14" ht="14.25" customHeight="1" x14ac:dyDescent="0.25">
      <c r="A23" s="41"/>
      <c r="B23" s="42" t="s">
        <v>17</v>
      </c>
      <c r="C23" s="187">
        <f>'Vidzeme valsts'!C23+'Vidzeme pārējie'!C23</f>
        <v>14091</v>
      </c>
      <c r="D23" s="187">
        <f>'Vidzeme valsts'!D23+'Vidzeme pārējie'!D23</f>
        <v>12314</v>
      </c>
      <c r="E23" s="187">
        <f>'Vidzeme valsts'!E23+'Vidzeme pārējie'!E23</f>
        <v>0</v>
      </c>
      <c r="F23" s="187">
        <f>'Vidzeme valsts'!F23+'Vidzeme pārējie'!F23</f>
        <v>6</v>
      </c>
      <c r="G23" s="184">
        <f t="shared" si="7"/>
        <v>26411</v>
      </c>
      <c r="H23" s="187">
        <f>'Vidzeme valsts'!H23+'Vidzeme pārējie'!H23</f>
        <v>9768</v>
      </c>
      <c r="I23" s="187">
        <f>'Vidzeme valsts'!I23+'Vidzeme pārējie'!I23</f>
        <v>452</v>
      </c>
      <c r="J23" s="187">
        <f>'Vidzeme valsts'!J23+'Vidzeme pārējie'!J23</f>
        <v>808</v>
      </c>
      <c r="K23" s="184">
        <f t="shared" si="8"/>
        <v>11028</v>
      </c>
      <c r="L23" s="184">
        <f t="shared" si="9"/>
        <v>37439</v>
      </c>
      <c r="M23" s="187">
        <f>'Vidzeme valsts'!M23+'Vidzeme pārējie'!M23</f>
        <v>733</v>
      </c>
      <c r="N23" s="185">
        <f t="shared" si="10"/>
        <v>38172</v>
      </c>
    </row>
    <row r="24" spans="1:14" ht="14.25" customHeight="1" x14ac:dyDescent="0.25">
      <c r="A24" s="249" t="s">
        <v>28</v>
      </c>
      <c r="B24" s="42" t="s">
        <v>16</v>
      </c>
      <c r="C24" s="187">
        <f>'Vidzeme valsts'!C24+'Vidzeme pārējie'!C24</f>
        <v>317.35000000000002</v>
      </c>
      <c r="D24" s="187">
        <f>'Vidzeme valsts'!D24+'Vidzeme pārējie'!D24</f>
        <v>194.71</v>
      </c>
      <c r="E24" s="187">
        <f>'Vidzeme valsts'!E24+'Vidzeme pārējie'!E24</f>
        <v>4.91</v>
      </c>
      <c r="F24" s="187">
        <f>'Vidzeme valsts'!F24+'Vidzeme pārējie'!F24</f>
        <v>0</v>
      </c>
      <c r="G24" s="184">
        <f t="shared" si="7"/>
        <v>516.97</v>
      </c>
      <c r="H24" s="187">
        <f>'Vidzeme valsts'!H24+'Vidzeme pārējie'!H24</f>
        <v>124.21000000000001</v>
      </c>
      <c r="I24" s="187">
        <f>'Vidzeme valsts'!I24+'Vidzeme pārējie'!I24</f>
        <v>1.25</v>
      </c>
      <c r="J24" s="187">
        <f>'Vidzeme valsts'!J24+'Vidzeme pārējie'!J24</f>
        <v>4.9800000000000004</v>
      </c>
      <c r="K24" s="184">
        <f t="shared" si="8"/>
        <v>130.44</v>
      </c>
      <c r="L24" s="184">
        <f t="shared" si="9"/>
        <v>647.41000000000008</v>
      </c>
      <c r="M24" s="187">
        <f>'Vidzeme valsts'!M24+'Vidzeme pārējie'!M24</f>
        <v>11</v>
      </c>
      <c r="N24" s="185">
        <f t="shared" si="10"/>
        <v>658.41000000000008</v>
      </c>
    </row>
    <row r="25" spans="1:14" ht="14.25" customHeight="1" x14ac:dyDescent="0.25">
      <c r="A25" s="249"/>
      <c r="B25" s="42" t="s">
        <v>17</v>
      </c>
      <c r="C25" s="190">
        <f>'Vidzeme valsts'!C25+'Vidzeme pārējie'!C25</f>
        <v>8017</v>
      </c>
      <c r="D25" s="190">
        <f>'Vidzeme valsts'!D25+'Vidzeme pārējie'!D25</f>
        <v>1330</v>
      </c>
      <c r="E25" s="190">
        <f>'Vidzeme valsts'!E25+'Vidzeme pārējie'!E25</f>
        <v>15</v>
      </c>
      <c r="F25" s="190">
        <f>'Vidzeme valsts'!F25+'Vidzeme pārējie'!F25</f>
        <v>0</v>
      </c>
      <c r="G25" s="186">
        <f t="shared" si="7"/>
        <v>9362</v>
      </c>
      <c r="H25" s="190">
        <f>'Vidzeme valsts'!H25+'Vidzeme pārējie'!H25</f>
        <v>953</v>
      </c>
      <c r="I25" s="190">
        <f>'Vidzeme valsts'!I25+'Vidzeme pārējie'!I25</f>
        <v>34</v>
      </c>
      <c r="J25" s="190">
        <f>'Vidzeme valsts'!J25+'Vidzeme pārējie'!J25</f>
        <v>155</v>
      </c>
      <c r="K25" s="186">
        <f t="shared" si="8"/>
        <v>1142</v>
      </c>
      <c r="L25" s="186">
        <f t="shared" si="9"/>
        <v>10504</v>
      </c>
      <c r="M25" s="190">
        <f>'Vidzeme valsts'!M25+'Vidzeme pārējie'!M25</f>
        <v>151</v>
      </c>
      <c r="N25" s="185">
        <f t="shared" si="10"/>
        <v>10655</v>
      </c>
    </row>
    <row r="26" spans="1:14" ht="14.25" customHeight="1" x14ac:dyDescent="0.25">
      <c r="A26" s="249" t="s">
        <v>29</v>
      </c>
      <c r="B26" s="42" t="s">
        <v>16</v>
      </c>
      <c r="C26" s="187">
        <f>'Vidzeme valsts'!C26+'Vidzeme pārējie'!C26</f>
        <v>0</v>
      </c>
      <c r="D26" s="187">
        <f>'Vidzeme valsts'!D26+'Vidzeme pārējie'!D26</f>
        <v>0</v>
      </c>
      <c r="E26" s="187">
        <f>'Vidzeme valsts'!E26+'Vidzeme pārējie'!E26</f>
        <v>0</v>
      </c>
      <c r="F26" s="187">
        <f>'Vidzeme valsts'!F26+'Vidzeme pārējie'!F26</f>
        <v>0</v>
      </c>
      <c r="G26" s="184">
        <f t="shared" si="7"/>
        <v>0</v>
      </c>
      <c r="H26" s="187">
        <f>'Vidzeme valsts'!H26+'Vidzeme pārējie'!H26</f>
        <v>0</v>
      </c>
      <c r="I26" s="187">
        <f>'Vidzeme valsts'!I26+'Vidzeme pārējie'!I26</f>
        <v>0</v>
      </c>
      <c r="J26" s="187">
        <f>'Vidzeme valsts'!J26+'Vidzeme pārējie'!J26</f>
        <v>0</v>
      </c>
      <c r="K26" s="184">
        <f t="shared" si="8"/>
        <v>0</v>
      </c>
      <c r="L26" s="184">
        <f t="shared" si="9"/>
        <v>0</v>
      </c>
      <c r="M26" s="187">
        <f>'Vidzeme valsts'!M26+'Vidzeme pārējie'!M26</f>
        <v>0</v>
      </c>
      <c r="N26" s="185">
        <f t="shared" si="10"/>
        <v>0</v>
      </c>
    </row>
    <row r="27" spans="1:14" ht="14.25" customHeight="1" x14ac:dyDescent="0.25">
      <c r="A27" s="249"/>
      <c r="B27" s="42" t="s">
        <v>17</v>
      </c>
      <c r="C27" s="187">
        <f>'Vidzeme valsts'!C27+'Vidzeme pārējie'!C27</f>
        <v>0</v>
      </c>
      <c r="D27" s="187">
        <f>'Vidzeme valsts'!D27+'Vidzeme pārējie'!D27</f>
        <v>0</v>
      </c>
      <c r="E27" s="187">
        <f>'Vidzeme valsts'!E27+'Vidzeme pārējie'!E27</f>
        <v>0</v>
      </c>
      <c r="F27" s="187">
        <f>'Vidzeme valsts'!F27+'Vidzeme pārējie'!F27</f>
        <v>0</v>
      </c>
      <c r="G27" s="184">
        <f t="shared" si="7"/>
        <v>0</v>
      </c>
      <c r="H27" s="187">
        <f>'Vidzeme valsts'!H27+'Vidzeme pārējie'!H27</f>
        <v>0</v>
      </c>
      <c r="I27" s="187">
        <f>'Vidzeme valsts'!I27+'Vidzeme pārējie'!I27</f>
        <v>0</v>
      </c>
      <c r="J27" s="187">
        <f>'Vidzeme valsts'!J27+'Vidzeme pārējie'!J27</f>
        <v>0</v>
      </c>
      <c r="K27" s="184">
        <f t="shared" si="8"/>
        <v>0</v>
      </c>
      <c r="L27" s="184">
        <f t="shared" si="9"/>
        <v>0</v>
      </c>
      <c r="M27" s="187">
        <f>'Vidzeme valsts'!M27+'Vidzeme pārējie'!M27</f>
        <v>0</v>
      </c>
      <c r="N27" s="185">
        <f t="shared" si="10"/>
        <v>0</v>
      </c>
    </row>
    <row r="28" spans="1:14" ht="14.25" customHeight="1" x14ac:dyDescent="0.25">
      <c r="A28" s="249" t="s">
        <v>30</v>
      </c>
      <c r="B28" s="42" t="s">
        <v>16</v>
      </c>
      <c r="C28" s="187">
        <f>'Vidzeme valsts'!C28+'Vidzeme pārējie'!C28</f>
        <v>0</v>
      </c>
      <c r="D28" s="187">
        <f>'Vidzeme valsts'!D28+'Vidzeme pārējie'!D28</f>
        <v>0</v>
      </c>
      <c r="E28" s="187">
        <f>'Vidzeme valsts'!E28+'Vidzeme pārējie'!E28</f>
        <v>0</v>
      </c>
      <c r="F28" s="187">
        <f>'Vidzeme valsts'!F28+'Vidzeme pārējie'!F28</f>
        <v>0</v>
      </c>
      <c r="G28" s="184">
        <f t="shared" si="7"/>
        <v>0</v>
      </c>
      <c r="H28" s="187">
        <f>'Vidzeme valsts'!H28+'Vidzeme pārējie'!H28</f>
        <v>0</v>
      </c>
      <c r="I28" s="187">
        <f>'Vidzeme valsts'!I28+'Vidzeme pārējie'!I28</f>
        <v>0</v>
      </c>
      <c r="J28" s="187">
        <f>'Vidzeme valsts'!J28+'Vidzeme pārējie'!J28</f>
        <v>0</v>
      </c>
      <c r="K28" s="184">
        <f t="shared" si="8"/>
        <v>0</v>
      </c>
      <c r="L28" s="184">
        <f t="shared" si="9"/>
        <v>0</v>
      </c>
      <c r="M28" s="187">
        <f>'Vidzeme valsts'!M28+'Vidzeme pārējie'!M28</f>
        <v>0</v>
      </c>
      <c r="N28" s="185">
        <f t="shared" si="10"/>
        <v>0</v>
      </c>
    </row>
    <row r="29" spans="1:14" ht="14.25" customHeight="1" x14ac:dyDescent="0.25">
      <c r="A29" s="249"/>
      <c r="B29" s="42" t="s">
        <v>17</v>
      </c>
      <c r="C29" s="187">
        <f>'Vidzeme valsts'!C29+'Vidzeme pārējie'!C29</f>
        <v>0</v>
      </c>
      <c r="D29" s="187">
        <f>'Vidzeme valsts'!D29+'Vidzeme pārējie'!D29</f>
        <v>0</v>
      </c>
      <c r="E29" s="187">
        <f>'Vidzeme valsts'!E29+'Vidzeme pārējie'!E29</f>
        <v>0</v>
      </c>
      <c r="F29" s="187">
        <f>'Vidzeme valsts'!F29+'Vidzeme pārējie'!F29</f>
        <v>0</v>
      </c>
      <c r="G29" s="184">
        <f t="shared" si="7"/>
        <v>0</v>
      </c>
      <c r="H29" s="187">
        <f>'Vidzeme valsts'!H29+'Vidzeme pārējie'!H29</f>
        <v>0</v>
      </c>
      <c r="I29" s="187">
        <f>'Vidzeme valsts'!I29+'Vidzeme pārējie'!I29</f>
        <v>0</v>
      </c>
      <c r="J29" s="187">
        <f>'Vidzeme valsts'!J29+'Vidzeme pārējie'!J29</f>
        <v>0</v>
      </c>
      <c r="K29" s="184">
        <f t="shared" si="8"/>
        <v>0</v>
      </c>
      <c r="L29" s="184">
        <f t="shared" si="9"/>
        <v>0</v>
      </c>
      <c r="M29" s="187">
        <f>'Vidzeme valsts'!M29+'Vidzeme pārējie'!M29</f>
        <v>0</v>
      </c>
      <c r="N29" s="185">
        <f t="shared" si="10"/>
        <v>0</v>
      </c>
    </row>
    <row r="30" spans="1:14" ht="14.25" customHeight="1" x14ac:dyDescent="0.25">
      <c r="A30" s="249" t="s">
        <v>31</v>
      </c>
      <c r="B30" s="42" t="s">
        <v>16</v>
      </c>
      <c r="C30" s="187">
        <f>'Vidzeme valsts'!C30+'Vidzeme pārējie'!C30</f>
        <v>34.4</v>
      </c>
      <c r="D30" s="187">
        <f>'Vidzeme valsts'!D30+'Vidzeme pārējie'!D30</f>
        <v>4.3</v>
      </c>
      <c r="E30" s="187">
        <f>'Vidzeme valsts'!E30+'Vidzeme pārējie'!E30</f>
        <v>0.03</v>
      </c>
      <c r="F30" s="187">
        <f>'Vidzeme valsts'!F30+'Vidzeme pārējie'!F30</f>
        <v>0</v>
      </c>
      <c r="G30" s="184">
        <f t="shared" si="7"/>
        <v>38.729999999999997</v>
      </c>
      <c r="H30" s="187">
        <f>'Vidzeme valsts'!H30+'Vidzeme pārējie'!H30</f>
        <v>16.37</v>
      </c>
      <c r="I30" s="187">
        <f>'Vidzeme valsts'!I30+'Vidzeme pārējie'!I30</f>
        <v>0</v>
      </c>
      <c r="J30" s="187">
        <f>'Vidzeme valsts'!J30+'Vidzeme pārējie'!J30</f>
        <v>2.36</v>
      </c>
      <c r="K30" s="184">
        <f t="shared" si="8"/>
        <v>18.73</v>
      </c>
      <c r="L30" s="184">
        <f t="shared" si="9"/>
        <v>57.459999999999994</v>
      </c>
      <c r="M30" s="187">
        <f>'Vidzeme valsts'!M30+'Vidzeme pārējie'!M30</f>
        <v>1</v>
      </c>
      <c r="N30" s="185">
        <f t="shared" si="10"/>
        <v>58.459999999999994</v>
      </c>
    </row>
    <row r="31" spans="1:14" ht="14.25" customHeight="1" x14ac:dyDescent="0.25">
      <c r="A31" s="249"/>
      <c r="B31" s="42" t="s">
        <v>17</v>
      </c>
      <c r="C31" s="187">
        <f>'Vidzeme valsts'!C31+'Vidzeme pārējie'!C31</f>
        <v>3855</v>
      </c>
      <c r="D31" s="187">
        <f>'Vidzeme valsts'!D31+'Vidzeme pārējie'!D31</f>
        <v>103</v>
      </c>
      <c r="E31" s="187">
        <f>'Vidzeme valsts'!E31+'Vidzeme pārējie'!E31</f>
        <v>8</v>
      </c>
      <c r="F31" s="187">
        <f>'Vidzeme valsts'!F31+'Vidzeme pārējie'!F31</f>
        <v>0</v>
      </c>
      <c r="G31" s="184">
        <f t="shared" si="7"/>
        <v>3966</v>
      </c>
      <c r="H31" s="187">
        <f>'Vidzeme valsts'!H31+'Vidzeme pārējie'!H31</f>
        <v>2591</v>
      </c>
      <c r="I31" s="187">
        <f>'Vidzeme valsts'!I31+'Vidzeme pārējie'!I31</f>
        <v>0</v>
      </c>
      <c r="J31" s="187">
        <f>'Vidzeme valsts'!J31+'Vidzeme pārējie'!J31</f>
        <v>60</v>
      </c>
      <c r="K31" s="184">
        <f t="shared" si="8"/>
        <v>2651</v>
      </c>
      <c r="L31" s="184">
        <f t="shared" si="9"/>
        <v>6617</v>
      </c>
      <c r="M31" s="187">
        <f>'Vidzeme valsts'!M31+'Vidzeme pārējie'!M31</f>
        <v>167</v>
      </c>
      <c r="N31" s="185">
        <f t="shared" si="10"/>
        <v>6784</v>
      </c>
    </row>
    <row r="32" spans="1:14" ht="14.25" customHeight="1" x14ac:dyDescent="0.25">
      <c r="A32" s="249" t="s">
        <v>32</v>
      </c>
      <c r="B32" s="42" t="s">
        <v>16</v>
      </c>
      <c r="C32" s="187">
        <f>'Vidzeme valsts'!C32+'Vidzeme pārējie'!C32</f>
        <v>0</v>
      </c>
      <c r="D32" s="187">
        <f>'Vidzeme valsts'!D32+'Vidzeme pārējie'!D32</f>
        <v>0</v>
      </c>
      <c r="E32" s="187">
        <f>'Vidzeme valsts'!E32+'Vidzeme pārējie'!E32</f>
        <v>0</v>
      </c>
      <c r="F32" s="187">
        <f>'Vidzeme valsts'!F32+'Vidzeme pārējie'!F32</f>
        <v>0</v>
      </c>
      <c r="G32" s="184">
        <f t="shared" si="7"/>
        <v>0</v>
      </c>
      <c r="H32" s="187">
        <f>'Vidzeme valsts'!H32+'Vidzeme pārējie'!H32</f>
        <v>0</v>
      </c>
      <c r="I32" s="187">
        <f>'Vidzeme valsts'!I32+'Vidzeme pārējie'!I32</f>
        <v>0</v>
      </c>
      <c r="J32" s="187">
        <f>'Vidzeme valsts'!J32+'Vidzeme pārējie'!J32</f>
        <v>0</v>
      </c>
      <c r="K32" s="184">
        <f t="shared" si="8"/>
        <v>0</v>
      </c>
      <c r="L32" s="184">
        <f t="shared" si="9"/>
        <v>0</v>
      </c>
      <c r="M32" s="187">
        <f>'Vidzeme valsts'!M32+'Vidzeme pārējie'!M32</f>
        <v>0</v>
      </c>
      <c r="N32" s="185">
        <f t="shared" si="10"/>
        <v>0</v>
      </c>
    </row>
    <row r="33" spans="1:15" ht="14.25" customHeight="1" x14ac:dyDescent="0.25">
      <c r="A33" s="249"/>
      <c r="B33" s="42" t="s">
        <v>17</v>
      </c>
      <c r="C33" s="187">
        <f>'Vidzeme valsts'!C33+'Vidzeme pārējie'!C33</f>
        <v>0</v>
      </c>
      <c r="D33" s="187">
        <f>'Vidzeme valsts'!D33+'Vidzeme pārējie'!D33</f>
        <v>0</v>
      </c>
      <c r="E33" s="187">
        <f>'Vidzeme valsts'!E33+'Vidzeme pārējie'!E33</f>
        <v>0</v>
      </c>
      <c r="F33" s="187">
        <f>'Vidzeme valsts'!F33+'Vidzeme pārējie'!F33</f>
        <v>0</v>
      </c>
      <c r="G33" s="184">
        <f t="shared" si="7"/>
        <v>0</v>
      </c>
      <c r="H33" s="187">
        <f>'Vidzeme valsts'!H33+'Vidzeme pārējie'!H33</f>
        <v>0</v>
      </c>
      <c r="I33" s="187">
        <f>'Vidzeme valsts'!I33+'Vidzeme pārējie'!I33</f>
        <v>0</v>
      </c>
      <c r="J33" s="187">
        <f>'Vidzeme valsts'!J33+'Vidzeme pārējie'!J33</f>
        <v>0</v>
      </c>
      <c r="K33" s="184">
        <f t="shared" si="8"/>
        <v>0</v>
      </c>
      <c r="L33" s="184">
        <f t="shared" si="9"/>
        <v>0</v>
      </c>
      <c r="M33" s="187">
        <f>'Vidzeme valsts'!M33+'Vidzeme pārējie'!M33</f>
        <v>0</v>
      </c>
      <c r="N33" s="185">
        <f t="shared" si="10"/>
        <v>0</v>
      </c>
    </row>
    <row r="34" spans="1:15" ht="14.25" customHeight="1" x14ac:dyDescent="0.25">
      <c r="A34" s="249" t="s">
        <v>33</v>
      </c>
      <c r="B34" s="42" t="s">
        <v>16</v>
      </c>
      <c r="C34" s="187">
        <f>'Vidzeme valsts'!C34+'Vidzeme pārējie'!C34</f>
        <v>0.39</v>
      </c>
      <c r="D34" s="187">
        <f>'Vidzeme valsts'!D34+'Vidzeme pārējie'!D34</f>
        <v>0</v>
      </c>
      <c r="E34" s="187">
        <f>'Vidzeme valsts'!E34+'Vidzeme pārējie'!E34</f>
        <v>0</v>
      </c>
      <c r="F34" s="187">
        <f>'Vidzeme valsts'!F34+'Vidzeme pārējie'!F34</f>
        <v>0</v>
      </c>
      <c r="G34" s="184">
        <f t="shared" si="7"/>
        <v>0.39</v>
      </c>
      <c r="H34" s="187">
        <f>'Vidzeme valsts'!H34+'Vidzeme pārējie'!H34</f>
        <v>0.52</v>
      </c>
      <c r="I34" s="187">
        <f>'Vidzeme valsts'!I34+'Vidzeme pārējie'!I34</f>
        <v>0</v>
      </c>
      <c r="J34" s="187">
        <f>'Vidzeme valsts'!J34+'Vidzeme pārējie'!J34</f>
        <v>0.75</v>
      </c>
      <c r="K34" s="184">
        <f t="shared" si="8"/>
        <v>1.27</v>
      </c>
      <c r="L34" s="184">
        <f t="shared" si="9"/>
        <v>1.6600000000000001</v>
      </c>
      <c r="M34" s="187">
        <f>'Vidzeme valsts'!M34+'Vidzeme pārējie'!M34</f>
        <v>0</v>
      </c>
      <c r="N34" s="185">
        <f t="shared" si="10"/>
        <v>1.6600000000000001</v>
      </c>
    </row>
    <row r="35" spans="1:15" ht="14.25" customHeight="1" x14ac:dyDescent="0.25">
      <c r="A35" s="249"/>
      <c r="B35" s="42" t="s">
        <v>17</v>
      </c>
      <c r="C35" s="190">
        <f>'Vidzeme valsts'!C35+'Vidzeme pārējie'!C35</f>
        <v>646</v>
      </c>
      <c r="D35" s="190">
        <f>'Vidzeme valsts'!D35+'Vidzeme pārējie'!D35</f>
        <v>0</v>
      </c>
      <c r="E35" s="190">
        <f>'Vidzeme valsts'!E35+'Vidzeme pārējie'!E35</f>
        <v>0</v>
      </c>
      <c r="F35" s="190">
        <f>'Vidzeme valsts'!F35+'Vidzeme pārējie'!F35</f>
        <v>0</v>
      </c>
      <c r="G35" s="186">
        <f t="shared" si="7"/>
        <v>646</v>
      </c>
      <c r="H35" s="190">
        <f>'Vidzeme valsts'!H35+'Vidzeme pārējie'!H35</f>
        <v>73.319999999999993</v>
      </c>
      <c r="I35" s="190">
        <f>'Vidzeme valsts'!I35+'Vidzeme pārējie'!I35</f>
        <v>0</v>
      </c>
      <c r="J35" s="190">
        <f>'Vidzeme valsts'!J35+'Vidzeme pārējie'!J35</f>
        <v>25.37</v>
      </c>
      <c r="K35" s="186">
        <f t="shared" si="8"/>
        <v>98.69</v>
      </c>
      <c r="L35" s="186">
        <f t="shared" si="9"/>
        <v>744.69</v>
      </c>
      <c r="M35" s="190">
        <f>'Vidzeme valsts'!M35+'Vidzeme pārējie'!M35</f>
        <v>0</v>
      </c>
      <c r="N35" s="185">
        <f t="shared" si="10"/>
        <v>744.69</v>
      </c>
    </row>
    <row r="36" spans="1:15" ht="14.25" customHeight="1" x14ac:dyDescent="0.25">
      <c r="A36" s="249" t="s">
        <v>34</v>
      </c>
      <c r="B36" s="42" t="s">
        <v>16</v>
      </c>
      <c r="C36" s="187">
        <f>'Vidzeme valsts'!C36+'Vidzeme pārējie'!C36</f>
        <v>6.1400000000000006</v>
      </c>
      <c r="D36" s="187">
        <f>'Vidzeme valsts'!D36+'Vidzeme pārējie'!D36</f>
        <v>0.41</v>
      </c>
      <c r="E36" s="187">
        <f>'Vidzeme valsts'!E36+'Vidzeme pārējie'!E36</f>
        <v>0</v>
      </c>
      <c r="F36" s="187">
        <f>'Vidzeme valsts'!F36+'Vidzeme pārējie'!F36</f>
        <v>0</v>
      </c>
      <c r="G36" s="184">
        <f t="shared" si="7"/>
        <v>6.5500000000000007</v>
      </c>
      <c r="H36" s="187">
        <f>'Vidzeme valsts'!H36+'Vidzeme pārējie'!H36</f>
        <v>2.52</v>
      </c>
      <c r="I36" s="187">
        <f>'Vidzeme valsts'!I36+'Vidzeme pārējie'!I36</f>
        <v>0</v>
      </c>
      <c r="J36" s="187">
        <f>'Vidzeme valsts'!J36+'Vidzeme pārējie'!J36</f>
        <v>0</v>
      </c>
      <c r="K36" s="184">
        <f t="shared" si="8"/>
        <v>2.52</v>
      </c>
      <c r="L36" s="184">
        <f t="shared" si="9"/>
        <v>9.07</v>
      </c>
      <c r="M36" s="187">
        <f>'Vidzeme valsts'!M36+'Vidzeme pārējie'!M36</f>
        <v>0.19</v>
      </c>
      <c r="N36" s="185">
        <f t="shared" si="10"/>
        <v>9.26</v>
      </c>
    </row>
    <row r="37" spans="1:15" ht="14.25" customHeight="1" x14ac:dyDescent="0.25">
      <c r="A37" s="249"/>
      <c r="B37" s="42" t="s">
        <v>17</v>
      </c>
      <c r="C37" s="190">
        <f>'Vidzeme valsts'!C37+'Vidzeme pārējie'!C37</f>
        <v>11.9</v>
      </c>
      <c r="D37" s="190">
        <f>'Vidzeme valsts'!D37+'Vidzeme pārējie'!D37</f>
        <v>56</v>
      </c>
      <c r="E37" s="190">
        <f>'Vidzeme valsts'!E37+'Vidzeme pārējie'!E37</f>
        <v>0</v>
      </c>
      <c r="F37" s="190">
        <f>'Vidzeme valsts'!F37+'Vidzeme pārējie'!F37</f>
        <v>0</v>
      </c>
      <c r="G37" s="186">
        <f t="shared" si="7"/>
        <v>67.900000000000006</v>
      </c>
      <c r="H37" s="190">
        <f>'Vidzeme valsts'!H37+'Vidzeme pārējie'!H37</f>
        <v>25</v>
      </c>
      <c r="I37" s="190">
        <f>'Vidzeme valsts'!I37+'Vidzeme pārējie'!I37</f>
        <v>0</v>
      </c>
      <c r="J37" s="190">
        <f>'Vidzeme valsts'!J37+'Vidzeme pārējie'!J37</f>
        <v>0</v>
      </c>
      <c r="K37" s="186">
        <f t="shared" si="8"/>
        <v>25</v>
      </c>
      <c r="L37" s="186">
        <f t="shared" si="9"/>
        <v>92.9</v>
      </c>
      <c r="M37" s="190">
        <f>'Vidzeme valsts'!M37+'Vidzeme pārējie'!M37</f>
        <v>4.6900000000000004</v>
      </c>
      <c r="N37" s="185">
        <f t="shared" si="10"/>
        <v>97.59</v>
      </c>
      <c r="O37" s="37"/>
    </row>
    <row r="38" spans="1:15" ht="14.25" customHeight="1" x14ac:dyDescent="0.25">
      <c r="A38" s="41" t="s">
        <v>35</v>
      </c>
      <c r="B38" s="42" t="s">
        <v>16</v>
      </c>
      <c r="C38" s="184">
        <f t="shared" ref="C38:L39" si="11">C4+C12+C14+C16+C18+C20+C22+C24+C26+C28+C30+C32+C34+C36</f>
        <v>7706.4800000000005</v>
      </c>
      <c r="D38" s="184">
        <f t="shared" si="11"/>
        <v>6119.1500000000005</v>
      </c>
      <c r="E38" s="184">
        <f t="shared" si="11"/>
        <v>33.900000000000006</v>
      </c>
      <c r="F38" s="184">
        <f t="shared" si="11"/>
        <v>44.38</v>
      </c>
      <c r="G38" s="184">
        <f t="shared" si="11"/>
        <v>13903.909999999998</v>
      </c>
      <c r="H38" s="184">
        <f t="shared" si="11"/>
        <v>6293.46</v>
      </c>
      <c r="I38" s="184">
        <f t="shared" si="11"/>
        <v>203.07000000000005</v>
      </c>
      <c r="J38" s="184">
        <f t="shared" si="11"/>
        <v>922.6099999999999</v>
      </c>
      <c r="K38" s="184">
        <f>K4+K12+K14+K16+K18+K20+K22+K24+K26+K28+K30+K32+K34+K36</f>
        <v>7419.1399999999994</v>
      </c>
      <c r="L38" s="184">
        <f t="shared" si="11"/>
        <v>21323.05</v>
      </c>
      <c r="M38" s="184">
        <f>M4+M12+M14+M16+M18+M20+M22+M24+M26+M28+M30+M32+M34+M36</f>
        <v>2808.7599999999998</v>
      </c>
      <c r="N38" s="185">
        <f>N4+N12+N14+N16+N18+N20+N22+N24+N26+N28+N30+N32+N34+N36</f>
        <v>24131.81</v>
      </c>
      <c r="O38" s="36"/>
    </row>
    <row r="39" spans="1:15" ht="14.25" customHeight="1" x14ac:dyDescent="0.25">
      <c r="A39" s="42"/>
      <c r="B39" s="42" t="s">
        <v>17</v>
      </c>
      <c r="C39" s="186">
        <f>C5+C13+C15+C17+C19+C21+C23+C25+C27+C29+C31+C33+C35+C37</f>
        <v>901449.9</v>
      </c>
      <c r="D39" s="186">
        <f>D5+D13+D15+D17+D19+D21+D23+D25+D27+D29+D31+D33+D35+D37</f>
        <v>565648</v>
      </c>
      <c r="E39" s="186">
        <f t="shared" si="11"/>
        <v>756</v>
      </c>
      <c r="F39" s="186">
        <f t="shared" si="11"/>
        <v>1965</v>
      </c>
      <c r="G39" s="186">
        <f t="shared" si="11"/>
        <v>1469818.9</v>
      </c>
      <c r="H39" s="186">
        <f>H5+H13+H15+H17+H19+H21+H23+H25+H27+H29+H31+H33+H35+H37</f>
        <v>815835.08</v>
      </c>
      <c r="I39" s="186">
        <f t="shared" si="11"/>
        <v>28894</v>
      </c>
      <c r="J39" s="186">
        <f t="shared" si="11"/>
        <v>175437.37</v>
      </c>
      <c r="K39" s="186">
        <f t="shared" si="11"/>
        <v>1020166.45</v>
      </c>
      <c r="L39" s="186">
        <f t="shared" si="11"/>
        <v>2489985.3499999996</v>
      </c>
      <c r="M39" s="186">
        <f>M5+M13+M15+M17+M19+M21+M23+M25+M27+M29+M31+M33+M35+M37</f>
        <v>372518.69</v>
      </c>
      <c r="N39" s="185">
        <f>N5+N13+N15+N17+N19+N21+N23+N25+N27+N29+N31+N33+N35+N37</f>
        <v>2862504.0399999996</v>
      </c>
      <c r="O39" s="36"/>
    </row>
    <row r="40" spans="1:15" x14ac:dyDescent="0.25">
      <c r="O40" s="37"/>
    </row>
  </sheetData>
  <mergeCells count="16"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R41"/>
  <sheetViews>
    <sheetView topLeftCell="A4" zoomScaleNormal="100" workbookViewId="0">
      <selection activeCell="C4" sqref="C4:N39"/>
    </sheetView>
  </sheetViews>
  <sheetFormatPr defaultRowHeight="15" x14ac:dyDescent="0.25"/>
  <cols>
    <col min="1" max="1" width="33.5703125" style="51" customWidth="1"/>
    <col min="2" max="2" width="4" style="51" customWidth="1"/>
    <col min="3" max="3" width="8.28515625" style="51" customWidth="1"/>
    <col min="4" max="4" width="9.140625" style="51"/>
    <col min="5" max="5" width="5.28515625" style="51" customWidth="1"/>
    <col min="6" max="6" width="9.7109375" style="51" customWidth="1"/>
    <col min="7" max="7" width="13.28515625" style="51" customWidth="1"/>
    <col min="8" max="8" width="9.140625" style="51"/>
    <col min="9" max="9" width="6.7109375" style="51" customWidth="1"/>
    <col min="10" max="10" width="7.7109375" style="51" customWidth="1"/>
    <col min="11" max="11" width="11.140625" style="51" customWidth="1"/>
    <col min="12" max="12" width="7.85546875" style="51" customWidth="1"/>
    <col min="13" max="13" width="15.7109375" style="51" customWidth="1"/>
    <col min="14" max="14" width="12.140625" style="118" customWidth="1"/>
    <col min="15" max="16384" width="9.140625" style="51"/>
  </cols>
  <sheetData>
    <row r="1" spans="1:16" ht="12.75" customHeight="1" x14ac:dyDescent="0.25">
      <c r="A1" s="51" t="s">
        <v>66</v>
      </c>
    </row>
    <row r="2" spans="1:16" ht="12" customHeight="1" x14ac:dyDescent="0.25">
      <c r="A2" s="65" t="s">
        <v>0</v>
      </c>
      <c r="B2" s="65"/>
      <c r="C2" s="259" t="s">
        <v>1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119" t="s">
        <v>2</v>
      </c>
    </row>
    <row r="3" spans="1:16" ht="24.75" customHeight="1" x14ac:dyDescent="0.25">
      <c r="A3" s="63" t="s">
        <v>3</v>
      </c>
      <c r="B3" s="81"/>
      <c r="C3" s="81" t="s">
        <v>4</v>
      </c>
      <c r="D3" s="81" t="s">
        <v>5</v>
      </c>
      <c r="E3" s="81" t="s">
        <v>6</v>
      </c>
      <c r="F3" s="81" t="s">
        <v>7</v>
      </c>
      <c r="G3" s="81" t="s">
        <v>8</v>
      </c>
      <c r="H3" s="81" t="s">
        <v>9</v>
      </c>
      <c r="I3" s="81" t="s">
        <v>10</v>
      </c>
      <c r="J3" s="81" t="s">
        <v>11</v>
      </c>
      <c r="K3" s="81" t="s">
        <v>12</v>
      </c>
      <c r="L3" s="81" t="s">
        <v>13</v>
      </c>
      <c r="M3" s="113" t="s">
        <v>14</v>
      </c>
      <c r="N3" s="77"/>
      <c r="O3" s="27"/>
      <c r="P3" s="27"/>
    </row>
    <row r="4" spans="1:16" ht="13.5" customHeight="1" x14ac:dyDescent="0.25">
      <c r="A4" s="61" t="s">
        <v>15</v>
      </c>
      <c r="B4" s="80" t="s">
        <v>16</v>
      </c>
      <c r="C4" s="150">
        <f>C6+C8+C10</f>
        <v>856.49000000000024</v>
      </c>
      <c r="D4" s="150">
        <f t="shared" ref="D4:F5" si="0">D6+D8+D10</f>
        <v>209.19000000000003</v>
      </c>
      <c r="E4" s="150">
        <f t="shared" si="0"/>
        <v>0</v>
      </c>
      <c r="F4" s="150">
        <f t="shared" si="0"/>
        <v>14.9</v>
      </c>
      <c r="G4" s="150">
        <f>SUM(C4:F4)</f>
        <v>1080.5800000000004</v>
      </c>
      <c r="H4" s="150">
        <f>H6+H8+H10</f>
        <v>738.16000000000008</v>
      </c>
      <c r="I4" s="150">
        <f t="shared" ref="I4:J5" si="1">I6+I8+I10</f>
        <v>43.709999999999994</v>
      </c>
      <c r="J4" s="150">
        <f t="shared" si="1"/>
        <v>159.40000000000003</v>
      </c>
      <c r="K4" s="150">
        <f>SUM(H4:J4)</f>
        <v>941.27000000000021</v>
      </c>
      <c r="L4" s="150">
        <f>G4+K4</f>
        <v>2021.8500000000006</v>
      </c>
      <c r="M4" s="150">
        <f>M6+M8+M10</f>
        <v>102.9</v>
      </c>
      <c r="N4" s="151">
        <f>M4+L4</f>
        <v>2124.7500000000005</v>
      </c>
      <c r="O4" s="27"/>
      <c r="P4" s="27"/>
    </row>
    <row r="5" spans="1:16" ht="14.25" customHeight="1" x14ac:dyDescent="0.25">
      <c r="A5" s="64"/>
      <c r="B5" s="80" t="s">
        <v>38</v>
      </c>
      <c r="C5" s="159">
        <f>C7+C9+C11</f>
        <v>222405</v>
      </c>
      <c r="D5" s="159">
        <f>D7+D9+D11</f>
        <v>65797</v>
      </c>
      <c r="E5" s="159">
        <f t="shared" si="0"/>
        <v>0</v>
      </c>
      <c r="F5" s="159">
        <f t="shared" si="0"/>
        <v>2020</v>
      </c>
      <c r="G5" s="159">
        <f>SUM(C5:F5)</f>
        <v>290222</v>
      </c>
      <c r="H5" s="159">
        <f>H7+H9+H11</f>
        <v>211833</v>
      </c>
      <c r="I5" s="159">
        <f t="shared" si="1"/>
        <v>13483</v>
      </c>
      <c r="J5" s="159">
        <f t="shared" si="1"/>
        <v>50643</v>
      </c>
      <c r="K5" s="159">
        <f>SUM(H5:J5)</f>
        <v>275959</v>
      </c>
      <c r="L5" s="159">
        <f>G5+K5</f>
        <v>566181</v>
      </c>
      <c r="M5" s="159">
        <f>M7+M9+M11</f>
        <v>18498</v>
      </c>
      <c r="N5" s="151">
        <f>M5+L5</f>
        <v>584679</v>
      </c>
      <c r="O5" s="27"/>
      <c r="P5" s="27"/>
    </row>
    <row r="6" spans="1:16" x14ac:dyDescent="0.25">
      <c r="A6" s="257" t="s">
        <v>39</v>
      </c>
      <c r="B6" s="114" t="s">
        <v>16</v>
      </c>
      <c r="C6" s="178">
        <v>686.77000000000021</v>
      </c>
      <c r="D6" s="179">
        <v>206.00000000000003</v>
      </c>
      <c r="E6" s="155">
        <v>0</v>
      </c>
      <c r="F6" s="179">
        <v>13.58</v>
      </c>
      <c r="G6" s="155">
        <f>SUM(C6:F6)</f>
        <v>906.35000000000025</v>
      </c>
      <c r="H6" s="179">
        <v>730.86</v>
      </c>
      <c r="I6" s="179">
        <v>43.709999999999994</v>
      </c>
      <c r="J6" s="178">
        <v>158.72000000000003</v>
      </c>
      <c r="K6" s="155">
        <f>SUM(H6:J6)</f>
        <v>933.29000000000008</v>
      </c>
      <c r="L6" s="155">
        <f>G6+K6</f>
        <v>1839.6400000000003</v>
      </c>
      <c r="M6" s="179">
        <v>102.9</v>
      </c>
      <c r="N6" s="157">
        <f>SUM(L6:M6)</f>
        <v>1942.5400000000004</v>
      </c>
      <c r="O6" s="27"/>
      <c r="P6" s="27"/>
    </row>
    <row r="7" spans="1:16" ht="15.75" x14ac:dyDescent="0.25">
      <c r="A7" s="257"/>
      <c r="B7" s="114" t="s">
        <v>38</v>
      </c>
      <c r="C7" s="180">
        <v>216422</v>
      </c>
      <c r="D7" s="181">
        <v>65316</v>
      </c>
      <c r="E7" s="158">
        <v>0</v>
      </c>
      <c r="F7" s="181">
        <v>1968</v>
      </c>
      <c r="G7" s="158">
        <f t="shared" ref="G7:G39" si="2">SUM(C7:F7)</f>
        <v>283706</v>
      </c>
      <c r="H7" s="181">
        <v>210950</v>
      </c>
      <c r="I7" s="181">
        <v>13483</v>
      </c>
      <c r="J7" s="180">
        <v>50503</v>
      </c>
      <c r="K7" s="158">
        <f t="shared" ref="K7:K39" si="3">SUM(H7:J7)</f>
        <v>274936</v>
      </c>
      <c r="L7" s="158">
        <f t="shared" ref="L7:L39" si="4">G7+K7</f>
        <v>558642</v>
      </c>
      <c r="M7" s="181">
        <v>18498</v>
      </c>
      <c r="N7" s="157">
        <f t="shared" ref="N7:N39" si="5">SUM(L7:M7)</f>
        <v>577140</v>
      </c>
      <c r="O7" s="27"/>
      <c r="P7" s="27"/>
    </row>
    <row r="8" spans="1:16" x14ac:dyDescent="0.25">
      <c r="A8" s="257" t="s">
        <v>40</v>
      </c>
      <c r="B8" s="114" t="s">
        <v>16</v>
      </c>
      <c r="C8" s="178">
        <v>166.98000000000002</v>
      </c>
      <c r="D8" s="179">
        <v>2.34</v>
      </c>
      <c r="E8" s="155">
        <v>0</v>
      </c>
      <c r="F8" s="179">
        <v>1.32</v>
      </c>
      <c r="G8" s="155">
        <f t="shared" si="2"/>
        <v>170.64000000000001</v>
      </c>
      <c r="H8" s="178">
        <v>4.84</v>
      </c>
      <c r="I8" s="155">
        <v>0</v>
      </c>
      <c r="J8" s="179">
        <v>0.68</v>
      </c>
      <c r="K8" s="155">
        <f t="shared" si="3"/>
        <v>5.52</v>
      </c>
      <c r="L8" s="155">
        <f t="shared" si="4"/>
        <v>176.16000000000003</v>
      </c>
      <c r="M8" s="155">
        <v>0</v>
      </c>
      <c r="N8" s="157">
        <f t="shared" si="5"/>
        <v>176.16000000000003</v>
      </c>
      <c r="O8" s="27"/>
      <c r="P8" s="27"/>
    </row>
    <row r="9" spans="1:16" ht="27" customHeight="1" x14ac:dyDescent="0.25">
      <c r="A9" s="257"/>
      <c r="B9" s="114" t="s">
        <v>38</v>
      </c>
      <c r="C9" s="180">
        <v>4943</v>
      </c>
      <c r="D9" s="181">
        <v>278</v>
      </c>
      <c r="E9" s="155">
        <v>0</v>
      </c>
      <c r="F9" s="181">
        <v>52</v>
      </c>
      <c r="G9" s="155">
        <f t="shared" si="2"/>
        <v>5273</v>
      </c>
      <c r="H9" s="180">
        <v>220</v>
      </c>
      <c r="I9" s="155">
        <v>0</v>
      </c>
      <c r="J9" s="181">
        <v>140</v>
      </c>
      <c r="K9" s="155">
        <f t="shared" si="3"/>
        <v>360</v>
      </c>
      <c r="L9" s="155">
        <f t="shared" si="4"/>
        <v>5633</v>
      </c>
      <c r="M9" s="155">
        <v>0</v>
      </c>
      <c r="N9" s="157">
        <f t="shared" si="5"/>
        <v>5633</v>
      </c>
      <c r="O9" s="27"/>
      <c r="P9" s="27"/>
    </row>
    <row r="10" spans="1:16" ht="14.25" customHeight="1" x14ac:dyDescent="0.25">
      <c r="A10" s="257" t="s">
        <v>41</v>
      </c>
      <c r="B10" s="114" t="s">
        <v>16</v>
      </c>
      <c r="C10" s="178">
        <v>2.74</v>
      </c>
      <c r="D10" s="179">
        <v>0.85</v>
      </c>
      <c r="E10" s="155">
        <v>0</v>
      </c>
      <c r="F10" s="155">
        <v>0</v>
      </c>
      <c r="G10" s="155">
        <f t="shared" si="2"/>
        <v>3.5900000000000003</v>
      </c>
      <c r="H10" s="179">
        <v>2.46</v>
      </c>
      <c r="I10" s="155">
        <v>0</v>
      </c>
      <c r="J10" s="155">
        <v>0</v>
      </c>
      <c r="K10" s="155">
        <f t="shared" si="3"/>
        <v>2.46</v>
      </c>
      <c r="L10" s="155">
        <f t="shared" si="4"/>
        <v>6.0500000000000007</v>
      </c>
      <c r="M10" s="155">
        <v>0</v>
      </c>
      <c r="N10" s="157">
        <f t="shared" si="5"/>
        <v>6.0500000000000007</v>
      </c>
      <c r="O10" s="27"/>
      <c r="P10" s="27"/>
    </row>
    <row r="11" spans="1:16" ht="14.25" customHeight="1" x14ac:dyDescent="0.25">
      <c r="A11" s="257"/>
      <c r="B11" s="114" t="s">
        <v>38</v>
      </c>
      <c r="C11" s="180">
        <v>1040</v>
      </c>
      <c r="D11" s="181">
        <v>203</v>
      </c>
      <c r="E11" s="155">
        <v>0</v>
      </c>
      <c r="F11" s="155">
        <v>0</v>
      </c>
      <c r="G11" s="155">
        <f t="shared" si="2"/>
        <v>1243</v>
      </c>
      <c r="H11" s="181">
        <v>663</v>
      </c>
      <c r="I11" s="155">
        <v>0</v>
      </c>
      <c r="J11" s="155">
        <v>0</v>
      </c>
      <c r="K11" s="155">
        <f t="shared" si="3"/>
        <v>663</v>
      </c>
      <c r="L11" s="155">
        <f t="shared" si="4"/>
        <v>1906</v>
      </c>
      <c r="M11" s="155">
        <v>0</v>
      </c>
      <c r="N11" s="157">
        <f t="shared" si="5"/>
        <v>1906</v>
      </c>
      <c r="O11" s="27"/>
      <c r="P11" s="27"/>
    </row>
    <row r="12" spans="1:16" ht="14.25" customHeight="1" x14ac:dyDescent="0.25">
      <c r="A12" s="61" t="s">
        <v>21</v>
      </c>
      <c r="B12" s="114" t="s">
        <v>16</v>
      </c>
      <c r="C12" s="178">
        <v>748.11000000000013</v>
      </c>
      <c r="D12" s="178">
        <v>1338.08</v>
      </c>
      <c r="E12" s="179">
        <v>0.25</v>
      </c>
      <c r="F12" s="179">
        <v>1.97</v>
      </c>
      <c r="G12" s="150">
        <f t="shared" si="2"/>
        <v>2088.41</v>
      </c>
      <c r="H12" s="178">
        <v>226.76999999999995</v>
      </c>
      <c r="I12" s="179">
        <v>14.749999999999998</v>
      </c>
      <c r="J12" s="179">
        <v>70.94</v>
      </c>
      <c r="K12" s="150">
        <f t="shared" si="3"/>
        <v>312.45999999999992</v>
      </c>
      <c r="L12" s="150">
        <f t="shared" si="4"/>
        <v>2400.87</v>
      </c>
      <c r="M12" s="179">
        <v>16.57</v>
      </c>
      <c r="N12" s="151">
        <f>SUM(L12:M12)</f>
        <v>2417.44</v>
      </c>
      <c r="O12" s="27"/>
      <c r="P12" s="27"/>
    </row>
    <row r="13" spans="1:16" ht="14.25" customHeight="1" x14ac:dyDescent="0.25">
      <c r="A13" s="62" t="s">
        <v>37</v>
      </c>
      <c r="B13" s="114" t="s">
        <v>38</v>
      </c>
      <c r="C13" s="180">
        <v>39151</v>
      </c>
      <c r="D13" s="180">
        <v>85775</v>
      </c>
      <c r="E13" s="181">
        <v>18</v>
      </c>
      <c r="F13" s="181">
        <v>85</v>
      </c>
      <c r="G13" s="150">
        <f t="shared" si="2"/>
        <v>125029</v>
      </c>
      <c r="H13" s="180">
        <v>12056</v>
      </c>
      <c r="I13" s="181">
        <v>940</v>
      </c>
      <c r="J13" s="181">
        <v>3699</v>
      </c>
      <c r="K13" s="150">
        <f t="shared" si="3"/>
        <v>16695</v>
      </c>
      <c r="L13" s="150">
        <f t="shared" si="4"/>
        <v>141724</v>
      </c>
      <c r="M13" s="181">
        <v>848</v>
      </c>
      <c r="N13" s="151">
        <f t="shared" si="5"/>
        <v>142572</v>
      </c>
      <c r="O13" s="27"/>
      <c r="P13" s="27"/>
    </row>
    <row r="14" spans="1:16" ht="14.25" customHeight="1" x14ac:dyDescent="0.25">
      <c r="A14" s="254" t="s">
        <v>23</v>
      </c>
      <c r="B14" s="114" t="s">
        <v>16</v>
      </c>
      <c r="C14" s="178">
        <v>7.2299999999999995</v>
      </c>
      <c r="D14" s="179">
        <v>31.08</v>
      </c>
      <c r="E14" s="179">
        <v>0.39</v>
      </c>
      <c r="F14" s="179">
        <v>72.560000000000016</v>
      </c>
      <c r="G14" s="150">
        <f t="shared" si="2"/>
        <v>111.26000000000002</v>
      </c>
      <c r="H14" s="179">
        <v>15.279999999999998</v>
      </c>
      <c r="I14" s="179">
        <v>1.83</v>
      </c>
      <c r="J14" s="179">
        <v>4.7399999999999993</v>
      </c>
      <c r="K14" s="150">
        <f t="shared" si="3"/>
        <v>21.849999999999998</v>
      </c>
      <c r="L14" s="150">
        <f t="shared" si="4"/>
        <v>133.11000000000001</v>
      </c>
      <c r="M14" s="155"/>
      <c r="N14" s="151">
        <f t="shared" si="5"/>
        <v>133.11000000000001</v>
      </c>
      <c r="O14" s="27"/>
      <c r="P14" s="27"/>
    </row>
    <row r="15" spans="1:16" ht="14.25" customHeight="1" x14ac:dyDescent="0.25">
      <c r="A15" s="254"/>
      <c r="B15" s="114" t="s">
        <v>38</v>
      </c>
      <c r="C15" s="180">
        <v>1007</v>
      </c>
      <c r="D15" s="181">
        <v>2988</v>
      </c>
      <c r="E15" s="181">
        <v>58</v>
      </c>
      <c r="F15" s="181">
        <v>7177</v>
      </c>
      <c r="G15" s="150">
        <f t="shared" si="2"/>
        <v>11230</v>
      </c>
      <c r="H15" s="181">
        <v>2129</v>
      </c>
      <c r="I15" s="181">
        <v>259</v>
      </c>
      <c r="J15" s="181">
        <v>524</v>
      </c>
      <c r="K15" s="150">
        <f t="shared" si="3"/>
        <v>2912</v>
      </c>
      <c r="L15" s="150">
        <f t="shared" si="4"/>
        <v>14142</v>
      </c>
      <c r="M15" s="155"/>
      <c r="N15" s="151">
        <f t="shared" si="5"/>
        <v>14142</v>
      </c>
      <c r="O15" s="27"/>
      <c r="P15" s="27"/>
    </row>
    <row r="16" spans="1:16" ht="14.25" customHeight="1" x14ac:dyDescent="0.25">
      <c r="A16" s="254" t="s">
        <v>24</v>
      </c>
      <c r="B16" s="114" t="s">
        <v>16</v>
      </c>
      <c r="C16" s="178">
        <v>635.54000000000008</v>
      </c>
      <c r="D16" s="179">
        <v>577.6099999999999</v>
      </c>
      <c r="E16" s="179">
        <v>11.22</v>
      </c>
      <c r="F16" s="179">
        <v>42.92</v>
      </c>
      <c r="G16" s="150">
        <f t="shared" si="2"/>
        <v>1267.2900000000002</v>
      </c>
      <c r="H16" s="179">
        <v>396.29999999999995</v>
      </c>
      <c r="I16" s="179">
        <v>22.710000000000004</v>
      </c>
      <c r="J16" s="179">
        <v>37.589999999999996</v>
      </c>
      <c r="K16" s="150">
        <f t="shared" si="3"/>
        <v>456.59999999999991</v>
      </c>
      <c r="L16" s="150">
        <f t="shared" si="4"/>
        <v>1723.89</v>
      </c>
      <c r="M16" s="179">
        <v>6.6400000000000006</v>
      </c>
      <c r="N16" s="151">
        <f t="shared" si="5"/>
        <v>1730.5300000000002</v>
      </c>
      <c r="O16" s="27"/>
      <c r="P16" s="27"/>
    </row>
    <row r="17" spans="1:16" ht="14.25" customHeight="1" x14ac:dyDescent="0.25">
      <c r="A17" s="254"/>
      <c r="B17" s="114" t="s">
        <v>38</v>
      </c>
      <c r="C17" s="180">
        <v>4452.6900000000005</v>
      </c>
      <c r="D17" s="181">
        <v>4994</v>
      </c>
      <c r="E17" s="181">
        <v>20</v>
      </c>
      <c r="F17" s="181">
        <v>1099.21</v>
      </c>
      <c r="G17" s="150">
        <f t="shared" si="2"/>
        <v>10565.900000000001</v>
      </c>
      <c r="H17" s="181">
        <v>3654</v>
      </c>
      <c r="I17" s="181">
        <v>214</v>
      </c>
      <c r="J17" s="181">
        <v>770</v>
      </c>
      <c r="K17" s="150">
        <f t="shared" si="3"/>
        <v>4638</v>
      </c>
      <c r="L17" s="150">
        <f t="shared" si="4"/>
        <v>15203.900000000001</v>
      </c>
      <c r="M17" s="181">
        <v>77</v>
      </c>
      <c r="N17" s="151">
        <f t="shared" si="5"/>
        <v>15280.900000000001</v>
      </c>
      <c r="O17" s="27"/>
      <c r="P17" s="27"/>
    </row>
    <row r="18" spans="1:16" ht="14.25" customHeight="1" x14ac:dyDescent="0.25">
      <c r="A18" s="255" t="s">
        <v>42</v>
      </c>
      <c r="B18" s="114" t="s">
        <v>16</v>
      </c>
      <c r="C18" s="178">
        <v>2.63</v>
      </c>
      <c r="D18" s="179">
        <v>5.48</v>
      </c>
      <c r="E18" s="155">
        <v>0</v>
      </c>
      <c r="F18" s="155">
        <v>0</v>
      </c>
      <c r="G18" s="150">
        <f t="shared" si="2"/>
        <v>8.11</v>
      </c>
      <c r="H18" s="155">
        <v>0</v>
      </c>
      <c r="I18" s="155">
        <v>0</v>
      </c>
      <c r="J18" s="155">
        <v>0</v>
      </c>
      <c r="K18" s="150">
        <f t="shared" si="3"/>
        <v>0</v>
      </c>
      <c r="L18" s="150">
        <f t="shared" si="4"/>
        <v>8.11</v>
      </c>
      <c r="M18" s="155">
        <v>0</v>
      </c>
      <c r="N18" s="151">
        <f t="shared" si="5"/>
        <v>8.11</v>
      </c>
      <c r="O18" s="27"/>
      <c r="P18" s="27"/>
    </row>
    <row r="19" spans="1:16" ht="14.25" customHeight="1" x14ac:dyDescent="0.25">
      <c r="A19" s="255"/>
      <c r="B19" s="114" t="s">
        <v>38</v>
      </c>
      <c r="C19" s="180">
        <v>863</v>
      </c>
      <c r="D19" s="181">
        <v>1801</v>
      </c>
      <c r="E19" s="155">
        <v>0</v>
      </c>
      <c r="F19" s="155">
        <v>0</v>
      </c>
      <c r="G19" s="150">
        <f t="shared" si="2"/>
        <v>2664</v>
      </c>
      <c r="H19" s="155">
        <v>0</v>
      </c>
      <c r="I19" s="155">
        <v>0</v>
      </c>
      <c r="J19" s="155">
        <v>0</v>
      </c>
      <c r="K19" s="150">
        <f t="shared" si="3"/>
        <v>0</v>
      </c>
      <c r="L19" s="150">
        <f t="shared" si="4"/>
        <v>2664</v>
      </c>
      <c r="M19" s="155">
        <v>0</v>
      </c>
      <c r="N19" s="151">
        <f t="shared" si="5"/>
        <v>2664</v>
      </c>
      <c r="O19" s="27"/>
      <c r="P19" s="27"/>
    </row>
    <row r="20" spans="1:16" ht="14.25" customHeight="1" x14ac:dyDescent="0.25">
      <c r="A20" s="255" t="s">
        <v>43</v>
      </c>
      <c r="B20" s="114" t="s">
        <v>16</v>
      </c>
      <c r="C20" s="155">
        <v>0</v>
      </c>
      <c r="D20" s="155">
        <v>0</v>
      </c>
      <c r="E20" s="155">
        <v>0</v>
      </c>
      <c r="F20" s="155">
        <v>0</v>
      </c>
      <c r="G20" s="150">
        <f t="shared" si="2"/>
        <v>0</v>
      </c>
      <c r="H20" s="155">
        <v>0</v>
      </c>
      <c r="I20" s="155">
        <v>0</v>
      </c>
      <c r="J20" s="155">
        <v>0</v>
      </c>
      <c r="K20" s="150">
        <f t="shared" si="3"/>
        <v>0</v>
      </c>
      <c r="L20" s="150">
        <f t="shared" si="4"/>
        <v>0</v>
      </c>
      <c r="M20" s="155">
        <v>0</v>
      </c>
      <c r="N20" s="151">
        <f t="shared" si="5"/>
        <v>0</v>
      </c>
      <c r="O20" s="27"/>
      <c r="P20" s="27"/>
    </row>
    <row r="21" spans="1:16" ht="14.25" customHeight="1" x14ac:dyDescent="0.25">
      <c r="A21" s="255"/>
      <c r="B21" s="114" t="s">
        <v>38</v>
      </c>
      <c r="C21" s="155">
        <v>0</v>
      </c>
      <c r="D21" s="155">
        <v>0</v>
      </c>
      <c r="E21" s="155">
        <v>0</v>
      </c>
      <c r="F21" s="155">
        <v>0</v>
      </c>
      <c r="G21" s="150">
        <f t="shared" si="2"/>
        <v>0</v>
      </c>
      <c r="H21" s="155">
        <v>0</v>
      </c>
      <c r="I21" s="155">
        <v>0</v>
      </c>
      <c r="J21" s="155">
        <v>0</v>
      </c>
      <c r="K21" s="150">
        <f t="shared" si="3"/>
        <v>0</v>
      </c>
      <c r="L21" s="150">
        <f t="shared" si="4"/>
        <v>0</v>
      </c>
      <c r="M21" s="155">
        <v>0</v>
      </c>
      <c r="N21" s="151">
        <f t="shared" si="5"/>
        <v>0</v>
      </c>
      <c r="O21" s="27"/>
      <c r="P21" s="27"/>
    </row>
    <row r="22" spans="1:16" ht="14.25" customHeight="1" x14ac:dyDescent="0.25">
      <c r="A22" s="61" t="s">
        <v>27</v>
      </c>
      <c r="B22" s="114" t="s">
        <v>16</v>
      </c>
      <c r="C22" s="178">
        <v>88.009999999999991</v>
      </c>
      <c r="D22" s="178">
        <v>90.1</v>
      </c>
      <c r="E22" s="155">
        <v>0</v>
      </c>
      <c r="F22" s="178">
        <v>1.78</v>
      </c>
      <c r="G22" s="150">
        <f t="shared" si="2"/>
        <v>179.89</v>
      </c>
      <c r="H22" s="178">
        <v>150.69</v>
      </c>
      <c r="I22" s="178">
        <v>3.91</v>
      </c>
      <c r="J22" s="178">
        <v>3.15</v>
      </c>
      <c r="K22" s="150">
        <f t="shared" si="3"/>
        <v>157.75</v>
      </c>
      <c r="L22" s="150">
        <f t="shared" si="4"/>
        <v>337.64</v>
      </c>
      <c r="M22" s="178">
        <v>2.0300000000000002</v>
      </c>
      <c r="N22" s="151">
        <f t="shared" si="5"/>
        <v>339.66999999999996</v>
      </c>
      <c r="O22" s="27"/>
      <c r="P22" s="27"/>
    </row>
    <row r="23" spans="1:16" ht="14.25" customHeight="1" x14ac:dyDescent="0.25">
      <c r="A23" s="64"/>
      <c r="B23" s="114" t="s">
        <v>38</v>
      </c>
      <c r="C23" s="180">
        <v>13157</v>
      </c>
      <c r="D23" s="180">
        <v>12281</v>
      </c>
      <c r="E23" s="155">
        <v>0</v>
      </c>
      <c r="F23" s="180">
        <v>311</v>
      </c>
      <c r="G23" s="150">
        <f t="shared" si="2"/>
        <v>25749</v>
      </c>
      <c r="H23" s="180">
        <v>21958</v>
      </c>
      <c r="I23" s="180">
        <v>162</v>
      </c>
      <c r="J23" s="180">
        <v>446</v>
      </c>
      <c r="K23" s="150">
        <f t="shared" si="3"/>
        <v>22566</v>
      </c>
      <c r="L23" s="150">
        <f t="shared" si="4"/>
        <v>48315</v>
      </c>
      <c r="M23" s="180">
        <v>154</v>
      </c>
      <c r="N23" s="151">
        <f t="shared" si="5"/>
        <v>48469</v>
      </c>
      <c r="O23" s="27"/>
      <c r="P23" s="27"/>
    </row>
    <row r="24" spans="1:16" ht="14.25" customHeight="1" x14ac:dyDescent="0.25">
      <c r="A24" s="254" t="s">
        <v>28</v>
      </c>
      <c r="B24" s="114" t="s">
        <v>16</v>
      </c>
      <c r="C24" s="178">
        <v>166.53</v>
      </c>
      <c r="D24" s="178">
        <v>40.619999999999997</v>
      </c>
      <c r="E24" s="178">
        <v>0.26</v>
      </c>
      <c r="F24" s="178">
        <v>8.7099999999999991</v>
      </c>
      <c r="G24" s="150">
        <f t="shared" si="2"/>
        <v>216.12</v>
      </c>
      <c r="H24" s="178">
        <v>64.59</v>
      </c>
      <c r="I24" s="178">
        <v>2.89</v>
      </c>
      <c r="J24" s="178">
        <v>13.57</v>
      </c>
      <c r="K24" s="150">
        <f t="shared" si="3"/>
        <v>81.050000000000011</v>
      </c>
      <c r="L24" s="150">
        <f t="shared" si="4"/>
        <v>297.17</v>
      </c>
      <c r="M24" s="178">
        <v>15.079999999999998</v>
      </c>
      <c r="N24" s="151">
        <f t="shared" si="5"/>
        <v>312.25</v>
      </c>
      <c r="O24" s="27"/>
      <c r="P24" s="27"/>
    </row>
    <row r="25" spans="1:16" ht="14.25" customHeight="1" x14ac:dyDescent="0.25">
      <c r="A25" s="254"/>
      <c r="B25" s="114" t="s">
        <v>38</v>
      </c>
      <c r="C25" s="180">
        <v>5045</v>
      </c>
      <c r="D25" s="180">
        <v>1298</v>
      </c>
      <c r="E25" s="180">
        <v>45</v>
      </c>
      <c r="F25" s="180">
        <v>30</v>
      </c>
      <c r="G25" s="150">
        <f t="shared" si="2"/>
        <v>6418</v>
      </c>
      <c r="H25" s="180">
        <v>1294</v>
      </c>
      <c r="I25" s="180">
        <v>137</v>
      </c>
      <c r="J25" s="180">
        <v>350</v>
      </c>
      <c r="K25" s="150">
        <f t="shared" si="3"/>
        <v>1781</v>
      </c>
      <c r="L25" s="150">
        <f t="shared" si="4"/>
        <v>8199</v>
      </c>
      <c r="M25" s="180">
        <v>347</v>
      </c>
      <c r="N25" s="151">
        <f t="shared" si="5"/>
        <v>8546</v>
      </c>
      <c r="O25" s="27"/>
      <c r="P25" s="27"/>
    </row>
    <row r="26" spans="1:16" ht="14.25" customHeight="1" x14ac:dyDescent="0.25">
      <c r="A26" s="254" t="s">
        <v>29</v>
      </c>
      <c r="B26" s="114" t="s">
        <v>16</v>
      </c>
      <c r="C26" s="155">
        <v>0</v>
      </c>
      <c r="D26" s="155">
        <v>0</v>
      </c>
      <c r="E26" s="155">
        <v>0</v>
      </c>
      <c r="F26" s="155">
        <v>0</v>
      </c>
      <c r="G26" s="150">
        <f t="shared" si="2"/>
        <v>0</v>
      </c>
      <c r="H26" s="155">
        <v>0</v>
      </c>
      <c r="I26" s="155">
        <v>0</v>
      </c>
      <c r="J26" s="155">
        <v>0</v>
      </c>
      <c r="K26" s="150">
        <f t="shared" si="3"/>
        <v>0</v>
      </c>
      <c r="L26" s="150">
        <f t="shared" si="4"/>
        <v>0</v>
      </c>
      <c r="M26" s="155">
        <v>0</v>
      </c>
      <c r="N26" s="151">
        <f t="shared" si="5"/>
        <v>0</v>
      </c>
      <c r="O26" s="27"/>
      <c r="P26" s="27"/>
    </row>
    <row r="27" spans="1:16" ht="14.25" customHeight="1" x14ac:dyDescent="0.25">
      <c r="A27" s="254"/>
      <c r="B27" s="114" t="s">
        <v>38</v>
      </c>
      <c r="C27" s="155">
        <v>0</v>
      </c>
      <c r="D27" s="155">
        <v>0</v>
      </c>
      <c r="E27" s="155">
        <v>0</v>
      </c>
      <c r="F27" s="155">
        <v>0</v>
      </c>
      <c r="G27" s="150">
        <f t="shared" si="2"/>
        <v>0</v>
      </c>
      <c r="H27" s="155">
        <v>0</v>
      </c>
      <c r="I27" s="155">
        <v>0</v>
      </c>
      <c r="J27" s="155">
        <v>0</v>
      </c>
      <c r="K27" s="150">
        <f t="shared" si="3"/>
        <v>0</v>
      </c>
      <c r="L27" s="150">
        <f t="shared" si="4"/>
        <v>0</v>
      </c>
      <c r="M27" s="155">
        <v>0</v>
      </c>
      <c r="N27" s="151">
        <f t="shared" si="5"/>
        <v>0</v>
      </c>
      <c r="O27" s="27"/>
      <c r="P27" s="27"/>
    </row>
    <row r="28" spans="1:16" ht="14.25" customHeight="1" x14ac:dyDescent="0.25">
      <c r="A28" s="254" t="s">
        <v>30</v>
      </c>
      <c r="B28" s="114" t="s">
        <v>16</v>
      </c>
      <c r="C28" s="155">
        <v>0</v>
      </c>
      <c r="D28" s="178">
        <v>7.24</v>
      </c>
      <c r="E28" s="155">
        <v>0</v>
      </c>
      <c r="F28" s="155">
        <v>0</v>
      </c>
      <c r="G28" s="150">
        <f t="shared" si="2"/>
        <v>7.24</v>
      </c>
      <c r="H28" s="155">
        <v>0</v>
      </c>
      <c r="I28" s="155">
        <v>0</v>
      </c>
      <c r="J28" s="155">
        <v>0</v>
      </c>
      <c r="K28" s="150">
        <f t="shared" si="3"/>
        <v>0</v>
      </c>
      <c r="L28" s="150">
        <f t="shared" si="4"/>
        <v>7.24</v>
      </c>
      <c r="M28" s="155">
        <v>0</v>
      </c>
      <c r="N28" s="151">
        <f t="shared" si="5"/>
        <v>7.24</v>
      </c>
      <c r="O28" s="27"/>
      <c r="P28" s="27"/>
    </row>
    <row r="29" spans="1:16" ht="14.25" customHeight="1" x14ac:dyDescent="0.25">
      <c r="A29" s="254"/>
      <c r="B29" s="114" t="s">
        <v>38</v>
      </c>
      <c r="C29" s="155">
        <v>0</v>
      </c>
      <c r="D29" s="180">
        <v>7</v>
      </c>
      <c r="E29" s="155">
        <v>0</v>
      </c>
      <c r="F29" s="155">
        <v>0</v>
      </c>
      <c r="G29" s="150">
        <f t="shared" si="2"/>
        <v>7</v>
      </c>
      <c r="H29" s="155">
        <v>0</v>
      </c>
      <c r="I29" s="155">
        <v>0</v>
      </c>
      <c r="J29" s="155">
        <v>0</v>
      </c>
      <c r="K29" s="150">
        <f t="shared" si="3"/>
        <v>0</v>
      </c>
      <c r="L29" s="150">
        <f t="shared" si="4"/>
        <v>7</v>
      </c>
      <c r="M29" s="155">
        <v>0</v>
      </c>
      <c r="N29" s="151">
        <f t="shared" si="5"/>
        <v>7</v>
      </c>
      <c r="O29" s="27"/>
      <c r="P29" s="27"/>
    </row>
    <row r="30" spans="1:16" ht="14.25" customHeight="1" x14ac:dyDescent="0.25">
      <c r="A30" s="254" t="s">
        <v>31</v>
      </c>
      <c r="B30" s="114" t="s">
        <v>16</v>
      </c>
      <c r="C30" s="178">
        <v>0.67</v>
      </c>
      <c r="D30" s="179">
        <v>1.45</v>
      </c>
      <c r="E30" s="155">
        <v>0</v>
      </c>
      <c r="F30" s="155">
        <v>0</v>
      </c>
      <c r="G30" s="150">
        <f t="shared" si="2"/>
        <v>2.12</v>
      </c>
      <c r="H30" s="179">
        <v>0.55000000000000004</v>
      </c>
      <c r="I30" s="155">
        <v>0</v>
      </c>
      <c r="J30" s="178">
        <v>0.05</v>
      </c>
      <c r="K30" s="150">
        <f t="shared" si="3"/>
        <v>0.60000000000000009</v>
      </c>
      <c r="L30" s="150">
        <f t="shared" si="4"/>
        <v>2.72</v>
      </c>
      <c r="M30" s="155">
        <v>0</v>
      </c>
      <c r="N30" s="151">
        <f t="shared" si="5"/>
        <v>2.72</v>
      </c>
      <c r="O30" s="27"/>
      <c r="P30" s="27"/>
    </row>
    <row r="31" spans="1:16" ht="14.25" customHeight="1" x14ac:dyDescent="0.25">
      <c r="A31" s="254"/>
      <c r="B31" s="114" t="s">
        <v>38</v>
      </c>
      <c r="C31" s="180">
        <v>362</v>
      </c>
      <c r="D31" s="181">
        <v>192</v>
      </c>
      <c r="E31" s="158">
        <v>0</v>
      </c>
      <c r="F31" s="158">
        <v>0</v>
      </c>
      <c r="G31" s="159">
        <f t="shared" si="2"/>
        <v>554</v>
      </c>
      <c r="H31" s="181">
        <v>72</v>
      </c>
      <c r="I31" s="158">
        <v>0</v>
      </c>
      <c r="J31" s="180">
        <v>30</v>
      </c>
      <c r="K31" s="159">
        <f t="shared" si="3"/>
        <v>102</v>
      </c>
      <c r="L31" s="159">
        <f t="shared" si="4"/>
        <v>656</v>
      </c>
      <c r="M31" s="158">
        <v>0</v>
      </c>
      <c r="N31" s="151">
        <f t="shared" si="5"/>
        <v>656</v>
      </c>
      <c r="O31" s="27"/>
      <c r="P31" s="27"/>
    </row>
    <row r="32" spans="1:16" ht="14.25" customHeight="1" x14ac:dyDescent="0.25">
      <c r="A32" s="254" t="s">
        <v>32</v>
      </c>
      <c r="B32" s="114" t="s">
        <v>16</v>
      </c>
      <c r="C32" s="155">
        <v>0</v>
      </c>
      <c r="D32" s="155">
        <v>0</v>
      </c>
      <c r="E32" s="155">
        <v>0</v>
      </c>
      <c r="F32" s="155">
        <v>0</v>
      </c>
      <c r="G32" s="150">
        <f t="shared" si="2"/>
        <v>0</v>
      </c>
      <c r="H32" s="155">
        <v>0</v>
      </c>
      <c r="I32" s="155">
        <v>0</v>
      </c>
      <c r="J32" s="155">
        <v>0</v>
      </c>
      <c r="K32" s="150">
        <f t="shared" si="3"/>
        <v>0</v>
      </c>
      <c r="L32" s="150">
        <f t="shared" si="4"/>
        <v>0</v>
      </c>
      <c r="M32" s="155">
        <v>0</v>
      </c>
      <c r="N32" s="151">
        <f t="shared" si="5"/>
        <v>0</v>
      </c>
      <c r="O32" s="27"/>
      <c r="P32" s="27"/>
    </row>
    <row r="33" spans="1:18" ht="14.25" customHeight="1" x14ac:dyDescent="0.25">
      <c r="A33" s="254"/>
      <c r="B33" s="114" t="s">
        <v>38</v>
      </c>
      <c r="C33" s="155">
        <v>0</v>
      </c>
      <c r="D33" s="155">
        <v>0</v>
      </c>
      <c r="E33" s="155">
        <v>0</v>
      </c>
      <c r="F33" s="155">
        <v>0</v>
      </c>
      <c r="G33" s="150">
        <f t="shared" si="2"/>
        <v>0</v>
      </c>
      <c r="H33" s="155">
        <v>0</v>
      </c>
      <c r="I33" s="155">
        <v>0</v>
      </c>
      <c r="J33" s="155">
        <v>0</v>
      </c>
      <c r="K33" s="150">
        <f t="shared" si="3"/>
        <v>0</v>
      </c>
      <c r="L33" s="150">
        <f t="shared" si="4"/>
        <v>0</v>
      </c>
      <c r="M33" s="155">
        <v>0</v>
      </c>
      <c r="N33" s="151">
        <f t="shared" si="5"/>
        <v>0</v>
      </c>
      <c r="O33" s="27"/>
      <c r="P33" s="27"/>
    </row>
    <row r="34" spans="1:18" ht="14.25" customHeight="1" x14ac:dyDescent="0.25">
      <c r="A34" s="254" t="s">
        <v>33</v>
      </c>
      <c r="B34" s="114" t="s">
        <v>16</v>
      </c>
      <c r="C34" s="155">
        <v>0</v>
      </c>
      <c r="D34" s="155">
        <v>0</v>
      </c>
      <c r="E34" s="155">
        <v>0</v>
      </c>
      <c r="F34" s="155">
        <v>0</v>
      </c>
      <c r="G34" s="150">
        <f t="shared" si="2"/>
        <v>0</v>
      </c>
      <c r="H34" s="155">
        <v>0</v>
      </c>
      <c r="I34" s="155">
        <v>0</v>
      </c>
      <c r="J34" s="155">
        <v>0</v>
      </c>
      <c r="K34" s="150">
        <f t="shared" si="3"/>
        <v>0</v>
      </c>
      <c r="L34" s="150">
        <f t="shared" si="4"/>
        <v>0</v>
      </c>
      <c r="M34" s="155">
        <v>0</v>
      </c>
      <c r="N34" s="151">
        <f t="shared" si="5"/>
        <v>0</v>
      </c>
      <c r="O34" s="27"/>
      <c r="P34" s="27"/>
    </row>
    <row r="35" spans="1:18" ht="14.25" customHeight="1" x14ac:dyDescent="0.25">
      <c r="A35" s="254"/>
      <c r="B35" s="114" t="s">
        <v>38</v>
      </c>
      <c r="C35" s="155">
        <v>0</v>
      </c>
      <c r="D35" s="155">
        <v>0</v>
      </c>
      <c r="E35" s="155">
        <v>0</v>
      </c>
      <c r="F35" s="155">
        <v>0</v>
      </c>
      <c r="G35" s="150">
        <f t="shared" si="2"/>
        <v>0</v>
      </c>
      <c r="H35" s="155">
        <v>0</v>
      </c>
      <c r="I35" s="155">
        <v>0</v>
      </c>
      <c r="J35" s="155">
        <v>0</v>
      </c>
      <c r="K35" s="150">
        <f t="shared" si="3"/>
        <v>0</v>
      </c>
      <c r="L35" s="150">
        <f t="shared" si="4"/>
        <v>0</v>
      </c>
      <c r="M35" s="155">
        <v>0</v>
      </c>
      <c r="N35" s="151">
        <f t="shared" si="5"/>
        <v>0</v>
      </c>
      <c r="O35" s="27"/>
      <c r="P35" s="27"/>
    </row>
    <row r="36" spans="1:18" ht="14.25" customHeight="1" x14ac:dyDescent="0.25">
      <c r="A36" s="254" t="s">
        <v>34</v>
      </c>
      <c r="B36" s="114" t="s">
        <v>16</v>
      </c>
      <c r="C36" s="155">
        <v>0</v>
      </c>
      <c r="D36" s="155">
        <v>0</v>
      </c>
      <c r="E36" s="155">
        <v>0</v>
      </c>
      <c r="F36" s="155">
        <v>0</v>
      </c>
      <c r="G36" s="150">
        <f t="shared" si="2"/>
        <v>0</v>
      </c>
      <c r="H36" s="155">
        <v>0</v>
      </c>
      <c r="I36" s="155">
        <v>0</v>
      </c>
      <c r="J36" s="155">
        <v>0</v>
      </c>
      <c r="K36" s="150">
        <f t="shared" si="3"/>
        <v>0</v>
      </c>
      <c r="L36" s="150">
        <f t="shared" si="4"/>
        <v>0</v>
      </c>
      <c r="M36" s="155">
        <v>0</v>
      </c>
      <c r="N36" s="151">
        <f t="shared" si="5"/>
        <v>0</v>
      </c>
      <c r="O36" s="27"/>
      <c r="P36" s="27"/>
      <c r="R36" s="66"/>
    </row>
    <row r="37" spans="1:18" ht="14.25" customHeight="1" x14ac:dyDescent="0.25">
      <c r="A37" s="254"/>
      <c r="B37" s="114" t="s">
        <v>38</v>
      </c>
      <c r="C37" s="155">
        <v>0</v>
      </c>
      <c r="D37" s="155">
        <v>0</v>
      </c>
      <c r="E37" s="155">
        <v>0</v>
      </c>
      <c r="F37" s="155">
        <v>0</v>
      </c>
      <c r="G37" s="150">
        <f t="shared" si="2"/>
        <v>0</v>
      </c>
      <c r="H37" s="155">
        <v>0</v>
      </c>
      <c r="I37" s="155">
        <v>0</v>
      </c>
      <c r="J37" s="155">
        <v>0</v>
      </c>
      <c r="K37" s="150">
        <f>SUM(H37:J37)</f>
        <v>0</v>
      </c>
      <c r="L37" s="150">
        <f t="shared" si="4"/>
        <v>0</v>
      </c>
      <c r="M37" s="155">
        <v>0</v>
      </c>
      <c r="N37" s="151">
        <f t="shared" si="5"/>
        <v>0</v>
      </c>
      <c r="O37" s="27"/>
      <c r="P37" s="27"/>
    </row>
    <row r="38" spans="1:18" ht="14.25" customHeight="1" x14ac:dyDescent="0.25">
      <c r="A38" s="64" t="s">
        <v>35</v>
      </c>
      <c r="B38" s="114" t="s">
        <v>16</v>
      </c>
      <c r="C38" s="150">
        <f>C4+C12+C14+C16+C18+C20+C22+C24+C26+C28+C30+C32+C34+C36</f>
        <v>2505.2100000000005</v>
      </c>
      <c r="D38" s="150">
        <f>D4+D12+D14+D16+D18+D20+D22+D24+D26+D28+D30+D32+D34+D36</f>
        <v>2300.8499999999995</v>
      </c>
      <c r="E38" s="150">
        <f t="shared" ref="E38:F38" si="6">E4+E12+E14+E16+E18+E20+E22+E24+E26+E28+E30+E32+E34+E36</f>
        <v>12.120000000000001</v>
      </c>
      <c r="F38" s="150">
        <f t="shared" si="6"/>
        <v>142.84000000000003</v>
      </c>
      <c r="G38" s="150">
        <f t="shared" si="2"/>
        <v>4961.0199999999995</v>
      </c>
      <c r="H38" s="150">
        <f>H4+H12+H14+H16+H18+H20+H22+H24+H26+H28+H30+H32+H34+H36</f>
        <v>1592.34</v>
      </c>
      <c r="I38" s="150">
        <f t="shared" ref="I38:J39" si="7">I4+I12+I14+I16+I18+I20+I22+I24+I26+I28+I30+I32+I34+I36</f>
        <v>89.8</v>
      </c>
      <c r="J38" s="150">
        <f t="shared" si="7"/>
        <v>289.44</v>
      </c>
      <c r="K38" s="150">
        <f t="shared" si="3"/>
        <v>1971.58</v>
      </c>
      <c r="L38" s="150">
        <f t="shared" si="4"/>
        <v>6932.5999999999995</v>
      </c>
      <c r="M38" s="150">
        <f>M4+M12+M14+M16+M18+M20+M22+M24+M26+M28+M30+M32+M34+M36</f>
        <v>143.21999999999997</v>
      </c>
      <c r="N38" s="151">
        <f t="shared" si="5"/>
        <v>7075.82</v>
      </c>
      <c r="O38" s="30"/>
      <c r="P38" s="27"/>
    </row>
    <row r="39" spans="1:18" ht="15.75" x14ac:dyDescent="0.25">
      <c r="A39" s="62"/>
      <c r="B39" s="80" t="s">
        <v>38</v>
      </c>
      <c r="C39" s="159">
        <f>C5+C15+C17+C19+C21+C23+C25+C27+C29+C31+C33+C35+C37+C13</f>
        <v>286442.69</v>
      </c>
      <c r="D39" s="159">
        <f>D5+D15+D17+D19+D21+D23+D25+D27+D29+D31+D33+D35+D37+D13</f>
        <v>175133</v>
      </c>
      <c r="E39" s="159">
        <f>E5+E15+E17+E19+E21+E23+E25+E27+E29+E31+E33+E35+E37+E13</f>
        <v>141</v>
      </c>
      <c r="F39" s="159">
        <f>F5+F15+F17+F19+F21+F23+F25+F27+F29+F31+F33+F35+F37+F13</f>
        <v>10722.21</v>
      </c>
      <c r="G39" s="159">
        <f t="shared" si="2"/>
        <v>472438.9</v>
      </c>
      <c r="H39" s="159">
        <f>H5+H13+H15+H17+H19+H21+H23+H25+H27+H29+H31+H33+H35+H37</f>
        <v>252996</v>
      </c>
      <c r="I39" s="159">
        <f t="shared" si="7"/>
        <v>15195</v>
      </c>
      <c r="J39" s="159">
        <f t="shared" si="7"/>
        <v>56462</v>
      </c>
      <c r="K39" s="159">
        <f t="shared" si="3"/>
        <v>324653</v>
      </c>
      <c r="L39" s="159">
        <f t="shared" si="4"/>
        <v>797091.9</v>
      </c>
      <c r="M39" s="159">
        <f>M5+M13+M15+M17+M19+M21+M23+M25+M27+M29+M31+M33+M35+M37</f>
        <v>19924</v>
      </c>
      <c r="N39" s="151">
        <f t="shared" si="5"/>
        <v>817015.9</v>
      </c>
      <c r="O39" s="27"/>
      <c r="P39" s="27"/>
    </row>
    <row r="40" spans="1:18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3"/>
      <c r="O40" s="27"/>
    </row>
    <row r="41" spans="1:18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93"/>
      <c r="O41" s="27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40"/>
  <sheetViews>
    <sheetView zoomScale="85" zoomScaleNormal="85" workbookViewId="0">
      <selection activeCell="R33" sqref="R33"/>
    </sheetView>
  </sheetViews>
  <sheetFormatPr defaultRowHeight="15" x14ac:dyDescent="0.25"/>
  <cols>
    <col min="1" max="1" width="26.85546875" style="27" customWidth="1"/>
    <col min="2" max="2" width="3" style="27" customWidth="1"/>
    <col min="3" max="3" width="11.7109375" style="27" customWidth="1"/>
    <col min="4" max="4" width="12.7109375" style="27" customWidth="1"/>
    <col min="5" max="5" width="6.7109375" style="27" customWidth="1"/>
    <col min="6" max="6" width="8.28515625" style="27" customWidth="1"/>
    <col min="7" max="7" width="15.42578125" style="27" customWidth="1"/>
    <col min="8" max="8" width="13" style="27" customWidth="1"/>
    <col min="9" max="9" width="9.7109375" style="27" customWidth="1"/>
    <col min="10" max="10" width="12.42578125" style="27" customWidth="1"/>
    <col min="11" max="11" width="11.28515625" style="27" customWidth="1"/>
    <col min="12" max="12" width="11.85546875" style="27" customWidth="1"/>
    <col min="13" max="13" width="13.85546875" style="27" customWidth="1"/>
    <col min="14" max="14" width="12.28515625" style="93" customWidth="1"/>
    <col min="15" max="16384" width="9.140625" style="27"/>
  </cols>
  <sheetData>
    <row r="1" spans="1:14" x14ac:dyDescent="0.25">
      <c r="A1" s="260" t="s">
        <v>67</v>
      </c>
      <c r="B1" s="260"/>
      <c r="C1" s="260"/>
    </row>
    <row r="2" spans="1:14" ht="12" customHeight="1" x14ac:dyDescent="0.25">
      <c r="A2" s="63" t="s">
        <v>0</v>
      </c>
      <c r="B2" s="83"/>
      <c r="C2" s="256" t="s">
        <v>1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04" t="s">
        <v>2</v>
      </c>
    </row>
    <row r="3" spans="1:14" ht="24.75" customHeight="1" x14ac:dyDescent="0.25">
      <c r="A3" s="63" t="s">
        <v>3</v>
      </c>
      <c r="B3" s="83"/>
      <c r="C3" s="113" t="s">
        <v>4</v>
      </c>
      <c r="D3" s="113" t="s">
        <v>5</v>
      </c>
      <c r="E3" s="113" t="s">
        <v>6</v>
      </c>
      <c r="F3" s="113" t="s">
        <v>7</v>
      </c>
      <c r="G3" s="113" t="s">
        <v>8</v>
      </c>
      <c r="H3" s="113" t="s">
        <v>9</v>
      </c>
      <c r="I3" s="113" t="s">
        <v>10</v>
      </c>
      <c r="J3" s="113" t="s">
        <v>11</v>
      </c>
      <c r="K3" s="113" t="s">
        <v>12</v>
      </c>
      <c r="L3" s="113" t="s">
        <v>13</v>
      </c>
      <c r="M3" s="113" t="s">
        <v>14</v>
      </c>
      <c r="N3" s="77"/>
    </row>
    <row r="4" spans="1:14" ht="16.5" customHeight="1" x14ac:dyDescent="0.25">
      <c r="A4" s="61" t="s">
        <v>15</v>
      </c>
      <c r="B4" s="82" t="s">
        <v>16</v>
      </c>
      <c r="C4" s="150">
        <f>C6+C8+C10</f>
        <v>420.35</v>
      </c>
      <c r="D4" s="150">
        <f t="shared" ref="D4:N4" si="0">D6+D8+D10</f>
        <v>199.16</v>
      </c>
      <c r="E4" s="150">
        <f t="shared" si="0"/>
        <v>4.13</v>
      </c>
      <c r="F4" s="150">
        <f t="shared" si="0"/>
        <v>19.93</v>
      </c>
      <c r="G4" s="150">
        <f t="shared" si="0"/>
        <v>643.56999999999994</v>
      </c>
      <c r="H4" s="150">
        <f t="shared" si="0"/>
        <v>1189.2799999999997</v>
      </c>
      <c r="I4" s="150">
        <f t="shared" si="0"/>
        <v>92.589999999999989</v>
      </c>
      <c r="J4" s="150">
        <f t="shared" si="0"/>
        <v>209.61999999999998</v>
      </c>
      <c r="K4" s="150">
        <f t="shared" si="0"/>
        <v>1491.4899999999998</v>
      </c>
      <c r="L4" s="150">
        <f t="shared" si="0"/>
        <v>2135.06</v>
      </c>
      <c r="M4" s="150">
        <f t="shared" si="0"/>
        <v>1063.7100000000005</v>
      </c>
      <c r="N4" s="151">
        <f t="shared" si="0"/>
        <v>3198.7700000000004</v>
      </c>
    </row>
    <row r="5" spans="1:14" ht="14.25" customHeight="1" x14ac:dyDescent="0.25">
      <c r="A5" s="64"/>
      <c r="B5" s="82" t="s">
        <v>38</v>
      </c>
      <c r="C5" s="159">
        <f>C7+C9+C11</f>
        <v>100790</v>
      </c>
      <c r="D5" s="159">
        <f t="shared" ref="D5:N5" si="1">D7+D9+D11</f>
        <v>45740</v>
      </c>
      <c r="E5" s="159">
        <f t="shared" si="1"/>
        <v>297</v>
      </c>
      <c r="F5" s="159">
        <f t="shared" si="1"/>
        <v>2224</v>
      </c>
      <c r="G5" s="159">
        <f t="shared" si="1"/>
        <v>149051</v>
      </c>
      <c r="H5" s="159">
        <f t="shared" si="1"/>
        <v>239286</v>
      </c>
      <c r="I5" s="159">
        <f t="shared" si="1"/>
        <v>20716</v>
      </c>
      <c r="J5" s="159">
        <f t="shared" si="1"/>
        <v>42718</v>
      </c>
      <c r="K5" s="159">
        <f t="shared" si="1"/>
        <v>302720</v>
      </c>
      <c r="L5" s="159">
        <f t="shared" si="1"/>
        <v>451771</v>
      </c>
      <c r="M5" s="159">
        <f t="shared" si="1"/>
        <v>168268</v>
      </c>
      <c r="N5" s="151">
        <f t="shared" si="1"/>
        <v>620039</v>
      </c>
    </row>
    <row r="6" spans="1:14" ht="17.25" customHeight="1" x14ac:dyDescent="0.25">
      <c r="A6" s="257" t="s">
        <v>39</v>
      </c>
      <c r="B6" s="82" t="s">
        <v>16</v>
      </c>
      <c r="C6" s="178">
        <v>171.08999999999997</v>
      </c>
      <c r="D6" s="179">
        <v>125.32</v>
      </c>
      <c r="E6" s="155">
        <v>0</v>
      </c>
      <c r="F6" s="179">
        <v>16.02</v>
      </c>
      <c r="G6" s="155">
        <f>SUM(C6:F6)</f>
        <v>312.42999999999995</v>
      </c>
      <c r="H6" s="179">
        <v>779.49999999999977</v>
      </c>
      <c r="I6" s="179">
        <v>88.71</v>
      </c>
      <c r="J6" s="178">
        <v>179.99999999999997</v>
      </c>
      <c r="K6" s="155">
        <f>SUM(H6:J6)</f>
        <v>1048.2099999999998</v>
      </c>
      <c r="L6" s="155">
        <f>G6+K6</f>
        <v>1360.6399999999999</v>
      </c>
      <c r="M6" s="178">
        <v>933.83000000000038</v>
      </c>
      <c r="N6" s="151">
        <f>L6+M6</f>
        <v>2294.4700000000003</v>
      </c>
    </row>
    <row r="7" spans="1:14" ht="16.5" customHeight="1" x14ac:dyDescent="0.25">
      <c r="A7" s="257"/>
      <c r="B7" s="82" t="s">
        <v>38</v>
      </c>
      <c r="C7" s="180">
        <v>44534</v>
      </c>
      <c r="D7" s="181">
        <v>32367</v>
      </c>
      <c r="E7" s="155">
        <v>0</v>
      </c>
      <c r="F7" s="181">
        <v>2003</v>
      </c>
      <c r="G7" s="155">
        <f t="shared" ref="G7:G39" si="2">SUM(C7:F7)</f>
        <v>78904</v>
      </c>
      <c r="H7" s="181">
        <v>173890</v>
      </c>
      <c r="I7" s="181">
        <v>20488</v>
      </c>
      <c r="J7" s="180">
        <v>41812</v>
      </c>
      <c r="K7" s="155">
        <f t="shared" ref="K7:K39" si="3">SUM(H7:J7)</f>
        <v>236190</v>
      </c>
      <c r="L7" s="155">
        <f t="shared" ref="L7:L39" si="4">G7+K7</f>
        <v>315094</v>
      </c>
      <c r="M7" s="180">
        <v>163383</v>
      </c>
      <c r="N7" s="151">
        <f t="shared" ref="N7:N39" si="5">L7+M7</f>
        <v>478477</v>
      </c>
    </row>
    <row r="8" spans="1:14" ht="15.75" customHeight="1" x14ac:dyDescent="0.25">
      <c r="A8" s="257" t="s">
        <v>40</v>
      </c>
      <c r="B8" s="75" t="s">
        <v>16</v>
      </c>
      <c r="C8" s="178">
        <v>31.74</v>
      </c>
      <c r="D8" s="179">
        <v>25.69</v>
      </c>
      <c r="E8" s="179">
        <v>4.13</v>
      </c>
      <c r="F8" s="178">
        <v>3.91</v>
      </c>
      <c r="G8" s="155">
        <f t="shared" si="2"/>
        <v>65.47</v>
      </c>
      <c r="H8" s="178">
        <v>123.31</v>
      </c>
      <c r="I8" s="179">
        <v>3.8800000000000003</v>
      </c>
      <c r="J8" s="178">
        <v>29.62</v>
      </c>
      <c r="K8" s="155">
        <f t="shared" si="3"/>
        <v>156.81</v>
      </c>
      <c r="L8" s="155">
        <f t="shared" si="4"/>
        <v>222.28</v>
      </c>
      <c r="M8" s="179">
        <v>129.88000000000005</v>
      </c>
      <c r="N8" s="151">
        <f t="shared" si="5"/>
        <v>352.16000000000008</v>
      </c>
    </row>
    <row r="9" spans="1:14" ht="15.75" x14ac:dyDescent="0.25">
      <c r="A9" s="257"/>
      <c r="B9" s="75" t="s">
        <v>38</v>
      </c>
      <c r="C9" s="180">
        <v>1719</v>
      </c>
      <c r="D9" s="181">
        <v>738</v>
      </c>
      <c r="E9" s="181">
        <v>297</v>
      </c>
      <c r="F9" s="180">
        <v>221</v>
      </c>
      <c r="G9" s="155">
        <f t="shared" si="2"/>
        <v>2975</v>
      </c>
      <c r="H9" s="180">
        <v>5314</v>
      </c>
      <c r="I9" s="181">
        <v>228</v>
      </c>
      <c r="J9" s="180">
        <v>906</v>
      </c>
      <c r="K9" s="155">
        <f t="shared" si="3"/>
        <v>6448</v>
      </c>
      <c r="L9" s="155">
        <f t="shared" si="4"/>
        <v>9423</v>
      </c>
      <c r="M9" s="181">
        <v>4885</v>
      </c>
      <c r="N9" s="151">
        <f t="shared" si="5"/>
        <v>14308</v>
      </c>
    </row>
    <row r="10" spans="1:14" ht="14.25" customHeight="1" x14ac:dyDescent="0.25">
      <c r="A10" s="257" t="s">
        <v>41</v>
      </c>
      <c r="B10" s="75" t="s">
        <v>16</v>
      </c>
      <c r="C10" s="178">
        <v>217.52000000000004</v>
      </c>
      <c r="D10" s="179">
        <v>48.15</v>
      </c>
      <c r="E10" s="155">
        <v>0</v>
      </c>
      <c r="F10" s="155">
        <v>0</v>
      </c>
      <c r="G10" s="155">
        <f t="shared" si="2"/>
        <v>265.67</v>
      </c>
      <c r="H10" s="179">
        <v>286.47000000000003</v>
      </c>
      <c r="I10" s="155">
        <v>0</v>
      </c>
      <c r="J10" s="155">
        <v>0</v>
      </c>
      <c r="K10" s="155">
        <f t="shared" si="3"/>
        <v>286.47000000000003</v>
      </c>
      <c r="L10" s="155">
        <f t="shared" si="4"/>
        <v>552.1400000000001</v>
      </c>
      <c r="M10" s="155">
        <v>0</v>
      </c>
      <c r="N10" s="151">
        <f t="shared" si="5"/>
        <v>552.1400000000001</v>
      </c>
    </row>
    <row r="11" spans="1:14" ht="14.25" customHeight="1" x14ac:dyDescent="0.25">
      <c r="A11" s="257"/>
      <c r="B11" s="75" t="s">
        <v>38</v>
      </c>
      <c r="C11" s="180">
        <v>54537</v>
      </c>
      <c r="D11" s="181">
        <v>12635</v>
      </c>
      <c r="E11" s="158">
        <v>0</v>
      </c>
      <c r="F11" s="158">
        <v>0</v>
      </c>
      <c r="G11" s="155">
        <f t="shared" si="2"/>
        <v>67172</v>
      </c>
      <c r="H11" s="181">
        <v>60082</v>
      </c>
      <c r="I11" s="158">
        <v>0</v>
      </c>
      <c r="J11" s="158">
        <v>0</v>
      </c>
      <c r="K11" s="155">
        <f t="shared" si="3"/>
        <v>60082</v>
      </c>
      <c r="L11" s="155">
        <f t="shared" si="4"/>
        <v>127254</v>
      </c>
      <c r="M11" s="158">
        <v>0</v>
      </c>
      <c r="N11" s="151">
        <f t="shared" si="5"/>
        <v>127254</v>
      </c>
    </row>
    <row r="12" spans="1:14" ht="14.25" customHeight="1" x14ac:dyDescent="0.25">
      <c r="A12" s="61" t="s">
        <v>21</v>
      </c>
      <c r="B12" s="75" t="s">
        <v>16</v>
      </c>
      <c r="C12" s="178">
        <v>219.68</v>
      </c>
      <c r="D12" s="178">
        <v>242.17999999999995</v>
      </c>
      <c r="E12" s="178">
        <v>1.81</v>
      </c>
      <c r="F12" s="178">
        <v>3.58</v>
      </c>
      <c r="G12" s="150">
        <f t="shared" si="2"/>
        <v>467.24999999999994</v>
      </c>
      <c r="H12" s="178">
        <v>562.14000000000021</v>
      </c>
      <c r="I12" s="178">
        <v>47.75</v>
      </c>
      <c r="J12" s="178">
        <v>50.089999999999996</v>
      </c>
      <c r="K12" s="150">
        <f t="shared" si="3"/>
        <v>659.98000000000025</v>
      </c>
      <c r="L12" s="150">
        <f t="shared" si="4"/>
        <v>1127.2300000000002</v>
      </c>
      <c r="M12" s="178">
        <v>153.54999999999998</v>
      </c>
      <c r="N12" s="151">
        <f t="shared" si="5"/>
        <v>1280.7800000000002</v>
      </c>
    </row>
    <row r="13" spans="1:14" ht="14.25" customHeight="1" x14ac:dyDescent="0.25">
      <c r="A13" s="62" t="s">
        <v>37</v>
      </c>
      <c r="B13" s="75" t="s">
        <v>38</v>
      </c>
      <c r="C13" s="180">
        <v>6920</v>
      </c>
      <c r="D13" s="180">
        <v>7696</v>
      </c>
      <c r="E13" s="181">
        <v>9</v>
      </c>
      <c r="F13" s="180">
        <v>207</v>
      </c>
      <c r="G13" s="150">
        <f t="shared" si="2"/>
        <v>14832</v>
      </c>
      <c r="H13" s="180">
        <v>15020</v>
      </c>
      <c r="I13" s="180">
        <v>1380</v>
      </c>
      <c r="J13" s="180">
        <v>1060</v>
      </c>
      <c r="K13" s="150">
        <f t="shared" si="3"/>
        <v>17460</v>
      </c>
      <c r="L13" s="150">
        <f t="shared" si="4"/>
        <v>32292</v>
      </c>
      <c r="M13" s="180">
        <v>2847</v>
      </c>
      <c r="N13" s="151">
        <f t="shared" si="5"/>
        <v>35139</v>
      </c>
    </row>
    <row r="14" spans="1:14" ht="13.5" customHeight="1" x14ac:dyDescent="0.25">
      <c r="A14" s="254" t="s">
        <v>23</v>
      </c>
      <c r="B14" s="82" t="s">
        <v>16</v>
      </c>
      <c r="C14" s="178">
        <v>4.8500000000000005</v>
      </c>
      <c r="D14" s="179">
        <v>12.46</v>
      </c>
      <c r="E14" s="155">
        <v>0</v>
      </c>
      <c r="F14" s="178">
        <v>13.819999999999999</v>
      </c>
      <c r="G14" s="150">
        <f t="shared" si="2"/>
        <v>31.130000000000003</v>
      </c>
      <c r="H14" s="179">
        <v>9.2299999999999986</v>
      </c>
      <c r="I14" s="179">
        <v>2.23</v>
      </c>
      <c r="J14" s="179">
        <v>0.83000000000000007</v>
      </c>
      <c r="K14" s="150">
        <f t="shared" si="3"/>
        <v>12.29</v>
      </c>
      <c r="L14" s="150">
        <f t="shared" si="4"/>
        <v>43.42</v>
      </c>
      <c r="M14" s="179">
        <v>2.92</v>
      </c>
      <c r="N14" s="151">
        <f t="shared" si="5"/>
        <v>46.34</v>
      </c>
    </row>
    <row r="15" spans="1:14" ht="13.5" customHeight="1" x14ac:dyDescent="0.25">
      <c r="A15" s="254"/>
      <c r="B15" s="82" t="s">
        <v>38</v>
      </c>
      <c r="C15" s="180">
        <v>620</v>
      </c>
      <c r="D15" s="181">
        <v>1918</v>
      </c>
      <c r="E15" s="155">
        <v>0</v>
      </c>
      <c r="F15" s="180">
        <v>2118</v>
      </c>
      <c r="G15" s="150">
        <f>SUM(C15:F15)</f>
        <v>4656</v>
      </c>
      <c r="H15" s="181">
        <v>830</v>
      </c>
      <c r="I15" s="181">
        <v>198</v>
      </c>
      <c r="J15" s="181">
        <v>46</v>
      </c>
      <c r="K15" s="150">
        <f>SUM(H15:J15)</f>
        <v>1074</v>
      </c>
      <c r="L15" s="150">
        <f>G15+K15</f>
        <v>5730</v>
      </c>
      <c r="M15" s="181">
        <v>58</v>
      </c>
      <c r="N15" s="151">
        <f>L15+M15</f>
        <v>5788</v>
      </c>
    </row>
    <row r="16" spans="1:14" ht="13.5" customHeight="1" x14ac:dyDescent="0.25">
      <c r="A16" s="254" t="s">
        <v>24</v>
      </c>
      <c r="B16" s="82" t="s">
        <v>16</v>
      </c>
      <c r="C16" s="178">
        <v>159.21999999999997</v>
      </c>
      <c r="D16" s="179">
        <v>118.54</v>
      </c>
      <c r="E16" s="178">
        <v>4.67</v>
      </c>
      <c r="F16" s="178">
        <v>61.3</v>
      </c>
      <c r="G16" s="150">
        <f t="shared" si="2"/>
        <v>343.73</v>
      </c>
      <c r="H16" s="178">
        <v>162.67000000000002</v>
      </c>
      <c r="I16" s="179">
        <v>20.21</v>
      </c>
      <c r="J16" s="178">
        <v>29.840000000000003</v>
      </c>
      <c r="K16" s="150">
        <f t="shared" si="3"/>
        <v>212.72000000000003</v>
      </c>
      <c r="L16" s="150">
        <f t="shared" si="4"/>
        <v>556.45000000000005</v>
      </c>
      <c r="M16" s="179">
        <v>52.22999999999999</v>
      </c>
      <c r="N16" s="151">
        <f t="shared" si="5"/>
        <v>608.68000000000006</v>
      </c>
    </row>
    <row r="17" spans="1:14" ht="13.5" customHeight="1" x14ac:dyDescent="0.25">
      <c r="A17" s="254"/>
      <c r="B17" s="82" t="s">
        <v>38</v>
      </c>
      <c r="C17" s="180">
        <v>3797</v>
      </c>
      <c r="D17" s="181">
        <v>2979</v>
      </c>
      <c r="E17" s="180">
        <v>38</v>
      </c>
      <c r="F17" s="180">
        <v>1470</v>
      </c>
      <c r="G17" s="150">
        <f t="shared" si="2"/>
        <v>8284</v>
      </c>
      <c r="H17" s="180">
        <v>2581</v>
      </c>
      <c r="I17" s="181">
        <v>294</v>
      </c>
      <c r="J17" s="180">
        <v>494</v>
      </c>
      <c r="K17" s="150">
        <f t="shared" si="3"/>
        <v>3369</v>
      </c>
      <c r="L17" s="150">
        <f t="shared" si="4"/>
        <v>11653</v>
      </c>
      <c r="M17" s="181">
        <v>592</v>
      </c>
      <c r="N17" s="151">
        <f t="shared" si="5"/>
        <v>12245</v>
      </c>
    </row>
    <row r="18" spans="1:14" ht="13.5" customHeight="1" x14ac:dyDescent="0.25">
      <c r="A18" s="255" t="s">
        <v>42</v>
      </c>
      <c r="B18" s="82" t="s">
        <v>16</v>
      </c>
      <c r="C18" s="178">
        <v>6.08</v>
      </c>
      <c r="D18" s="179">
        <v>8.07</v>
      </c>
      <c r="E18" s="182">
        <v>0</v>
      </c>
      <c r="F18" s="182">
        <v>0</v>
      </c>
      <c r="G18" s="150">
        <f t="shared" si="2"/>
        <v>14.15</v>
      </c>
      <c r="H18" s="179">
        <v>0.1</v>
      </c>
      <c r="I18" s="182">
        <v>0</v>
      </c>
      <c r="J18" s="182">
        <v>0</v>
      </c>
      <c r="K18" s="150">
        <f t="shared" si="3"/>
        <v>0.1</v>
      </c>
      <c r="L18" s="150">
        <f t="shared" si="4"/>
        <v>14.25</v>
      </c>
      <c r="M18" s="182">
        <v>0</v>
      </c>
      <c r="N18" s="151">
        <f t="shared" si="5"/>
        <v>14.25</v>
      </c>
    </row>
    <row r="19" spans="1:14" ht="19.5" customHeight="1" x14ac:dyDescent="0.25">
      <c r="A19" s="255"/>
      <c r="B19" s="82" t="s">
        <v>38</v>
      </c>
      <c r="C19" s="180">
        <v>1200</v>
      </c>
      <c r="D19" s="181">
        <v>1892</v>
      </c>
      <c r="E19" s="155">
        <v>0</v>
      </c>
      <c r="F19" s="155">
        <v>0</v>
      </c>
      <c r="G19" s="150">
        <f t="shared" si="2"/>
        <v>3092</v>
      </c>
      <c r="H19" s="181">
        <v>246</v>
      </c>
      <c r="I19" s="155">
        <v>0</v>
      </c>
      <c r="J19" s="155">
        <v>0</v>
      </c>
      <c r="K19" s="150">
        <f t="shared" si="3"/>
        <v>246</v>
      </c>
      <c r="L19" s="150">
        <f t="shared" si="4"/>
        <v>3338</v>
      </c>
      <c r="M19" s="155">
        <v>0</v>
      </c>
      <c r="N19" s="151">
        <f t="shared" si="5"/>
        <v>3338</v>
      </c>
    </row>
    <row r="20" spans="1:14" ht="13.5" customHeight="1" x14ac:dyDescent="0.25">
      <c r="A20" s="255" t="s">
        <v>43</v>
      </c>
      <c r="B20" s="82" t="s">
        <v>16</v>
      </c>
      <c r="C20" s="155">
        <v>0</v>
      </c>
      <c r="D20" s="155">
        <v>0</v>
      </c>
      <c r="E20" s="155">
        <v>0</v>
      </c>
      <c r="F20" s="155">
        <v>0</v>
      </c>
      <c r="G20" s="150">
        <f t="shared" si="2"/>
        <v>0</v>
      </c>
      <c r="H20" s="155">
        <v>0</v>
      </c>
      <c r="I20" s="155">
        <v>0</v>
      </c>
      <c r="J20" s="155">
        <v>0</v>
      </c>
      <c r="K20" s="150">
        <f t="shared" si="3"/>
        <v>0</v>
      </c>
      <c r="L20" s="150">
        <f t="shared" si="4"/>
        <v>0</v>
      </c>
      <c r="M20" s="155">
        <v>0</v>
      </c>
      <c r="N20" s="151">
        <f t="shared" si="5"/>
        <v>0</v>
      </c>
    </row>
    <row r="21" spans="1:14" ht="17.25" customHeight="1" x14ac:dyDescent="0.25">
      <c r="A21" s="255"/>
      <c r="B21" s="82" t="s">
        <v>38</v>
      </c>
      <c r="C21" s="155">
        <v>0</v>
      </c>
      <c r="D21" s="155">
        <v>0</v>
      </c>
      <c r="E21" s="155">
        <v>0</v>
      </c>
      <c r="F21" s="155">
        <v>0</v>
      </c>
      <c r="G21" s="150">
        <f t="shared" si="2"/>
        <v>0</v>
      </c>
      <c r="H21" s="155">
        <v>0</v>
      </c>
      <c r="I21" s="155">
        <v>0</v>
      </c>
      <c r="J21" s="155">
        <v>0</v>
      </c>
      <c r="K21" s="150">
        <f t="shared" si="3"/>
        <v>0</v>
      </c>
      <c r="L21" s="150">
        <f t="shared" si="4"/>
        <v>0</v>
      </c>
      <c r="M21" s="155">
        <v>0</v>
      </c>
      <c r="N21" s="151">
        <f t="shared" si="5"/>
        <v>0</v>
      </c>
    </row>
    <row r="22" spans="1:14" ht="13.5" customHeight="1" x14ac:dyDescent="0.25">
      <c r="A22" s="61" t="s">
        <v>27</v>
      </c>
      <c r="B22" s="82" t="s">
        <v>16</v>
      </c>
      <c r="C22" s="155">
        <v>0</v>
      </c>
      <c r="D22" s="155">
        <v>0</v>
      </c>
      <c r="E22" s="155">
        <v>0</v>
      </c>
      <c r="F22" s="155">
        <v>0</v>
      </c>
      <c r="G22" s="150">
        <f t="shared" si="2"/>
        <v>0</v>
      </c>
      <c r="H22" s="178">
        <v>0.09</v>
      </c>
      <c r="I22" s="155">
        <v>0</v>
      </c>
      <c r="J22" s="155">
        <v>0</v>
      </c>
      <c r="K22" s="150">
        <f t="shared" si="3"/>
        <v>0.09</v>
      </c>
      <c r="L22" s="150">
        <f t="shared" si="4"/>
        <v>0.09</v>
      </c>
      <c r="M22" s="179">
        <v>0.1</v>
      </c>
      <c r="N22" s="151">
        <f t="shared" si="5"/>
        <v>0.19</v>
      </c>
    </row>
    <row r="23" spans="1:14" ht="13.5" customHeight="1" x14ac:dyDescent="0.25">
      <c r="A23" s="64"/>
      <c r="B23" s="82" t="s">
        <v>38</v>
      </c>
      <c r="C23" s="155">
        <v>0</v>
      </c>
      <c r="D23" s="155">
        <v>0</v>
      </c>
      <c r="E23" s="155">
        <v>0</v>
      </c>
      <c r="F23" s="155">
        <v>0</v>
      </c>
      <c r="G23" s="150">
        <f t="shared" si="2"/>
        <v>0</v>
      </c>
      <c r="H23" s="180">
        <v>14</v>
      </c>
      <c r="I23" s="155">
        <v>0</v>
      </c>
      <c r="J23" s="155">
        <v>0</v>
      </c>
      <c r="K23" s="150">
        <f t="shared" si="3"/>
        <v>14</v>
      </c>
      <c r="L23" s="150">
        <f t="shared" si="4"/>
        <v>14</v>
      </c>
      <c r="M23" s="181">
        <v>15</v>
      </c>
      <c r="N23" s="151">
        <f t="shared" si="5"/>
        <v>29</v>
      </c>
    </row>
    <row r="24" spans="1:14" ht="13.5" customHeight="1" x14ac:dyDescent="0.25">
      <c r="A24" s="254" t="s">
        <v>28</v>
      </c>
      <c r="B24" s="82" t="s">
        <v>16</v>
      </c>
      <c r="C24" s="178">
        <v>53.75</v>
      </c>
      <c r="D24" s="178">
        <v>74.16</v>
      </c>
      <c r="E24" s="179">
        <v>0</v>
      </c>
      <c r="F24" s="179">
        <v>1.67</v>
      </c>
      <c r="G24" s="150">
        <f t="shared" si="2"/>
        <v>129.57999999999998</v>
      </c>
      <c r="H24" s="179">
        <v>193.67</v>
      </c>
      <c r="I24" s="179">
        <v>3.22</v>
      </c>
      <c r="J24" s="155">
        <v>0</v>
      </c>
      <c r="K24" s="150">
        <f t="shared" si="3"/>
        <v>196.89</v>
      </c>
      <c r="L24" s="150">
        <f t="shared" si="4"/>
        <v>326.46999999999997</v>
      </c>
      <c r="M24" s="179">
        <v>0.81</v>
      </c>
      <c r="N24" s="151">
        <f t="shared" si="5"/>
        <v>327.27999999999997</v>
      </c>
    </row>
    <row r="25" spans="1:14" ht="13.5" customHeight="1" x14ac:dyDescent="0.25">
      <c r="A25" s="254"/>
      <c r="B25" s="82" t="s">
        <v>38</v>
      </c>
      <c r="C25" s="180">
        <v>28</v>
      </c>
      <c r="D25" s="180">
        <v>47</v>
      </c>
      <c r="E25" s="181">
        <v>0</v>
      </c>
      <c r="F25" s="181">
        <v>2</v>
      </c>
      <c r="G25" s="150">
        <f t="shared" si="2"/>
        <v>77</v>
      </c>
      <c r="H25" s="181">
        <v>166</v>
      </c>
      <c r="I25" s="181">
        <v>16</v>
      </c>
      <c r="J25" s="155">
        <v>0</v>
      </c>
      <c r="K25" s="150">
        <f t="shared" si="3"/>
        <v>182</v>
      </c>
      <c r="L25" s="150">
        <f t="shared" si="4"/>
        <v>259</v>
      </c>
      <c r="M25" s="181">
        <v>1</v>
      </c>
      <c r="N25" s="151">
        <f t="shared" si="5"/>
        <v>260</v>
      </c>
    </row>
    <row r="26" spans="1:14" ht="13.5" customHeight="1" x14ac:dyDescent="0.25">
      <c r="A26" s="254" t="s">
        <v>29</v>
      </c>
      <c r="B26" s="82" t="s">
        <v>16</v>
      </c>
      <c r="C26" s="155">
        <v>0</v>
      </c>
      <c r="D26" s="155">
        <v>0</v>
      </c>
      <c r="E26" s="155">
        <v>0</v>
      </c>
      <c r="F26" s="155">
        <v>0</v>
      </c>
      <c r="G26" s="150">
        <f t="shared" si="2"/>
        <v>0</v>
      </c>
      <c r="H26" s="155">
        <v>0</v>
      </c>
      <c r="I26" s="155">
        <v>0</v>
      </c>
      <c r="J26" s="155">
        <v>0</v>
      </c>
      <c r="K26" s="150">
        <f t="shared" si="3"/>
        <v>0</v>
      </c>
      <c r="L26" s="150">
        <f t="shared" si="4"/>
        <v>0</v>
      </c>
      <c r="M26" s="155">
        <v>0</v>
      </c>
      <c r="N26" s="151">
        <f t="shared" si="5"/>
        <v>0</v>
      </c>
    </row>
    <row r="27" spans="1:14" ht="13.5" customHeight="1" x14ac:dyDescent="0.25">
      <c r="A27" s="254"/>
      <c r="B27" s="82" t="s">
        <v>38</v>
      </c>
      <c r="C27" s="155">
        <v>0</v>
      </c>
      <c r="D27" s="155">
        <v>0</v>
      </c>
      <c r="E27" s="155">
        <v>0</v>
      </c>
      <c r="F27" s="155">
        <v>0</v>
      </c>
      <c r="G27" s="150">
        <f t="shared" si="2"/>
        <v>0</v>
      </c>
      <c r="H27" s="155">
        <v>0</v>
      </c>
      <c r="I27" s="155">
        <v>0</v>
      </c>
      <c r="J27" s="155">
        <v>0</v>
      </c>
      <c r="K27" s="150">
        <f t="shared" si="3"/>
        <v>0</v>
      </c>
      <c r="L27" s="150">
        <f t="shared" si="4"/>
        <v>0</v>
      </c>
      <c r="M27" s="155">
        <v>0</v>
      </c>
      <c r="N27" s="151">
        <f t="shared" si="5"/>
        <v>0</v>
      </c>
    </row>
    <row r="28" spans="1:14" ht="13.5" customHeight="1" x14ac:dyDescent="0.25">
      <c r="A28" s="254" t="s">
        <v>30</v>
      </c>
      <c r="B28" s="82" t="s">
        <v>16</v>
      </c>
      <c r="C28" s="155">
        <v>0</v>
      </c>
      <c r="D28" s="155">
        <v>0</v>
      </c>
      <c r="E28" s="155">
        <v>0</v>
      </c>
      <c r="F28" s="155">
        <v>0</v>
      </c>
      <c r="G28" s="150">
        <f t="shared" si="2"/>
        <v>0</v>
      </c>
      <c r="H28" s="155">
        <v>0</v>
      </c>
      <c r="I28" s="155">
        <v>0</v>
      </c>
      <c r="J28" s="155">
        <v>0</v>
      </c>
      <c r="K28" s="150">
        <f t="shared" si="3"/>
        <v>0</v>
      </c>
      <c r="L28" s="150">
        <f t="shared" si="4"/>
        <v>0</v>
      </c>
      <c r="M28" s="155">
        <v>0</v>
      </c>
      <c r="N28" s="151">
        <f t="shared" si="5"/>
        <v>0</v>
      </c>
    </row>
    <row r="29" spans="1:14" ht="13.5" customHeight="1" x14ac:dyDescent="0.25">
      <c r="A29" s="254"/>
      <c r="B29" s="82" t="s">
        <v>38</v>
      </c>
      <c r="C29" s="155">
        <v>0</v>
      </c>
      <c r="D29" s="155">
        <v>0</v>
      </c>
      <c r="E29" s="155">
        <v>0</v>
      </c>
      <c r="F29" s="155">
        <v>0</v>
      </c>
      <c r="G29" s="150">
        <f t="shared" si="2"/>
        <v>0</v>
      </c>
      <c r="H29" s="155">
        <v>0</v>
      </c>
      <c r="I29" s="155">
        <v>0</v>
      </c>
      <c r="J29" s="155">
        <v>0</v>
      </c>
      <c r="K29" s="150">
        <f t="shared" si="3"/>
        <v>0</v>
      </c>
      <c r="L29" s="150">
        <f t="shared" si="4"/>
        <v>0</v>
      </c>
      <c r="M29" s="155">
        <v>0</v>
      </c>
      <c r="N29" s="151">
        <f t="shared" si="5"/>
        <v>0</v>
      </c>
    </row>
    <row r="30" spans="1:14" ht="13.5" customHeight="1" x14ac:dyDescent="0.25">
      <c r="A30" s="254" t="s">
        <v>31</v>
      </c>
      <c r="B30" s="82" t="s">
        <v>16</v>
      </c>
      <c r="C30" s="178">
        <v>1.74</v>
      </c>
      <c r="D30" s="155">
        <v>0</v>
      </c>
      <c r="E30" s="155">
        <v>0</v>
      </c>
      <c r="F30" s="155">
        <v>0</v>
      </c>
      <c r="G30" s="150">
        <f t="shared" si="2"/>
        <v>1.74</v>
      </c>
      <c r="H30" s="179">
        <v>2.88</v>
      </c>
      <c r="I30" s="155">
        <v>0</v>
      </c>
      <c r="J30" s="179">
        <v>7.0000000000000007E-2</v>
      </c>
      <c r="K30" s="150">
        <f t="shared" si="3"/>
        <v>2.9499999999999997</v>
      </c>
      <c r="L30" s="150">
        <f t="shared" si="4"/>
        <v>4.6899999999999995</v>
      </c>
      <c r="M30" s="179">
        <v>0.72</v>
      </c>
      <c r="N30" s="151">
        <f t="shared" si="5"/>
        <v>5.4099999999999993</v>
      </c>
    </row>
    <row r="31" spans="1:14" ht="13.5" customHeight="1" x14ac:dyDescent="0.25">
      <c r="A31" s="254"/>
      <c r="B31" s="82" t="s">
        <v>38</v>
      </c>
      <c r="C31" s="180">
        <v>474</v>
      </c>
      <c r="D31" s="155">
        <v>0</v>
      </c>
      <c r="E31" s="155">
        <v>0</v>
      </c>
      <c r="F31" s="155">
        <v>0</v>
      </c>
      <c r="G31" s="150">
        <f t="shared" si="2"/>
        <v>474</v>
      </c>
      <c r="H31" s="181">
        <v>182</v>
      </c>
      <c r="I31" s="155">
        <v>0</v>
      </c>
      <c r="J31" s="181">
        <v>2</v>
      </c>
      <c r="K31" s="150">
        <f t="shared" si="3"/>
        <v>184</v>
      </c>
      <c r="L31" s="150">
        <f t="shared" si="4"/>
        <v>658</v>
      </c>
      <c r="M31" s="181">
        <v>179</v>
      </c>
      <c r="N31" s="151">
        <f t="shared" si="5"/>
        <v>837</v>
      </c>
    </row>
    <row r="32" spans="1:14" ht="13.5" customHeight="1" x14ac:dyDescent="0.25">
      <c r="A32" s="254" t="s">
        <v>32</v>
      </c>
      <c r="B32" s="82" t="s">
        <v>16</v>
      </c>
      <c r="C32" s="155">
        <v>0</v>
      </c>
      <c r="D32" s="155">
        <v>0</v>
      </c>
      <c r="E32" s="155">
        <v>0</v>
      </c>
      <c r="F32" s="155">
        <v>0</v>
      </c>
      <c r="G32" s="150">
        <f t="shared" si="2"/>
        <v>0</v>
      </c>
      <c r="H32" s="155">
        <v>0</v>
      </c>
      <c r="I32" s="155">
        <v>0</v>
      </c>
      <c r="J32" s="155">
        <v>0</v>
      </c>
      <c r="K32" s="150">
        <f t="shared" si="3"/>
        <v>0</v>
      </c>
      <c r="L32" s="150">
        <f t="shared" si="4"/>
        <v>0</v>
      </c>
      <c r="M32" s="155">
        <v>0</v>
      </c>
      <c r="N32" s="151">
        <f t="shared" si="5"/>
        <v>0</v>
      </c>
    </row>
    <row r="33" spans="1:18" ht="13.5" customHeight="1" x14ac:dyDescent="0.25">
      <c r="A33" s="254"/>
      <c r="B33" s="82" t="s">
        <v>38</v>
      </c>
      <c r="C33" s="155">
        <v>0</v>
      </c>
      <c r="D33" s="155">
        <v>0</v>
      </c>
      <c r="E33" s="155">
        <v>0</v>
      </c>
      <c r="F33" s="155">
        <v>0</v>
      </c>
      <c r="G33" s="150">
        <f t="shared" si="2"/>
        <v>0</v>
      </c>
      <c r="H33" s="155">
        <v>0</v>
      </c>
      <c r="I33" s="155">
        <v>0</v>
      </c>
      <c r="J33" s="155">
        <v>0</v>
      </c>
      <c r="K33" s="150">
        <f t="shared" si="3"/>
        <v>0</v>
      </c>
      <c r="L33" s="150">
        <f t="shared" si="4"/>
        <v>0</v>
      </c>
      <c r="M33" s="155">
        <v>0</v>
      </c>
      <c r="N33" s="151">
        <f t="shared" si="5"/>
        <v>0</v>
      </c>
    </row>
    <row r="34" spans="1:18" ht="13.5" customHeight="1" x14ac:dyDescent="0.25">
      <c r="A34" s="254" t="s">
        <v>33</v>
      </c>
      <c r="B34" s="82" t="s">
        <v>16</v>
      </c>
      <c r="C34" s="155"/>
      <c r="D34" s="178">
        <v>1.1200000000000001</v>
      </c>
      <c r="E34" s="155">
        <v>0</v>
      </c>
      <c r="F34" s="155">
        <v>0</v>
      </c>
      <c r="G34" s="150">
        <f t="shared" si="2"/>
        <v>1.1200000000000001</v>
      </c>
      <c r="H34" s="179">
        <v>0.32</v>
      </c>
      <c r="I34" s="155">
        <v>0</v>
      </c>
      <c r="J34" s="155">
        <v>0</v>
      </c>
      <c r="K34" s="150">
        <f t="shared" si="3"/>
        <v>0.32</v>
      </c>
      <c r="L34" s="150">
        <f t="shared" si="4"/>
        <v>1.4400000000000002</v>
      </c>
      <c r="M34" s="155">
        <v>0</v>
      </c>
      <c r="N34" s="151">
        <f t="shared" si="5"/>
        <v>1.4400000000000002</v>
      </c>
    </row>
    <row r="35" spans="1:18" ht="13.5" customHeight="1" x14ac:dyDescent="0.25">
      <c r="A35" s="254"/>
      <c r="B35" s="82" t="s">
        <v>38</v>
      </c>
      <c r="C35" s="155"/>
      <c r="D35" s="180">
        <v>678</v>
      </c>
      <c r="E35" s="155">
        <v>0</v>
      </c>
      <c r="F35" s="155">
        <v>0</v>
      </c>
      <c r="G35" s="150">
        <f t="shared" si="2"/>
        <v>678</v>
      </c>
      <c r="H35" s="181">
        <v>21.78</v>
      </c>
      <c r="I35" s="155">
        <v>0</v>
      </c>
      <c r="J35" s="155">
        <v>0</v>
      </c>
      <c r="K35" s="150">
        <f t="shared" si="3"/>
        <v>21.78</v>
      </c>
      <c r="L35" s="150">
        <f t="shared" si="4"/>
        <v>699.78</v>
      </c>
      <c r="M35" s="155">
        <v>0</v>
      </c>
      <c r="N35" s="151">
        <f t="shared" si="5"/>
        <v>699.78</v>
      </c>
    </row>
    <row r="36" spans="1:18" ht="13.5" customHeight="1" x14ac:dyDescent="0.25">
      <c r="A36" s="254" t="s">
        <v>34</v>
      </c>
      <c r="B36" s="82" t="s">
        <v>16</v>
      </c>
      <c r="C36" s="155">
        <v>0</v>
      </c>
      <c r="D36" s="155">
        <v>0</v>
      </c>
      <c r="E36" s="155">
        <v>0</v>
      </c>
      <c r="F36" s="155">
        <v>0</v>
      </c>
      <c r="G36" s="150">
        <f t="shared" si="2"/>
        <v>0</v>
      </c>
      <c r="H36" s="155">
        <v>0</v>
      </c>
      <c r="I36" s="155">
        <v>0</v>
      </c>
      <c r="J36" s="155">
        <v>0</v>
      </c>
      <c r="K36" s="150">
        <f t="shared" si="3"/>
        <v>0</v>
      </c>
      <c r="L36" s="150">
        <f t="shared" si="4"/>
        <v>0</v>
      </c>
      <c r="M36" s="155">
        <v>0</v>
      </c>
      <c r="N36" s="151">
        <f t="shared" si="5"/>
        <v>0</v>
      </c>
      <c r="R36" s="29"/>
    </row>
    <row r="37" spans="1:18" ht="13.5" customHeight="1" x14ac:dyDescent="0.25">
      <c r="A37" s="254"/>
      <c r="B37" s="82" t="s">
        <v>38</v>
      </c>
      <c r="C37" s="155">
        <v>0</v>
      </c>
      <c r="D37" s="155">
        <v>0</v>
      </c>
      <c r="E37" s="155">
        <v>0</v>
      </c>
      <c r="F37" s="155">
        <v>0</v>
      </c>
      <c r="G37" s="150">
        <f t="shared" si="2"/>
        <v>0</v>
      </c>
      <c r="H37" s="155">
        <v>0</v>
      </c>
      <c r="I37" s="155">
        <v>0</v>
      </c>
      <c r="J37" s="155">
        <v>0</v>
      </c>
      <c r="K37" s="150">
        <f t="shared" si="3"/>
        <v>0</v>
      </c>
      <c r="L37" s="150">
        <f t="shared" si="4"/>
        <v>0</v>
      </c>
      <c r="M37" s="155">
        <v>0</v>
      </c>
      <c r="N37" s="151">
        <f t="shared" si="5"/>
        <v>0</v>
      </c>
    </row>
    <row r="38" spans="1:18" ht="13.5" customHeight="1" x14ac:dyDescent="0.25">
      <c r="A38" s="64" t="s">
        <v>35</v>
      </c>
      <c r="B38" s="82" t="s">
        <v>16</v>
      </c>
      <c r="C38" s="183">
        <f>C4+C12+C14+C16+C18+C20+C22+C24+C26+C28+C30+C32+C34+C36</f>
        <v>865.67</v>
      </c>
      <c r="D38" s="183">
        <f t="shared" ref="D38:F38" si="6">D4+D12+D14+D16+D18+D20+D22+D24+D26+D28+D30+D32+D34+D36</f>
        <v>655.68999999999994</v>
      </c>
      <c r="E38" s="183">
        <f t="shared" si="6"/>
        <v>10.61</v>
      </c>
      <c r="F38" s="183">
        <f t="shared" si="6"/>
        <v>100.3</v>
      </c>
      <c r="G38" s="183">
        <f>SUM(C38:F38)</f>
        <v>1632.2699999999998</v>
      </c>
      <c r="H38" s="183">
        <f>H4+H12+H14+H16+H18+H20+H22+H24+H26+H28+H30+H32+H34+H36</f>
        <v>2120.38</v>
      </c>
      <c r="I38" s="183">
        <f t="shared" ref="I38:J38" si="7">I4+I12+I14+I16+I18+I20+I22+I24+I26+I28+I30+I32+I34+I36</f>
        <v>165.99999999999997</v>
      </c>
      <c r="J38" s="183">
        <f t="shared" si="7"/>
        <v>290.45</v>
      </c>
      <c r="K38" s="150">
        <f t="shared" si="3"/>
        <v>2576.83</v>
      </c>
      <c r="L38" s="150">
        <f t="shared" si="4"/>
        <v>4209.0999999999995</v>
      </c>
      <c r="M38" s="183">
        <f>M4+M12+M14+M16+M18+M20+M22+M24+M26+M28+M30+M32+M34+M36</f>
        <v>1274.0400000000004</v>
      </c>
      <c r="N38" s="151">
        <f t="shared" si="5"/>
        <v>5483.1399999999994</v>
      </c>
      <c r="O38" s="30"/>
    </row>
    <row r="39" spans="1:18" ht="13.5" customHeight="1" x14ac:dyDescent="0.25">
      <c r="A39" s="62"/>
      <c r="B39" s="82" t="s">
        <v>38</v>
      </c>
      <c r="C39" s="159">
        <f>C5+C13+C15+C17+C19+C21+C23+C25+C27+C29+C31+C33+C35+C37</f>
        <v>113829</v>
      </c>
      <c r="D39" s="159">
        <f t="shared" ref="D39:F39" si="8">D5+D13+D15+D17+D19+D21+D23+D25+D27+D29+D31+D33+D35+D37</f>
        <v>60950</v>
      </c>
      <c r="E39" s="159">
        <f t="shared" si="8"/>
        <v>344</v>
      </c>
      <c r="F39" s="159">
        <f t="shared" si="8"/>
        <v>6021</v>
      </c>
      <c r="G39" s="150">
        <f t="shared" si="2"/>
        <v>181144</v>
      </c>
      <c r="H39" s="159">
        <f>H5+H13+H15+H17+H19+H21+H23+H25+H27+H29+H31+H33+H35+H37</f>
        <v>258346.78</v>
      </c>
      <c r="I39" s="183">
        <f t="shared" ref="I39:J39" si="9">I5+I13+I15+I17+I19+I21+I23+I25+I27+I29+I31+I33+I35+I37</f>
        <v>22604</v>
      </c>
      <c r="J39" s="159">
        <f t="shared" si="9"/>
        <v>44320</v>
      </c>
      <c r="K39" s="150">
        <f t="shared" si="3"/>
        <v>325270.78000000003</v>
      </c>
      <c r="L39" s="150">
        <f t="shared" si="4"/>
        <v>506414.78</v>
      </c>
      <c r="M39" s="159">
        <f>M5+M13+M15+M17+M19+M21+M23+M25+M27+M29+M31+M33+M35+M37</f>
        <v>171960</v>
      </c>
      <c r="N39" s="151">
        <f t="shared" si="5"/>
        <v>678374.78</v>
      </c>
    </row>
    <row r="40" spans="1:18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</sheetData>
  <mergeCells count="16">
    <mergeCell ref="A1:C1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8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R42"/>
  <sheetViews>
    <sheetView zoomScale="85" zoomScaleNormal="85" workbookViewId="0">
      <selection activeCell="Q32" sqref="Q32"/>
    </sheetView>
  </sheetViews>
  <sheetFormatPr defaultRowHeight="15" x14ac:dyDescent="0.25"/>
  <cols>
    <col min="1" max="1" width="31.28515625" style="33" customWidth="1"/>
    <col min="2" max="2" width="4" style="33" customWidth="1"/>
    <col min="3" max="4" width="9.140625" style="33"/>
    <col min="5" max="5" width="5.7109375" style="33" customWidth="1"/>
    <col min="6" max="6" width="6.7109375" style="33" customWidth="1"/>
    <col min="7" max="7" width="12.7109375" style="33" customWidth="1"/>
    <col min="8" max="8" width="9.140625" style="33"/>
    <col min="9" max="9" width="7.5703125" style="33" customWidth="1"/>
    <col min="10" max="10" width="6.7109375" style="33" customWidth="1"/>
    <col min="11" max="11" width="10.7109375" style="33" customWidth="1"/>
    <col min="12" max="12" width="7.85546875" style="33" customWidth="1"/>
    <col min="13" max="13" width="6.85546875" style="33" customWidth="1"/>
    <col min="14" max="14" width="12.28515625" style="91" customWidth="1"/>
    <col min="15" max="16384" width="9.140625" style="33"/>
  </cols>
  <sheetData>
    <row r="1" spans="1:15" ht="13.5" customHeight="1" x14ac:dyDescent="0.25">
      <c r="A1" s="261" t="s">
        <v>68</v>
      </c>
      <c r="B1" s="261"/>
    </row>
    <row r="2" spans="1:15" ht="11.25" customHeight="1" x14ac:dyDescent="0.25">
      <c r="A2" s="15" t="s">
        <v>0</v>
      </c>
      <c r="B2" s="15"/>
      <c r="C2" s="248" t="s">
        <v>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98" t="s">
        <v>2</v>
      </c>
    </row>
    <row r="3" spans="1:15" ht="24" customHeight="1" x14ac:dyDescent="0.25">
      <c r="A3" s="20" t="s">
        <v>3</v>
      </c>
      <c r="B3" s="20"/>
      <c r="C3" s="111" t="s">
        <v>4</v>
      </c>
      <c r="D3" s="111" t="s">
        <v>5</v>
      </c>
      <c r="E3" s="111" t="s">
        <v>6</v>
      </c>
      <c r="F3" s="111" t="s">
        <v>7</v>
      </c>
      <c r="G3" s="111" t="s">
        <v>8</v>
      </c>
      <c r="H3" s="111" t="s">
        <v>9</v>
      </c>
      <c r="I3" s="111" t="s">
        <v>10</v>
      </c>
      <c r="J3" s="111" t="s">
        <v>11</v>
      </c>
      <c r="K3" s="111" t="s">
        <v>12</v>
      </c>
      <c r="L3" s="111" t="s">
        <v>13</v>
      </c>
      <c r="M3" s="111" t="s">
        <v>14</v>
      </c>
      <c r="N3" s="96"/>
      <c r="O3" s="34"/>
    </row>
    <row r="4" spans="1:15" ht="15" customHeight="1" x14ac:dyDescent="0.25">
      <c r="A4" s="18" t="s">
        <v>15</v>
      </c>
      <c r="B4" s="19" t="s">
        <v>16</v>
      </c>
      <c r="C4" s="163">
        <f>C6+C8+C10</f>
        <v>1276.8400000000001</v>
      </c>
      <c r="D4" s="163">
        <f t="shared" ref="D4:F5" si="0">D6+D8+D10</f>
        <v>408.35</v>
      </c>
      <c r="E4" s="163">
        <f t="shared" si="0"/>
        <v>4.13</v>
      </c>
      <c r="F4" s="163">
        <f t="shared" si="0"/>
        <v>34.83</v>
      </c>
      <c r="G4" s="163">
        <f>SUM(C4:F4)</f>
        <v>1724.15</v>
      </c>
      <c r="H4" s="163">
        <f>H6+H8+H10</f>
        <v>1927.4399999999998</v>
      </c>
      <c r="I4" s="163">
        <f t="shared" ref="I4:J5" si="1">I6+I8+I10</f>
        <v>136.29999999999998</v>
      </c>
      <c r="J4" s="163">
        <f t="shared" si="1"/>
        <v>369.02000000000004</v>
      </c>
      <c r="K4" s="163">
        <f>SUM(H4:J4)</f>
        <v>2432.7599999999998</v>
      </c>
      <c r="L4" s="163">
        <f>G4+K4</f>
        <v>4156.91</v>
      </c>
      <c r="M4" s="163">
        <f>M6+M8+M10</f>
        <v>1166.6100000000006</v>
      </c>
      <c r="N4" s="176">
        <f>M4+L4</f>
        <v>5323.52</v>
      </c>
      <c r="O4" s="34"/>
    </row>
    <row r="5" spans="1:15" ht="13.5" customHeight="1" x14ac:dyDescent="0.25">
      <c r="A5" s="21"/>
      <c r="B5" s="19" t="s">
        <v>17</v>
      </c>
      <c r="C5" s="170">
        <f>C7+C9+C11</f>
        <v>323195</v>
      </c>
      <c r="D5" s="170">
        <f>D7+D9+D11</f>
        <v>111537</v>
      </c>
      <c r="E5" s="170">
        <f t="shared" si="0"/>
        <v>297</v>
      </c>
      <c r="F5" s="170">
        <f t="shared" si="0"/>
        <v>4244</v>
      </c>
      <c r="G5" s="170">
        <f>SUM(C5:F5)</f>
        <v>439273</v>
      </c>
      <c r="H5" s="170">
        <f>H7+H9+H11</f>
        <v>451119</v>
      </c>
      <c r="I5" s="170">
        <f t="shared" si="1"/>
        <v>34199</v>
      </c>
      <c r="J5" s="170">
        <f t="shared" si="1"/>
        <v>93361</v>
      </c>
      <c r="K5" s="170">
        <f>SUM(H5:J5)</f>
        <v>578679</v>
      </c>
      <c r="L5" s="170">
        <f>G5+K5</f>
        <v>1017952</v>
      </c>
      <c r="M5" s="170">
        <f>M7+M9+M11</f>
        <v>186766</v>
      </c>
      <c r="N5" s="176">
        <f>M5+L5</f>
        <v>1204718</v>
      </c>
      <c r="O5" s="34"/>
    </row>
    <row r="6" spans="1:15" x14ac:dyDescent="0.25">
      <c r="A6" s="245" t="s">
        <v>18</v>
      </c>
      <c r="B6" s="19" t="s">
        <v>16</v>
      </c>
      <c r="C6" s="165">
        <f>'Zemgale pārējie'!C6+'Zemgale valst'!C6</f>
        <v>857.86000000000013</v>
      </c>
      <c r="D6" s="165">
        <f>'Zemgale pārējie'!D6+'Zemgale valst'!D6</f>
        <v>331.32000000000005</v>
      </c>
      <c r="E6" s="165">
        <f>'Zemgale pārējie'!E6+'Zemgale valst'!E6</f>
        <v>0</v>
      </c>
      <c r="F6" s="165">
        <f>'Zemgale pārējie'!F6+'Zemgale valst'!F6</f>
        <v>29.6</v>
      </c>
      <c r="G6" s="166">
        <f>SUM(C6:F6)</f>
        <v>1218.7800000000002</v>
      </c>
      <c r="H6" s="165">
        <f>'Zemgale pārējie'!H6+'Zemgale valst'!H6</f>
        <v>1510.3599999999997</v>
      </c>
      <c r="I6" s="165">
        <f>'Zemgale pārējie'!I6+'Zemgale valst'!I6</f>
        <v>132.41999999999999</v>
      </c>
      <c r="J6" s="165">
        <f>'Zemgale pārējie'!J6+'Zemgale valst'!J6</f>
        <v>338.72</v>
      </c>
      <c r="K6" s="166">
        <f>SUM(H6:J6)</f>
        <v>1981.4999999999998</v>
      </c>
      <c r="L6" s="166">
        <f>G6+K6</f>
        <v>3200.2799999999997</v>
      </c>
      <c r="M6" s="165">
        <f>'Zemgale pārējie'!M6+'Zemgale valst'!M6</f>
        <v>1036.7300000000005</v>
      </c>
      <c r="N6" s="177">
        <f>SUM(L6:M6)</f>
        <v>4237.01</v>
      </c>
      <c r="O6" s="34"/>
    </row>
    <row r="7" spans="1:15" ht="15.75" x14ac:dyDescent="0.25">
      <c r="A7" s="245"/>
      <c r="B7" s="19" t="s">
        <v>17</v>
      </c>
      <c r="C7" s="167">
        <f>'Zemgale pārējie'!C7+'Zemgale valst'!C7</f>
        <v>260956</v>
      </c>
      <c r="D7" s="167">
        <f>'Zemgale pārējie'!D7+'Zemgale valst'!D7</f>
        <v>97683</v>
      </c>
      <c r="E7" s="167">
        <f>'Zemgale pārējie'!E7+'Zemgale valst'!E7</f>
        <v>0</v>
      </c>
      <c r="F7" s="167">
        <f>'Zemgale pārējie'!F7+'Zemgale valst'!F7</f>
        <v>3971</v>
      </c>
      <c r="G7" s="169">
        <f t="shared" ref="G7:G39" si="2">SUM(C7:F7)</f>
        <v>362610</v>
      </c>
      <c r="H7" s="167">
        <f>'Zemgale pārējie'!H7+'Zemgale valst'!H7</f>
        <v>384840</v>
      </c>
      <c r="I7" s="167">
        <f>'Zemgale pārējie'!I7+'Zemgale valst'!I7</f>
        <v>33971</v>
      </c>
      <c r="J7" s="167">
        <f>'Zemgale pārējie'!J7+'Zemgale valst'!J7</f>
        <v>92315</v>
      </c>
      <c r="K7" s="169">
        <f t="shared" ref="K7:K39" si="3">SUM(H7:J7)</f>
        <v>511126</v>
      </c>
      <c r="L7" s="169">
        <f t="shared" ref="L7:L39" si="4">G7+K7</f>
        <v>873736</v>
      </c>
      <c r="M7" s="167">
        <f>'Zemgale pārējie'!M7+'Zemgale valst'!M7</f>
        <v>181881</v>
      </c>
      <c r="N7" s="177">
        <f t="shared" ref="N7:N38" si="5">SUM(L7:M7)</f>
        <v>1055617</v>
      </c>
      <c r="O7" s="34"/>
    </row>
    <row r="8" spans="1:15" x14ac:dyDescent="0.25">
      <c r="A8" s="245" t="s">
        <v>19</v>
      </c>
      <c r="B8" s="19" t="s">
        <v>16</v>
      </c>
      <c r="C8" s="165">
        <f>'Zemgale pārējie'!C8+'Zemgale valst'!C8</f>
        <v>198.72000000000003</v>
      </c>
      <c r="D8" s="165">
        <f>'Zemgale pārējie'!D8+'Zemgale valst'!D8</f>
        <v>28.03</v>
      </c>
      <c r="E8" s="165">
        <f>'Zemgale pārējie'!E8+'Zemgale valst'!E8</f>
        <v>4.13</v>
      </c>
      <c r="F8" s="165">
        <f>'Zemgale pārējie'!F8+'Zemgale valst'!F8</f>
        <v>5.23</v>
      </c>
      <c r="G8" s="166">
        <f t="shared" si="2"/>
        <v>236.11</v>
      </c>
      <c r="H8" s="165">
        <f>'Zemgale pārējie'!H8+'Zemgale valst'!H8</f>
        <v>128.15</v>
      </c>
      <c r="I8" s="165">
        <f>'Zemgale pārējie'!I8+'Zemgale valst'!I8</f>
        <v>3.8800000000000003</v>
      </c>
      <c r="J8" s="165">
        <f>'Zemgale pārējie'!J8+'Zemgale valst'!J8</f>
        <v>30.3</v>
      </c>
      <c r="K8" s="166">
        <f t="shared" si="3"/>
        <v>162.33000000000001</v>
      </c>
      <c r="L8" s="166">
        <f t="shared" si="4"/>
        <v>398.44000000000005</v>
      </c>
      <c r="M8" s="165">
        <f>'Zemgale pārējie'!M8+'Zemgale valst'!M8</f>
        <v>129.88000000000005</v>
      </c>
      <c r="N8" s="177">
        <f t="shared" si="5"/>
        <v>528.32000000000016</v>
      </c>
      <c r="O8" s="34"/>
    </row>
    <row r="9" spans="1:15" ht="27.75" customHeight="1" x14ac:dyDescent="0.25">
      <c r="A9" s="245"/>
      <c r="B9" s="19" t="s">
        <v>17</v>
      </c>
      <c r="C9" s="167">
        <f>'Zemgale pārējie'!C9+'Zemgale valst'!C9</f>
        <v>6662</v>
      </c>
      <c r="D9" s="167">
        <f>'Zemgale pārējie'!D9+'Zemgale valst'!D9</f>
        <v>1016</v>
      </c>
      <c r="E9" s="167">
        <f>'Zemgale pārējie'!E9+'Zemgale valst'!E9</f>
        <v>297</v>
      </c>
      <c r="F9" s="167">
        <f>'Zemgale pārējie'!F9+'Zemgale valst'!F9</f>
        <v>273</v>
      </c>
      <c r="G9" s="169">
        <f t="shared" si="2"/>
        <v>8248</v>
      </c>
      <c r="H9" s="167">
        <f>'Zemgale pārējie'!H9+'Zemgale valst'!H9</f>
        <v>5534</v>
      </c>
      <c r="I9" s="167">
        <f>'Zemgale pārējie'!I9+'Zemgale valst'!I9</f>
        <v>228</v>
      </c>
      <c r="J9" s="167">
        <f>'Zemgale pārējie'!J9+'Zemgale valst'!J9</f>
        <v>1046</v>
      </c>
      <c r="K9" s="169">
        <f t="shared" si="3"/>
        <v>6808</v>
      </c>
      <c r="L9" s="169">
        <f t="shared" si="4"/>
        <v>15056</v>
      </c>
      <c r="M9" s="167">
        <f>'Zemgale pārējie'!M9+'Zemgale valst'!M9</f>
        <v>4885</v>
      </c>
      <c r="N9" s="177">
        <f t="shared" si="5"/>
        <v>19941</v>
      </c>
      <c r="O9" s="34"/>
    </row>
    <row r="10" spans="1:15" ht="14.25" customHeight="1" x14ac:dyDescent="0.25">
      <c r="A10" s="245" t="s">
        <v>20</v>
      </c>
      <c r="B10" s="19" t="s">
        <v>16</v>
      </c>
      <c r="C10" s="165">
        <f>'Zemgale pārējie'!C10+'Zemgale valst'!C10</f>
        <v>220.26000000000005</v>
      </c>
      <c r="D10" s="165">
        <f>'Zemgale pārējie'!D10+'Zemgale valst'!D10</f>
        <v>49</v>
      </c>
      <c r="E10" s="165">
        <f>'Zemgale pārējie'!E10+'Zemgale valst'!E10</f>
        <v>0</v>
      </c>
      <c r="F10" s="165">
        <f>'Zemgale pārējie'!F10+'Zemgale valst'!F10</f>
        <v>0</v>
      </c>
      <c r="G10" s="166">
        <f t="shared" si="2"/>
        <v>269.26000000000005</v>
      </c>
      <c r="H10" s="165">
        <f>'Zemgale pārējie'!H10+'Zemgale valst'!H10</f>
        <v>288.93</v>
      </c>
      <c r="I10" s="165">
        <f>'Zemgale pārējie'!I10+'Zemgale valst'!I10</f>
        <v>0</v>
      </c>
      <c r="J10" s="165">
        <f>'Zemgale pārējie'!J10+'Zemgale valst'!J10</f>
        <v>0</v>
      </c>
      <c r="K10" s="166">
        <f t="shared" si="3"/>
        <v>288.93</v>
      </c>
      <c r="L10" s="166">
        <f t="shared" si="4"/>
        <v>558.19000000000005</v>
      </c>
      <c r="M10" s="165">
        <f>'Zemgale pārējie'!M10+'Zemgale valst'!M10</f>
        <v>0</v>
      </c>
      <c r="N10" s="177">
        <f t="shared" si="5"/>
        <v>558.19000000000005</v>
      </c>
      <c r="O10" s="34"/>
    </row>
    <row r="11" spans="1:15" ht="14.25" customHeight="1" x14ac:dyDescent="0.25">
      <c r="A11" s="245"/>
      <c r="B11" s="19" t="s">
        <v>17</v>
      </c>
      <c r="C11" s="167">
        <f>'Zemgale pārējie'!C11+'Zemgale valst'!C11</f>
        <v>55577</v>
      </c>
      <c r="D11" s="167">
        <f>'Zemgale pārējie'!D11+'Zemgale valst'!D11</f>
        <v>12838</v>
      </c>
      <c r="E11" s="167">
        <f>'Zemgale pārējie'!E11+'Zemgale valst'!E11</f>
        <v>0</v>
      </c>
      <c r="F11" s="167">
        <f>'Zemgale pārējie'!F11+'Zemgale valst'!F11</f>
        <v>0</v>
      </c>
      <c r="G11" s="169">
        <f t="shared" si="2"/>
        <v>68415</v>
      </c>
      <c r="H11" s="167">
        <f>'Zemgale pārējie'!H11+'Zemgale valst'!H11</f>
        <v>60745</v>
      </c>
      <c r="I11" s="167">
        <f>'Zemgale pārējie'!I11+'Zemgale valst'!I11</f>
        <v>0</v>
      </c>
      <c r="J11" s="167">
        <f>'Zemgale pārējie'!J11+'Zemgale valst'!J11</f>
        <v>0</v>
      </c>
      <c r="K11" s="169">
        <f t="shared" si="3"/>
        <v>60745</v>
      </c>
      <c r="L11" s="169">
        <f t="shared" si="4"/>
        <v>129160</v>
      </c>
      <c r="M11" s="167">
        <f>'Zemgale pārējie'!M11+'Zemgale valst'!M11</f>
        <v>0</v>
      </c>
      <c r="N11" s="177">
        <f t="shared" si="5"/>
        <v>129160</v>
      </c>
      <c r="O11" s="34"/>
    </row>
    <row r="12" spans="1:15" ht="14.25" customHeight="1" x14ac:dyDescent="0.25">
      <c r="A12" s="18" t="s">
        <v>21</v>
      </c>
      <c r="B12" s="19" t="s">
        <v>16</v>
      </c>
      <c r="C12" s="165">
        <f>'Zemgale pārējie'!C12+'Zemgale valst'!C12</f>
        <v>967.79000000000019</v>
      </c>
      <c r="D12" s="165">
        <f>'Zemgale pārējie'!D12+'Zemgale valst'!D12</f>
        <v>1580.2599999999998</v>
      </c>
      <c r="E12" s="165">
        <f>'Zemgale pārējie'!E12+'Zemgale valst'!E12</f>
        <v>2.06</v>
      </c>
      <c r="F12" s="165">
        <f>'Zemgale pārējie'!F12+'Zemgale valst'!F12</f>
        <v>5.55</v>
      </c>
      <c r="G12" s="163">
        <f t="shared" si="2"/>
        <v>2555.6600000000003</v>
      </c>
      <c r="H12" s="165">
        <f>'Zemgale pārējie'!H12+'Zemgale valst'!H12</f>
        <v>788.9100000000002</v>
      </c>
      <c r="I12" s="165">
        <f>'Zemgale pārējie'!I12+'Zemgale valst'!I12</f>
        <v>62.5</v>
      </c>
      <c r="J12" s="165">
        <f>'Zemgale pārējie'!J12+'Zemgale valst'!J12</f>
        <v>121.03</v>
      </c>
      <c r="K12" s="163">
        <f t="shared" si="3"/>
        <v>972.44000000000017</v>
      </c>
      <c r="L12" s="163">
        <f t="shared" si="4"/>
        <v>3528.1000000000004</v>
      </c>
      <c r="M12" s="165">
        <f>'Zemgale pārējie'!M12+'Zemgale valst'!M12</f>
        <v>170.11999999999998</v>
      </c>
      <c r="N12" s="176">
        <f t="shared" si="5"/>
        <v>3698.2200000000003</v>
      </c>
      <c r="O12" s="34"/>
    </row>
    <row r="13" spans="1:15" ht="14.25" customHeight="1" x14ac:dyDescent="0.25">
      <c r="A13" s="19" t="s">
        <v>37</v>
      </c>
      <c r="B13" s="19" t="s">
        <v>17</v>
      </c>
      <c r="C13" s="167">
        <f>'Zemgale pārējie'!C13+'Zemgale valst'!C13</f>
        <v>46071</v>
      </c>
      <c r="D13" s="167">
        <f>'Zemgale pārējie'!D13+'Zemgale valst'!D13</f>
        <v>93471</v>
      </c>
      <c r="E13" s="167">
        <f>'Zemgale pārējie'!E13+'Zemgale valst'!E13</f>
        <v>27</v>
      </c>
      <c r="F13" s="167">
        <f>'Zemgale pārējie'!F13+'Zemgale valst'!F13</f>
        <v>292</v>
      </c>
      <c r="G13" s="170">
        <f t="shared" si="2"/>
        <v>139861</v>
      </c>
      <c r="H13" s="167">
        <f>'Zemgale pārējie'!H13+'Zemgale valst'!H13</f>
        <v>27076</v>
      </c>
      <c r="I13" s="167">
        <f>'Zemgale pārējie'!I13+'Zemgale valst'!I13</f>
        <v>2320</v>
      </c>
      <c r="J13" s="167">
        <f>'Zemgale pārējie'!J13+'Zemgale valst'!J13</f>
        <v>4759</v>
      </c>
      <c r="K13" s="170">
        <f t="shared" si="3"/>
        <v>34155</v>
      </c>
      <c r="L13" s="170">
        <f t="shared" si="4"/>
        <v>174016</v>
      </c>
      <c r="M13" s="167">
        <f>'Zemgale pārējie'!M13+'Zemgale valst'!M13</f>
        <v>3695</v>
      </c>
      <c r="N13" s="176">
        <f t="shared" si="5"/>
        <v>177711</v>
      </c>
      <c r="O13" s="34"/>
    </row>
    <row r="14" spans="1:15" ht="14.25" customHeight="1" x14ac:dyDescent="0.25">
      <c r="A14" s="249" t="s">
        <v>23</v>
      </c>
      <c r="B14" s="19" t="s">
        <v>16</v>
      </c>
      <c r="C14" s="165">
        <f>'Zemgale pārējie'!C14+'Zemgale valst'!C14</f>
        <v>12.08</v>
      </c>
      <c r="D14" s="165">
        <f>'Zemgale pārējie'!D14+'Zemgale valst'!D14</f>
        <v>43.54</v>
      </c>
      <c r="E14" s="165">
        <f>'Zemgale pārējie'!E14+'Zemgale valst'!E14</f>
        <v>0.39</v>
      </c>
      <c r="F14" s="165">
        <f>'Zemgale pārējie'!F14+'Zemgale valst'!F14</f>
        <v>86.38000000000001</v>
      </c>
      <c r="G14" s="163">
        <f t="shared" si="2"/>
        <v>142.39000000000001</v>
      </c>
      <c r="H14" s="165">
        <f>'Zemgale pārējie'!H14+'Zemgale valst'!H14</f>
        <v>24.509999999999998</v>
      </c>
      <c r="I14" s="165">
        <f>'Zemgale pārējie'!I14+'Zemgale valst'!I14</f>
        <v>4.0600000000000005</v>
      </c>
      <c r="J14" s="165">
        <f>'Zemgale pārējie'!J14+'Zemgale valst'!J14</f>
        <v>5.5699999999999994</v>
      </c>
      <c r="K14" s="163">
        <f t="shared" si="3"/>
        <v>34.14</v>
      </c>
      <c r="L14" s="163">
        <f t="shared" si="4"/>
        <v>176.53000000000003</v>
      </c>
      <c r="M14" s="165">
        <f>'Zemgale pārējie'!M14+'Zemgale valst'!M14</f>
        <v>2.92</v>
      </c>
      <c r="N14" s="176">
        <f t="shared" si="5"/>
        <v>179.45000000000002</v>
      </c>
      <c r="O14" s="34"/>
    </row>
    <row r="15" spans="1:15" ht="14.25" customHeight="1" x14ac:dyDescent="0.25">
      <c r="A15" s="249"/>
      <c r="B15" s="19" t="s">
        <v>17</v>
      </c>
      <c r="C15" s="167">
        <f>'Zemgale pārējie'!C15+'Zemgale valst'!C15</f>
        <v>1627</v>
      </c>
      <c r="D15" s="167">
        <f>'Zemgale pārējie'!D15+'Zemgale valst'!D15</f>
        <v>4906</v>
      </c>
      <c r="E15" s="167">
        <f>'Zemgale pārējie'!E15+'Zemgale valst'!E15</f>
        <v>58</v>
      </c>
      <c r="F15" s="167">
        <f>'Zemgale pārējie'!F15+'Zemgale valst'!F15</f>
        <v>9295</v>
      </c>
      <c r="G15" s="170">
        <f t="shared" si="2"/>
        <v>15886</v>
      </c>
      <c r="H15" s="167">
        <f>'Zemgale pārējie'!H15+'Zemgale valst'!H15</f>
        <v>2959</v>
      </c>
      <c r="I15" s="167">
        <f>'Zemgale pārējie'!I15+'Zemgale valst'!I15</f>
        <v>457</v>
      </c>
      <c r="J15" s="167">
        <f>'Zemgale pārējie'!J15+'Zemgale valst'!J15</f>
        <v>570</v>
      </c>
      <c r="K15" s="170">
        <f t="shared" si="3"/>
        <v>3986</v>
      </c>
      <c r="L15" s="170">
        <f t="shared" si="4"/>
        <v>19872</v>
      </c>
      <c r="M15" s="167">
        <f>'Zemgale pārējie'!M15+'Zemgale valst'!M15</f>
        <v>58</v>
      </c>
      <c r="N15" s="176">
        <f t="shared" si="5"/>
        <v>19930</v>
      </c>
      <c r="O15" s="34"/>
    </row>
    <row r="16" spans="1:15" ht="14.25" customHeight="1" x14ac:dyDescent="0.25">
      <c r="A16" s="249" t="s">
        <v>24</v>
      </c>
      <c r="B16" s="19" t="s">
        <v>16</v>
      </c>
      <c r="C16" s="165">
        <f>'Zemgale pārējie'!C16+'Zemgale valst'!C16</f>
        <v>794.76</v>
      </c>
      <c r="D16" s="165">
        <f>'Zemgale pārējie'!D16+'Zemgale valst'!D16</f>
        <v>696.14999999999986</v>
      </c>
      <c r="E16" s="165">
        <f>'Zemgale pārējie'!E16+'Zemgale valst'!E16</f>
        <v>15.89</v>
      </c>
      <c r="F16" s="165">
        <f>'Zemgale pārējie'!F16+'Zemgale valst'!F16</f>
        <v>104.22</v>
      </c>
      <c r="G16" s="163">
        <f t="shared" si="2"/>
        <v>1611.02</v>
      </c>
      <c r="H16" s="165">
        <f>'Zemgale pārējie'!H16+'Zemgale valst'!H16</f>
        <v>558.97</v>
      </c>
      <c r="I16" s="165">
        <f>'Zemgale pārējie'!I16+'Zemgale valst'!I16</f>
        <v>42.92</v>
      </c>
      <c r="J16" s="165">
        <f>'Zemgale pārējie'!J16+'Zemgale valst'!J16</f>
        <v>67.430000000000007</v>
      </c>
      <c r="K16" s="163">
        <f t="shared" si="3"/>
        <v>669.31999999999994</v>
      </c>
      <c r="L16" s="163">
        <f t="shared" si="4"/>
        <v>2280.34</v>
      </c>
      <c r="M16" s="165">
        <f>'Zemgale pārējie'!M16+'Zemgale valst'!M16</f>
        <v>58.86999999999999</v>
      </c>
      <c r="N16" s="176">
        <f t="shared" si="5"/>
        <v>2339.21</v>
      </c>
      <c r="O16" s="34"/>
    </row>
    <row r="17" spans="1:15" ht="14.25" customHeight="1" x14ac:dyDescent="0.25">
      <c r="A17" s="249"/>
      <c r="B17" s="19" t="s">
        <v>17</v>
      </c>
      <c r="C17" s="167">
        <f>'Zemgale pārējie'!C17+'Zemgale valst'!C17</f>
        <v>8249.69</v>
      </c>
      <c r="D17" s="167">
        <f>'Zemgale pārējie'!D17+'Zemgale valst'!D17</f>
        <v>7973</v>
      </c>
      <c r="E17" s="167">
        <f>'Zemgale pārējie'!E17+'Zemgale valst'!E17</f>
        <v>58</v>
      </c>
      <c r="F17" s="167">
        <f>'Zemgale pārējie'!F17+'Zemgale valst'!F17</f>
        <v>2569.21</v>
      </c>
      <c r="G17" s="170">
        <f t="shared" si="2"/>
        <v>18849.900000000001</v>
      </c>
      <c r="H17" s="167">
        <f>'Zemgale pārējie'!H17+'Zemgale valst'!H17</f>
        <v>6235</v>
      </c>
      <c r="I17" s="167">
        <f>'Zemgale pārējie'!I17+'Zemgale valst'!I17</f>
        <v>508</v>
      </c>
      <c r="J17" s="167">
        <f>'Zemgale pārējie'!J17+'Zemgale valst'!J17</f>
        <v>1264</v>
      </c>
      <c r="K17" s="170">
        <f t="shared" si="3"/>
        <v>8007</v>
      </c>
      <c r="L17" s="170">
        <f t="shared" si="4"/>
        <v>26856.9</v>
      </c>
      <c r="M17" s="167">
        <f>'Zemgale pārējie'!M17+'Zemgale valst'!M17</f>
        <v>669</v>
      </c>
      <c r="N17" s="176">
        <f t="shared" si="5"/>
        <v>27525.9</v>
      </c>
      <c r="O17" s="34"/>
    </row>
    <row r="18" spans="1:15" ht="14.25" customHeight="1" x14ac:dyDescent="0.25">
      <c r="A18" s="247" t="s">
        <v>25</v>
      </c>
      <c r="B18" s="19" t="s">
        <v>16</v>
      </c>
      <c r="C18" s="165">
        <f>'Zemgale pārējie'!C18+'Zemgale valst'!C18</f>
        <v>8.7100000000000009</v>
      </c>
      <c r="D18" s="165">
        <f>'Zemgale pārējie'!D18+'Zemgale valst'!D18</f>
        <v>13.55</v>
      </c>
      <c r="E18" s="165">
        <f>'Zemgale pārējie'!E18+'Zemgale valst'!E18</f>
        <v>0</v>
      </c>
      <c r="F18" s="165">
        <f>'Zemgale pārējie'!F18+'Zemgale valst'!F18</f>
        <v>0</v>
      </c>
      <c r="G18" s="163">
        <f t="shared" si="2"/>
        <v>22.26</v>
      </c>
      <c r="H18" s="165">
        <f>'Zemgale pārējie'!H18+'Zemgale valst'!H18</f>
        <v>0.1</v>
      </c>
      <c r="I18" s="165">
        <f>'Zemgale pārējie'!I18+'Zemgale valst'!I18</f>
        <v>0</v>
      </c>
      <c r="J18" s="165">
        <f>'Zemgale pārējie'!J18+'Zemgale valst'!J18</f>
        <v>0</v>
      </c>
      <c r="K18" s="163">
        <f t="shared" si="3"/>
        <v>0.1</v>
      </c>
      <c r="L18" s="163">
        <f t="shared" si="4"/>
        <v>22.360000000000003</v>
      </c>
      <c r="M18" s="165">
        <f>'Zemgale pārējie'!M18+'Zemgale valst'!M18</f>
        <v>0</v>
      </c>
      <c r="N18" s="176">
        <f t="shared" si="5"/>
        <v>22.360000000000003</v>
      </c>
      <c r="O18" s="34"/>
    </row>
    <row r="19" spans="1:15" ht="14.25" customHeight="1" x14ac:dyDescent="0.25">
      <c r="A19" s="247"/>
      <c r="B19" s="19" t="s">
        <v>17</v>
      </c>
      <c r="C19" s="165">
        <f>'Zemgale pārējie'!C19+'Zemgale valst'!C19</f>
        <v>2063</v>
      </c>
      <c r="D19" s="165">
        <f>'Zemgale pārējie'!D19+'Zemgale valst'!D19</f>
        <v>3693</v>
      </c>
      <c r="E19" s="165">
        <f>'Zemgale pārējie'!E19+'Zemgale valst'!E19</f>
        <v>0</v>
      </c>
      <c r="F19" s="165">
        <f>'Zemgale pārējie'!F19+'Zemgale valst'!F19</f>
        <v>0</v>
      </c>
      <c r="G19" s="163">
        <f t="shared" si="2"/>
        <v>5756</v>
      </c>
      <c r="H19" s="165">
        <f>'Zemgale pārējie'!H19+'Zemgale valst'!H19</f>
        <v>246</v>
      </c>
      <c r="I19" s="165">
        <f>'Zemgale pārējie'!I19+'Zemgale valst'!I19</f>
        <v>0</v>
      </c>
      <c r="J19" s="165">
        <f>'Zemgale pārējie'!J19+'Zemgale valst'!J19</f>
        <v>0</v>
      </c>
      <c r="K19" s="163">
        <f t="shared" si="3"/>
        <v>246</v>
      </c>
      <c r="L19" s="163">
        <f t="shared" si="4"/>
        <v>6002</v>
      </c>
      <c r="M19" s="165">
        <f>'Zemgale pārējie'!M19+'Zemgale valst'!M19</f>
        <v>0</v>
      </c>
      <c r="N19" s="176">
        <f t="shared" si="5"/>
        <v>6002</v>
      </c>
      <c r="O19" s="34"/>
    </row>
    <row r="20" spans="1:15" ht="14.25" customHeight="1" x14ac:dyDescent="0.25">
      <c r="A20" s="247" t="s">
        <v>26</v>
      </c>
      <c r="B20" s="19" t="s">
        <v>16</v>
      </c>
      <c r="C20" s="165">
        <f>'Zemgale pārējie'!C20+'Zemgale valst'!C20</f>
        <v>0</v>
      </c>
      <c r="D20" s="165">
        <f>'Zemgale pārējie'!D20+'Zemgale valst'!D20</f>
        <v>0</v>
      </c>
      <c r="E20" s="165">
        <f>'Zemgale pārējie'!E20+'Zemgale valst'!E20</f>
        <v>0</v>
      </c>
      <c r="F20" s="165">
        <f>'Zemgale pārējie'!F20+'Zemgale valst'!F20</f>
        <v>0</v>
      </c>
      <c r="G20" s="163">
        <f t="shared" si="2"/>
        <v>0</v>
      </c>
      <c r="H20" s="165">
        <f>'Zemgale pārējie'!H20+'Zemgale valst'!H20</f>
        <v>0</v>
      </c>
      <c r="I20" s="165">
        <f>'Zemgale pārējie'!I20+'Zemgale valst'!I20</f>
        <v>0</v>
      </c>
      <c r="J20" s="165">
        <f>'Zemgale pārējie'!J20+'Zemgale valst'!J20</f>
        <v>0</v>
      </c>
      <c r="K20" s="163">
        <f t="shared" si="3"/>
        <v>0</v>
      </c>
      <c r="L20" s="163">
        <f t="shared" si="4"/>
        <v>0</v>
      </c>
      <c r="M20" s="165">
        <f>'Zemgale pārējie'!M20+'Zemgale valst'!M20</f>
        <v>0</v>
      </c>
      <c r="N20" s="176">
        <f t="shared" si="5"/>
        <v>0</v>
      </c>
      <c r="O20" s="34"/>
    </row>
    <row r="21" spans="1:15" ht="14.25" customHeight="1" x14ac:dyDescent="0.25">
      <c r="A21" s="247"/>
      <c r="B21" s="19" t="s">
        <v>17</v>
      </c>
      <c r="C21" s="165">
        <f>'Zemgale pārējie'!C21+'Zemgale valst'!C21</f>
        <v>0</v>
      </c>
      <c r="D21" s="165">
        <f>'Zemgale pārējie'!D21+'Zemgale valst'!D21</f>
        <v>0</v>
      </c>
      <c r="E21" s="165">
        <f>'Zemgale pārējie'!E21+'Zemgale valst'!E21</f>
        <v>0</v>
      </c>
      <c r="F21" s="165">
        <f>'Zemgale pārējie'!F21+'Zemgale valst'!F21</f>
        <v>0</v>
      </c>
      <c r="G21" s="163">
        <f t="shared" si="2"/>
        <v>0</v>
      </c>
      <c r="H21" s="165">
        <f>'Zemgale pārējie'!H21+'Zemgale valst'!H21</f>
        <v>0</v>
      </c>
      <c r="I21" s="165">
        <f>'Zemgale pārējie'!I21+'Zemgale valst'!I21</f>
        <v>0</v>
      </c>
      <c r="J21" s="165">
        <f>'Zemgale pārējie'!J21+'Zemgale valst'!J21</f>
        <v>0</v>
      </c>
      <c r="K21" s="163">
        <f t="shared" si="3"/>
        <v>0</v>
      </c>
      <c r="L21" s="163">
        <f t="shared" si="4"/>
        <v>0</v>
      </c>
      <c r="M21" s="165">
        <f>'Zemgale pārējie'!M21+'Zemgale valst'!M21</f>
        <v>0</v>
      </c>
      <c r="N21" s="176">
        <f t="shared" si="5"/>
        <v>0</v>
      </c>
      <c r="O21" s="34"/>
    </row>
    <row r="22" spans="1:15" ht="14.25" customHeight="1" x14ac:dyDescent="0.25">
      <c r="A22" s="18" t="s">
        <v>27</v>
      </c>
      <c r="B22" s="19" t="s">
        <v>16</v>
      </c>
      <c r="C22" s="165">
        <f>'Zemgale pārējie'!C22+'Zemgale valst'!C22</f>
        <v>88.009999999999991</v>
      </c>
      <c r="D22" s="165">
        <f>'Zemgale pārējie'!D22+'Zemgale valst'!D22</f>
        <v>90.1</v>
      </c>
      <c r="E22" s="165">
        <f>'Zemgale pārējie'!E22+'Zemgale valst'!E22</f>
        <v>0</v>
      </c>
      <c r="F22" s="165">
        <f>'Zemgale pārējie'!F22+'Zemgale valst'!F22</f>
        <v>1.78</v>
      </c>
      <c r="G22" s="163">
        <f t="shared" si="2"/>
        <v>179.89</v>
      </c>
      <c r="H22" s="165">
        <f>'Zemgale pārējie'!H22+'Zemgale valst'!H22</f>
        <v>150.78</v>
      </c>
      <c r="I22" s="165">
        <f>'Zemgale pārējie'!I22+'Zemgale valst'!I22</f>
        <v>3.91</v>
      </c>
      <c r="J22" s="165">
        <f>'Zemgale pārējie'!J22+'Zemgale valst'!J22</f>
        <v>3.15</v>
      </c>
      <c r="K22" s="163">
        <f t="shared" si="3"/>
        <v>157.84</v>
      </c>
      <c r="L22" s="163">
        <f t="shared" si="4"/>
        <v>337.73</v>
      </c>
      <c r="M22" s="165">
        <f>'Zemgale pārējie'!M22+'Zemgale valst'!M22</f>
        <v>2.1300000000000003</v>
      </c>
      <c r="N22" s="176">
        <f t="shared" si="5"/>
        <v>339.86</v>
      </c>
      <c r="O22" s="34"/>
    </row>
    <row r="23" spans="1:15" ht="14.25" customHeight="1" x14ac:dyDescent="0.25">
      <c r="A23" s="21"/>
      <c r="B23" s="19" t="s">
        <v>17</v>
      </c>
      <c r="C23" s="165">
        <f>'Zemgale pārējie'!C23+'Zemgale valst'!C23</f>
        <v>13157</v>
      </c>
      <c r="D23" s="165">
        <f>'Zemgale pārējie'!D23+'Zemgale valst'!D23</f>
        <v>12281</v>
      </c>
      <c r="E23" s="165">
        <f>'Zemgale pārējie'!E23+'Zemgale valst'!E23</f>
        <v>0</v>
      </c>
      <c r="F23" s="165">
        <f>'Zemgale pārējie'!F23+'Zemgale valst'!F23</f>
        <v>311</v>
      </c>
      <c r="G23" s="163">
        <f t="shared" si="2"/>
        <v>25749</v>
      </c>
      <c r="H23" s="165">
        <f>'Zemgale pārējie'!H23+'Zemgale valst'!H23</f>
        <v>21972</v>
      </c>
      <c r="I23" s="165">
        <f>'Zemgale pārējie'!I23+'Zemgale valst'!I23</f>
        <v>162</v>
      </c>
      <c r="J23" s="165">
        <f>'Zemgale pārējie'!J23+'Zemgale valst'!J23</f>
        <v>446</v>
      </c>
      <c r="K23" s="163">
        <f t="shared" si="3"/>
        <v>22580</v>
      </c>
      <c r="L23" s="163">
        <f t="shared" si="4"/>
        <v>48329</v>
      </c>
      <c r="M23" s="165">
        <f>'Zemgale pārējie'!M23+'Zemgale valst'!M23</f>
        <v>169</v>
      </c>
      <c r="N23" s="176">
        <f t="shared" si="5"/>
        <v>48498</v>
      </c>
      <c r="O23" s="34"/>
    </row>
    <row r="24" spans="1:15" ht="14.25" customHeight="1" x14ac:dyDescent="0.25">
      <c r="A24" s="249" t="s">
        <v>28</v>
      </c>
      <c r="B24" s="19" t="s">
        <v>16</v>
      </c>
      <c r="C24" s="165">
        <f>'Zemgale pārējie'!C24+'Zemgale valst'!C24</f>
        <v>220.28</v>
      </c>
      <c r="D24" s="165">
        <f>'Zemgale pārējie'!D24+'Zemgale valst'!D24</f>
        <v>114.78</v>
      </c>
      <c r="E24" s="165">
        <f>'Zemgale pārējie'!E24+'Zemgale valst'!E24</f>
        <v>0.26</v>
      </c>
      <c r="F24" s="165">
        <f>'Zemgale pārējie'!F24+'Zemgale valst'!F24</f>
        <v>10.379999999999999</v>
      </c>
      <c r="G24" s="163">
        <f t="shared" si="2"/>
        <v>345.7</v>
      </c>
      <c r="H24" s="165">
        <f>'Zemgale pārējie'!H24+'Zemgale valst'!H24</f>
        <v>258.26</v>
      </c>
      <c r="I24" s="165">
        <f>'Zemgale pārējie'!I24+'Zemgale valst'!I24</f>
        <v>6.11</v>
      </c>
      <c r="J24" s="165">
        <f>'Zemgale pārējie'!J24+'Zemgale valst'!J24</f>
        <v>13.57</v>
      </c>
      <c r="K24" s="163">
        <f t="shared" si="3"/>
        <v>277.94</v>
      </c>
      <c r="L24" s="163">
        <f t="shared" si="4"/>
        <v>623.64</v>
      </c>
      <c r="M24" s="165">
        <f>'Zemgale pārējie'!M24+'Zemgale valst'!M24</f>
        <v>15.889999999999999</v>
      </c>
      <c r="N24" s="176">
        <f t="shared" si="5"/>
        <v>639.53</v>
      </c>
      <c r="O24" s="34"/>
    </row>
    <row r="25" spans="1:15" ht="14.25" customHeight="1" x14ac:dyDescent="0.25">
      <c r="A25" s="249"/>
      <c r="B25" s="19" t="s">
        <v>17</v>
      </c>
      <c r="C25" s="165">
        <f>'Zemgale pārējie'!C25+'Zemgale valst'!C25</f>
        <v>5073</v>
      </c>
      <c r="D25" s="165">
        <f>'Zemgale pārējie'!D25+'Zemgale valst'!D25</f>
        <v>1345</v>
      </c>
      <c r="E25" s="165">
        <f>'Zemgale pārējie'!E25+'Zemgale valst'!E25</f>
        <v>45</v>
      </c>
      <c r="F25" s="165">
        <f>'Zemgale pārējie'!F25+'Zemgale valst'!F25</f>
        <v>32</v>
      </c>
      <c r="G25" s="163">
        <f t="shared" si="2"/>
        <v>6495</v>
      </c>
      <c r="H25" s="165">
        <f>'Zemgale pārējie'!H25+'Zemgale valst'!H25</f>
        <v>1460</v>
      </c>
      <c r="I25" s="165">
        <f>'Zemgale pārējie'!I25+'Zemgale valst'!I25</f>
        <v>153</v>
      </c>
      <c r="J25" s="165">
        <f>'Zemgale pārējie'!J25+'Zemgale valst'!J25</f>
        <v>350</v>
      </c>
      <c r="K25" s="163">
        <f t="shared" si="3"/>
        <v>1963</v>
      </c>
      <c r="L25" s="163">
        <f t="shared" si="4"/>
        <v>8458</v>
      </c>
      <c r="M25" s="165">
        <f>'Zemgale pārējie'!M25+'Zemgale valst'!M25</f>
        <v>348</v>
      </c>
      <c r="N25" s="176">
        <f t="shared" si="5"/>
        <v>8806</v>
      </c>
      <c r="O25" s="34"/>
    </row>
    <row r="26" spans="1:15" ht="14.25" customHeight="1" x14ac:dyDescent="0.25">
      <c r="A26" s="249" t="s">
        <v>29</v>
      </c>
      <c r="B26" s="19" t="s">
        <v>16</v>
      </c>
      <c r="C26" s="165">
        <f>'Zemgale pārējie'!C26+'Zemgale valst'!C26</f>
        <v>0</v>
      </c>
      <c r="D26" s="165">
        <f>'Zemgale pārējie'!D26+'Zemgale valst'!D26</f>
        <v>0</v>
      </c>
      <c r="E26" s="165">
        <f>'Zemgale pārējie'!E26+'Zemgale valst'!E26</f>
        <v>0</v>
      </c>
      <c r="F26" s="165">
        <f>'Zemgale pārējie'!F26+'Zemgale valst'!F26</f>
        <v>0</v>
      </c>
      <c r="G26" s="163">
        <f t="shared" si="2"/>
        <v>0</v>
      </c>
      <c r="H26" s="165">
        <f>'Zemgale pārējie'!H26+'Zemgale valst'!H26</f>
        <v>0</v>
      </c>
      <c r="I26" s="165">
        <f>'Zemgale pārējie'!I26+'Zemgale valst'!I26</f>
        <v>0</v>
      </c>
      <c r="J26" s="165">
        <f>'Zemgale pārējie'!J26+'Zemgale valst'!J26</f>
        <v>0</v>
      </c>
      <c r="K26" s="163">
        <f t="shared" si="3"/>
        <v>0</v>
      </c>
      <c r="L26" s="163">
        <f t="shared" si="4"/>
        <v>0</v>
      </c>
      <c r="M26" s="165">
        <f>'Zemgale pārējie'!M26+'Zemgale valst'!M26</f>
        <v>0</v>
      </c>
      <c r="N26" s="176">
        <f t="shared" si="5"/>
        <v>0</v>
      </c>
      <c r="O26" s="34"/>
    </row>
    <row r="27" spans="1:15" ht="14.25" customHeight="1" x14ac:dyDescent="0.25">
      <c r="A27" s="249"/>
      <c r="B27" s="19" t="s">
        <v>17</v>
      </c>
      <c r="C27" s="165">
        <f>'Zemgale pārējie'!C27+'Zemgale valst'!C27</f>
        <v>0</v>
      </c>
      <c r="D27" s="165">
        <f>'Zemgale pārējie'!D27+'Zemgale valst'!D27</f>
        <v>0</v>
      </c>
      <c r="E27" s="165">
        <f>'Zemgale pārējie'!E27+'Zemgale valst'!E27</f>
        <v>0</v>
      </c>
      <c r="F27" s="165">
        <f>'Zemgale pārējie'!F27+'Zemgale valst'!F27</f>
        <v>0</v>
      </c>
      <c r="G27" s="163">
        <f t="shared" si="2"/>
        <v>0</v>
      </c>
      <c r="H27" s="165">
        <f>'Zemgale pārējie'!H27+'Zemgale valst'!H27</f>
        <v>0</v>
      </c>
      <c r="I27" s="165">
        <f>'Zemgale pārējie'!I27+'Zemgale valst'!I27</f>
        <v>0</v>
      </c>
      <c r="J27" s="165">
        <f>'Zemgale pārējie'!J27+'Zemgale valst'!J27</f>
        <v>0</v>
      </c>
      <c r="K27" s="163">
        <f t="shared" si="3"/>
        <v>0</v>
      </c>
      <c r="L27" s="163">
        <f t="shared" si="4"/>
        <v>0</v>
      </c>
      <c r="M27" s="165">
        <f>'Zemgale pārējie'!M27+'Zemgale valst'!M27</f>
        <v>0</v>
      </c>
      <c r="N27" s="176">
        <f t="shared" si="5"/>
        <v>0</v>
      </c>
      <c r="O27" s="34"/>
    </row>
    <row r="28" spans="1:15" ht="14.25" customHeight="1" x14ac:dyDescent="0.25">
      <c r="A28" s="249" t="s">
        <v>30</v>
      </c>
      <c r="B28" s="19" t="s">
        <v>16</v>
      </c>
      <c r="C28" s="165">
        <f>'Zemgale pārējie'!C28+'Zemgale valst'!C28</f>
        <v>0</v>
      </c>
      <c r="D28" s="165">
        <f>'Zemgale pārējie'!D28+'Zemgale valst'!D28</f>
        <v>7.24</v>
      </c>
      <c r="E28" s="165">
        <f>'Zemgale pārējie'!E28+'Zemgale valst'!E28</f>
        <v>0</v>
      </c>
      <c r="F28" s="165">
        <f>'Zemgale pārējie'!F28+'Zemgale valst'!F28</f>
        <v>0</v>
      </c>
      <c r="G28" s="163">
        <f t="shared" si="2"/>
        <v>7.24</v>
      </c>
      <c r="H28" s="165">
        <f>'Zemgale pārējie'!H28+'Zemgale valst'!H28</f>
        <v>0</v>
      </c>
      <c r="I28" s="165">
        <f>'Zemgale pārējie'!I28+'Zemgale valst'!I28</f>
        <v>0</v>
      </c>
      <c r="J28" s="165">
        <f>'Zemgale pārējie'!J28+'Zemgale valst'!J28</f>
        <v>0</v>
      </c>
      <c r="K28" s="163">
        <f t="shared" si="3"/>
        <v>0</v>
      </c>
      <c r="L28" s="163">
        <f t="shared" si="4"/>
        <v>7.24</v>
      </c>
      <c r="M28" s="165">
        <f>'Zemgale pārējie'!M28+'Zemgale valst'!M28</f>
        <v>0</v>
      </c>
      <c r="N28" s="176">
        <f t="shared" si="5"/>
        <v>7.24</v>
      </c>
      <c r="O28" s="34"/>
    </row>
    <row r="29" spans="1:15" ht="14.25" customHeight="1" x14ac:dyDescent="0.25">
      <c r="A29" s="249"/>
      <c r="B29" s="19" t="s">
        <v>17</v>
      </c>
      <c r="C29" s="165">
        <f>'Zemgale pārējie'!C29+'Zemgale valst'!C29</f>
        <v>0</v>
      </c>
      <c r="D29" s="165">
        <f>'Zemgale pārējie'!D29+'Zemgale valst'!D29</f>
        <v>7</v>
      </c>
      <c r="E29" s="165">
        <f>'Zemgale pārējie'!E29+'Zemgale valst'!E29</f>
        <v>0</v>
      </c>
      <c r="F29" s="165">
        <f>'Zemgale pārējie'!F29+'Zemgale valst'!F29</f>
        <v>0</v>
      </c>
      <c r="G29" s="163">
        <f t="shared" si="2"/>
        <v>7</v>
      </c>
      <c r="H29" s="165">
        <f>'Zemgale pārējie'!H29+'Zemgale valst'!H29</f>
        <v>0</v>
      </c>
      <c r="I29" s="165">
        <f>'Zemgale pārējie'!I29+'Zemgale valst'!I29</f>
        <v>0</v>
      </c>
      <c r="J29" s="165">
        <f>'Zemgale pārējie'!J29+'Zemgale valst'!J29</f>
        <v>0</v>
      </c>
      <c r="K29" s="163">
        <f t="shared" si="3"/>
        <v>0</v>
      </c>
      <c r="L29" s="163">
        <f t="shared" si="4"/>
        <v>7</v>
      </c>
      <c r="M29" s="165">
        <f>'Zemgale pārējie'!M29+'Zemgale valst'!M29</f>
        <v>0</v>
      </c>
      <c r="N29" s="176">
        <f t="shared" si="5"/>
        <v>7</v>
      </c>
      <c r="O29" s="34"/>
    </row>
    <row r="30" spans="1:15" ht="14.25" customHeight="1" x14ac:dyDescent="0.25">
      <c r="A30" s="249" t="s">
        <v>31</v>
      </c>
      <c r="B30" s="19" t="s">
        <v>16</v>
      </c>
      <c r="C30" s="165">
        <f>'Zemgale pārējie'!C30+'Zemgale valst'!C30</f>
        <v>2.41</v>
      </c>
      <c r="D30" s="165">
        <f>'Zemgale pārējie'!D30+'Zemgale valst'!D30</f>
        <v>1.45</v>
      </c>
      <c r="E30" s="165">
        <f>'Zemgale pārējie'!E30+'Zemgale valst'!E30</f>
        <v>0</v>
      </c>
      <c r="F30" s="165">
        <f>'Zemgale pārējie'!F30+'Zemgale valst'!F30</f>
        <v>0</v>
      </c>
      <c r="G30" s="163">
        <f t="shared" si="2"/>
        <v>3.8600000000000003</v>
      </c>
      <c r="H30" s="165">
        <f>'Zemgale pārējie'!H30+'Zemgale valst'!H30</f>
        <v>3.4299999999999997</v>
      </c>
      <c r="I30" s="165">
        <f>'Zemgale pārējie'!I30+'Zemgale valst'!I30</f>
        <v>0</v>
      </c>
      <c r="J30" s="165">
        <f>'Zemgale pārējie'!J30+'Zemgale valst'!J30</f>
        <v>0.12000000000000001</v>
      </c>
      <c r="K30" s="163">
        <f t="shared" si="3"/>
        <v>3.55</v>
      </c>
      <c r="L30" s="163">
        <f t="shared" si="4"/>
        <v>7.41</v>
      </c>
      <c r="M30" s="165">
        <f>'Zemgale pārējie'!M30+'Zemgale valst'!M30</f>
        <v>0.72</v>
      </c>
      <c r="N30" s="176">
        <f t="shared" si="5"/>
        <v>8.1300000000000008</v>
      </c>
      <c r="O30" s="34"/>
    </row>
    <row r="31" spans="1:15" ht="14.25" customHeight="1" x14ac:dyDescent="0.25">
      <c r="A31" s="249"/>
      <c r="B31" s="19" t="s">
        <v>17</v>
      </c>
      <c r="C31" s="167">
        <f>'Zemgale pārējie'!C31+'Zemgale valst'!C31</f>
        <v>836</v>
      </c>
      <c r="D31" s="167">
        <f>'Zemgale pārējie'!D31+'Zemgale valst'!D31</f>
        <v>192</v>
      </c>
      <c r="E31" s="167">
        <f>'Zemgale pārējie'!E31+'Zemgale valst'!E31</f>
        <v>0</v>
      </c>
      <c r="F31" s="167">
        <f>'Zemgale pārējie'!F31+'Zemgale valst'!F31</f>
        <v>0</v>
      </c>
      <c r="G31" s="170">
        <f t="shared" si="2"/>
        <v>1028</v>
      </c>
      <c r="H31" s="167">
        <f>'Zemgale pārējie'!H31+'Zemgale valst'!H31</f>
        <v>254</v>
      </c>
      <c r="I31" s="167">
        <f>'Zemgale pārējie'!I31+'Zemgale valst'!I31</f>
        <v>0</v>
      </c>
      <c r="J31" s="167">
        <f>'Zemgale pārējie'!J31+'Zemgale valst'!J31</f>
        <v>32</v>
      </c>
      <c r="K31" s="170">
        <f t="shared" si="3"/>
        <v>286</v>
      </c>
      <c r="L31" s="170">
        <f t="shared" si="4"/>
        <v>1314</v>
      </c>
      <c r="M31" s="167">
        <f>'Zemgale pārējie'!M31+'Zemgale valst'!M31</f>
        <v>179</v>
      </c>
      <c r="N31" s="176">
        <f t="shared" si="5"/>
        <v>1493</v>
      </c>
      <c r="O31" s="34"/>
    </row>
    <row r="32" spans="1:15" ht="14.25" customHeight="1" x14ac:dyDescent="0.25">
      <c r="A32" s="249" t="s">
        <v>32</v>
      </c>
      <c r="B32" s="19" t="s">
        <v>16</v>
      </c>
      <c r="C32" s="165">
        <f>'Zemgale pārējie'!C32+'Zemgale valst'!C32</f>
        <v>0</v>
      </c>
      <c r="D32" s="165">
        <f>'Zemgale pārējie'!D32+'Zemgale valst'!D32</f>
        <v>0</v>
      </c>
      <c r="E32" s="165">
        <f>'Zemgale pārējie'!E32+'Zemgale valst'!E32</f>
        <v>0</v>
      </c>
      <c r="F32" s="165">
        <f>'Zemgale pārējie'!F32+'Zemgale valst'!F32</f>
        <v>0</v>
      </c>
      <c r="G32" s="163">
        <f t="shared" si="2"/>
        <v>0</v>
      </c>
      <c r="H32" s="165">
        <f>'Zemgale pārējie'!H32+'Zemgale valst'!H32</f>
        <v>0</v>
      </c>
      <c r="I32" s="165">
        <f>'Zemgale pārējie'!I32+'Zemgale valst'!I32</f>
        <v>0</v>
      </c>
      <c r="J32" s="165">
        <f>'Zemgale pārējie'!J32+'Zemgale valst'!J32</f>
        <v>0</v>
      </c>
      <c r="K32" s="163">
        <f t="shared" si="3"/>
        <v>0</v>
      </c>
      <c r="L32" s="163">
        <f t="shared" si="4"/>
        <v>0</v>
      </c>
      <c r="M32" s="165">
        <f>'Zemgale pārējie'!M32+'Zemgale valst'!M32</f>
        <v>0</v>
      </c>
      <c r="N32" s="176">
        <f t="shared" si="5"/>
        <v>0</v>
      </c>
      <c r="O32" s="34"/>
    </row>
    <row r="33" spans="1:18" ht="14.25" customHeight="1" x14ac:dyDescent="0.25">
      <c r="A33" s="249"/>
      <c r="B33" s="19" t="s">
        <v>17</v>
      </c>
      <c r="C33" s="165">
        <f>'Zemgale pārējie'!C33+'Zemgale valst'!C33</f>
        <v>0</v>
      </c>
      <c r="D33" s="165">
        <f>'Zemgale pārējie'!D33+'Zemgale valst'!D33</f>
        <v>0</v>
      </c>
      <c r="E33" s="165">
        <f>'Zemgale pārējie'!E33+'Zemgale valst'!E33</f>
        <v>0</v>
      </c>
      <c r="F33" s="165">
        <f>'Zemgale pārējie'!F33+'Zemgale valst'!F33</f>
        <v>0</v>
      </c>
      <c r="G33" s="163">
        <f t="shared" si="2"/>
        <v>0</v>
      </c>
      <c r="H33" s="165">
        <f>'Zemgale pārējie'!H33+'Zemgale valst'!H33</f>
        <v>0</v>
      </c>
      <c r="I33" s="165">
        <f>'Zemgale pārējie'!I33+'Zemgale valst'!I33</f>
        <v>0</v>
      </c>
      <c r="J33" s="165">
        <f>'Zemgale pārējie'!J33+'Zemgale valst'!J33</f>
        <v>0</v>
      </c>
      <c r="K33" s="163">
        <f t="shared" si="3"/>
        <v>0</v>
      </c>
      <c r="L33" s="163">
        <f t="shared" si="4"/>
        <v>0</v>
      </c>
      <c r="M33" s="165">
        <f>'Zemgale pārējie'!M33+'Zemgale valst'!M33</f>
        <v>0</v>
      </c>
      <c r="N33" s="176">
        <f t="shared" si="5"/>
        <v>0</v>
      </c>
      <c r="O33" s="34"/>
    </row>
    <row r="34" spans="1:18" ht="14.25" customHeight="1" x14ac:dyDescent="0.25">
      <c r="A34" s="249" t="s">
        <v>33</v>
      </c>
      <c r="B34" s="19" t="s">
        <v>16</v>
      </c>
      <c r="C34" s="165">
        <f>'Zemgale pārējie'!C34+'Zemgale valst'!C34</f>
        <v>0</v>
      </c>
      <c r="D34" s="165">
        <f>'Zemgale pārējie'!D34+'Zemgale valst'!D34</f>
        <v>1.1200000000000001</v>
      </c>
      <c r="E34" s="165">
        <f>'Zemgale pārējie'!E34+'Zemgale valst'!E34</f>
        <v>0</v>
      </c>
      <c r="F34" s="165">
        <f>'Zemgale pārējie'!F34+'Zemgale valst'!F34</f>
        <v>0</v>
      </c>
      <c r="G34" s="163">
        <f t="shared" si="2"/>
        <v>1.1200000000000001</v>
      </c>
      <c r="H34" s="165">
        <f>'Zemgale pārējie'!H34+'Zemgale valst'!H34</f>
        <v>0.32</v>
      </c>
      <c r="I34" s="165">
        <f>'Zemgale pārējie'!I34+'Zemgale valst'!I34</f>
        <v>0</v>
      </c>
      <c r="J34" s="165">
        <f>'Zemgale pārējie'!J34+'Zemgale valst'!J34</f>
        <v>0</v>
      </c>
      <c r="K34" s="163">
        <f t="shared" si="3"/>
        <v>0.32</v>
      </c>
      <c r="L34" s="163">
        <f t="shared" si="4"/>
        <v>1.4400000000000002</v>
      </c>
      <c r="M34" s="165">
        <f>'Zemgale pārējie'!M34+'Zemgale valst'!M34</f>
        <v>0</v>
      </c>
      <c r="N34" s="176">
        <f t="shared" si="5"/>
        <v>1.4400000000000002</v>
      </c>
      <c r="O34" s="34"/>
    </row>
    <row r="35" spans="1:18" ht="14.25" customHeight="1" x14ac:dyDescent="0.25">
      <c r="A35" s="249"/>
      <c r="B35" s="19" t="s">
        <v>17</v>
      </c>
      <c r="C35" s="165">
        <f>'Zemgale pārējie'!C35+'Zemgale valst'!C35</f>
        <v>0</v>
      </c>
      <c r="D35" s="165">
        <f>'Zemgale pārējie'!D35+'Zemgale valst'!D35</f>
        <v>678</v>
      </c>
      <c r="E35" s="165">
        <f>'Zemgale pārējie'!E35+'Zemgale valst'!E35</f>
        <v>0</v>
      </c>
      <c r="F35" s="165">
        <f>'Zemgale pārējie'!F35+'Zemgale valst'!F35</f>
        <v>0</v>
      </c>
      <c r="G35" s="163">
        <f t="shared" si="2"/>
        <v>678</v>
      </c>
      <c r="H35" s="165">
        <f>'Zemgale pārējie'!H35+'Zemgale valst'!H35</f>
        <v>21.78</v>
      </c>
      <c r="I35" s="165">
        <f>'Zemgale pārējie'!I35+'Zemgale valst'!I35</f>
        <v>0</v>
      </c>
      <c r="J35" s="165">
        <f>'Zemgale pārējie'!J35+'Zemgale valst'!J35</f>
        <v>0</v>
      </c>
      <c r="K35" s="163">
        <f t="shared" si="3"/>
        <v>21.78</v>
      </c>
      <c r="L35" s="163">
        <f t="shared" si="4"/>
        <v>699.78</v>
      </c>
      <c r="M35" s="165">
        <f>'Zemgale pārējie'!M35+'Zemgale valst'!M35</f>
        <v>0</v>
      </c>
      <c r="N35" s="176">
        <f t="shared" si="5"/>
        <v>699.78</v>
      </c>
      <c r="O35" s="34"/>
    </row>
    <row r="36" spans="1:18" ht="14.25" customHeight="1" x14ac:dyDescent="0.25">
      <c r="A36" s="249" t="s">
        <v>34</v>
      </c>
      <c r="B36" s="19" t="s">
        <v>16</v>
      </c>
      <c r="C36" s="165">
        <f>'Zemgale pārējie'!C36+'Zemgale valst'!C36</f>
        <v>0</v>
      </c>
      <c r="D36" s="165">
        <f>'Zemgale pārējie'!D36+'Zemgale valst'!D36</f>
        <v>0</v>
      </c>
      <c r="E36" s="165">
        <f>'Zemgale pārējie'!E36+'Zemgale valst'!E36</f>
        <v>0</v>
      </c>
      <c r="F36" s="165">
        <f>'Zemgale pārējie'!F36+'Zemgale valst'!F36</f>
        <v>0</v>
      </c>
      <c r="G36" s="163">
        <f t="shared" si="2"/>
        <v>0</v>
      </c>
      <c r="H36" s="165">
        <f>'Zemgale pārējie'!H36+'Zemgale valst'!H36</f>
        <v>0</v>
      </c>
      <c r="I36" s="165">
        <f>'Zemgale pārējie'!I36+'Zemgale valst'!I36</f>
        <v>0</v>
      </c>
      <c r="J36" s="165">
        <f>'Zemgale pārējie'!J36+'Zemgale valst'!J36</f>
        <v>0</v>
      </c>
      <c r="K36" s="163">
        <f t="shared" si="3"/>
        <v>0</v>
      </c>
      <c r="L36" s="163">
        <f t="shared" si="4"/>
        <v>0</v>
      </c>
      <c r="M36" s="165">
        <f>'Zemgale pārējie'!M36+'Zemgale valst'!M36</f>
        <v>0</v>
      </c>
      <c r="N36" s="176">
        <f t="shared" si="5"/>
        <v>0</v>
      </c>
      <c r="O36" s="34"/>
      <c r="R36" s="35"/>
    </row>
    <row r="37" spans="1:18" ht="14.25" customHeight="1" x14ac:dyDescent="0.25">
      <c r="A37" s="249"/>
      <c r="B37" s="19" t="s">
        <v>17</v>
      </c>
      <c r="C37" s="165">
        <f>'Zemgale pārējie'!C37+'Zemgale valst'!C37</f>
        <v>0</v>
      </c>
      <c r="D37" s="165">
        <f>'Zemgale pārējie'!D37+'Zemgale valst'!D37</f>
        <v>0</v>
      </c>
      <c r="E37" s="165">
        <f>'Zemgale pārējie'!E37+'Zemgale valst'!E37</f>
        <v>0</v>
      </c>
      <c r="F37" s="165">
        <f>'Zemgale pārējie'!F37+'Zemgale valst'!F37</f>
        <v>0</v>
      </c>
      <c r="G37" s="163">
        <f t="shared" si="2"/>
        <v>0</v>
      </c>
      <c r="H37" s="165">
        <f>'Zemgale pārējie'!H37+'Zemgale valst'!H37</f>
        <v>0</v>
      </c>
      <c r="I37" s="165">
        <f>'Zemgale pārējie'!I37+'Zemgale valst'!I37</f>
        <v>0</v>
      </c>
      <c r="J37" s="165">
        <f>'Zemgale pārējie'!J37+'Zemgale valst'!J37</f>
        <v>0</v>
      </c>
      <c r="K37" s="163">
        <f>SUM(H37:J37)</f>
        <v>0</v>
      </c>
      <c r="L37" s="163">
        <f t="shared" si="4"/>
        <v>0</v>
      </c>
      <c r="M37" s="165">
        <f>'Zemgale pārējie'!M37+'Zemgale valst'!M37</f>
        <v>0</v>
      </c>
      <c r="N37" s="176">
        <f t="shared" si="5"/>
        <v>0</v>
      </c>
      <c r="O37" s="34"/>
    </row>
    <row r="38" spans="1:18" ht="14.25" customHeight="1" x14ac:dyDescent="0.25">
      <c r="A38" s="21" t="s">
        <v>35</v>
      </c>
      <c r="B38" s="19" t="s">
        <v>16</v>
      </c>
      <c r="C38" s="163">
        <f>C4+C12+C14+C16+C18+C20+C22+C24+C26+C28+C30+C32+C34+C36</f>
        <v>3370.8800000000006</v>
      </c>
      <c r="D38" s="163">
        <f>D4+D12+D14+D16+D18+D20+D22+D24+D26+D28+D30+D32+D34+D36</f>
        <v>2956.5399999999991</v>
      </c>
      <c r="E38" s="163">
        <f t="shared" ref="E38:F38" si="6">E4+E12+E14+E16+E18+E20+E22+E24+E26+E28+E30+E32+E34+E36</f>
        <v>22.73</v>
      </c>
      <c r="F38" s="163">
        <f t="shared" si="6"/>
        <v>243.14000000000001</v>
      </c>
      <c r="G38" s="163">
        <f t="shared" si="2"/>
        <v>6593.29</v>
      </c>
      <c r="H38" s="163">
        <f>H4+H12+H14+H16+H18+H20+H22+H24+H26+H28+H30+H32+H34+H36</f>
        <v>3712.7200000000003</v>
      </c>
      <c r="I38" s="163">
        <f t="shared" ref="I38:J39" si="7">I4+I12+I14+I16+I18+I20+I22+I24+I26+I28+I30+I32+I34+I36</f>
        <v>255.79999999999998</v>
      </c>
      <c r="J38" s="163">
        <f t="shared" si="7"/>
        <v>579.8900000000001</v>
      </c>
      <c r="K38" s="163">
        <f t="shared" si="3"/>
        <v>4548.4100000000008</v>
      </c>
      <c r="L38" s="163">
        <f t="shared" si="4"/>
        <v>11141.7</v>
      </c>
      <c r="M38" s="163">
        <f>M4+M12+M14+M16+M18+M20+M22+M24+M26+M28+M30+M32+M34+M36</f>
        <v>1417.2600000000007</v>
      </c>
      <c r="N38" s="176">
        <f t="shared" si="5"/>
        <v>12558.960000000001</v>
      </c>
      <c r="O38" s="36"/>
    </row>
    <row r="39" spans="1:18" ht="14.25" customHeight="1" x14ac:dyDescent="0.25">
      <c r="A39" s="19"/>
      <c r="B39" s="19" t="s">
        <v>17</v>
      </c>
      <c r="C39" s="170">
        <f>C5+C15+C17+C19+C21+C23+C25+C27+C29+C31+C33+C35+C37+C13</f>
        <v>400271.69</v>
      </c>
      <c r="D39" s="170">
        <f>D5+D15+D17+D19+D21+D23+D25+D27+D29+D31+D33+D35+D37+D13</f>
        <v>236083</v>
      </c>
      <c r="E39" s="170">
        <f>E5+E15+E17+E19+E21+E23+E25+E27+E29+E31+E33+E35+E37+E13</f>
        <v>485</v>
      </c>
      <c r="F39" s="170">
        <f>F5+F15+F17+F19+F21+F23+F25+F27+F29+F31+F33+F35+F37+F13</f>
        <v>16743.21</v>
      </c>
      <c r="G39" s="170">
        <f t="shared" si="2"/>
        <v>653582.89999999991</v>
      </c>
      <c r="H39" s="170">
        <f>H5+H13+H15+H17+H19+H21+H23+H25+H27+H29+H31+H33+H35+H37</f>
        <v>511342.78</v>
      </c>
      <c r="I39" s="170">
        <f t="shared" si="7"/>
        <v>37799</v>
      </c>
      <c r="J39" s="170">
        <f t="shared" si="7"/>
        <v>100782</v>
      </c>
      <c r="K39" s="170">
        <f t="shared" si="3"/>
        <v>649923.78</v>
      </c>
      <c r="L39" s="170">
        <f t="shared" si="4"/>
        <v>1303506.68</v>
      </c>
      <c r="M39" s="170">
        <f>M5+M13+M15+M17+M19+M21+M23+M25+M27+M29+M31+M33+M35+M37</f>
        <v>191884</v>
      </c>
      <c r="N39" s="176">
        <f>N5+N13+N15+N17+N19+N21+N23+N25+N27+N29+N31+N33+N35+N37</f>
        <v>1495390.68</v>
      </c>
      <c r="O39" s="34"/>
    </row>
    <row r="40" spans="1:18" x14ac:dyDescent="0.25">
      <c r="A40" s="34"/>
      <c r="B40" s="3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105"/>
      <c r="O40" s="34"/>
    </row>
    <row r="41" spans="1:18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94"/>
      <c r="O41" s="34"/>
    </row>
    <row r="42" spans="1:18" x14ac:dyDescent="0.2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94"/>
    </row>
  </sheetData>
  <mergeCells count="16">
    <mergeCell ref="A1:B1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9" bottom="0.17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48"/>
  <sheetViews>
    <sheetView zoomScale="85" zoomScaleNormal="85" workbookViewId="0">
      <selection activeCell="M6" sqref="M6"/>
    </sheetView>
  </sheetViews>
  <sheetFormatPr defaultRowHeight="15" x14ac:dyDescent="0.25"/>
  <cols>
    <col min="1" max="1" width="32.28515625" style="67" customWidth="1"/>
    <col min="2" max="2" width="3.42578125" style="67" customWidth="1"/>
    <col min="3" max="3" width="9.42578125" style="67" bestFit="1" customWidth="1"/>
    <col min="4" max="4" width="9.28515625" style="67" bestFit="1" customWidth="1"/>
    <col min="5" max="5" width="6.140625" style="67" customWidth="1"/>
    <col min="6" max="6" width="5.85546875" style="67" customWidth="1"/>
    <col min="7" max="7" width="13.140625" style="67" customWidth="1"/>
    <col min="8" max="8" width="9.42578125" style="67" bestFit="1" customWidth="1"/>
    <col min="9" max="9" width="6.5703125" style="67" customWidth="1"/>
    <col min="10" max="10" width="9.140625" style="67" customWidth="1"/>
    <col min="11" max="11" width="12" style="67" customWidth="1"/>
    <col min="12" max="12" width="9.28515625" style="67" customWidth="1"/>
    <col min="13" max="13" width="6.140625" style="67" customWidth="1"/>
    <col min="14" max="14" width="12.140625" style="230" customWidth="1"/>
    <col min="15" max="15" width="11.5703125" style="67" bestFit="1" customWidth="1"/>
    <col min="16" max="16384" width="9.140625" style="67"/>
  </cols>
  <sheetData>
    <row r="1" spans="1:15" x14ac:dyDescent="0.25">
      <c r="A1" s="51" t="s">
        <v>53</v>
      </c>
    </row>
    <row r="2" spans="1:15" x14ac:dyDescent="0.25">
      <c r="A2" s="115" t="s">
        <v>0</v>
      </c>
      <c r="B2" s="115"/>
      <c r="C2" s="259" t="s">
        <v>1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119" t="s">
        <v>2</v>
      </c>
    </row>
    <row r="3" spans="1:15" ht="25.5" x14ac:dyDescent="0.25">
      <c r="A3" s="115" t="s">
        <v>3</v>
      </c>
      <c r="B3" s="115"/>
      <c r="C3" s="115" t="s">
        <v>4</v>
      </c>
      <c r="D3" s="115" t="s">
        <v>5</v>
      </c>
      <c r="E3" s="115" t="s">
        <v>6</v>
      </c>
      <c r="F3" s="115" t="s">
        <v>7</v>
      </c>
      <c r="G3" s="115" t="s">
        <v>8</v>
      </c>
      <c r="H3" s="115" t="s">
        <v>9</v>
      </c>
      <c r="I3" s="115" t="s">
        <v>10</v>
      </c>
      <c r="J3" s="115" t="s">
        <v>11</v>
      </c>
      <c r="K3" s="115" t="s">
        <v>12</v>
      </c>
      <c r="L3" s="115" t="s">
        <v>13</v>
      </c>
      <c r="M3" s="115" t="s">
        <v>14</v>
      </c>
      <c r="N3" s="231"/>
    </row>
    <row r="4" spans="1:15" x14ac:dyDescent="0.25">
      <c r="A4" s="116" t="s">
        <v>15</v>
      </c>
      <c r="B4" s="117" t="s">
        <v>16</v>
      </c>
      <c r="C4" s="150">
        <f>C6+C8+C10</f>
        <v>6660.9600000000019</v>
      </c>
      <c r="D4" s="150">
        <f>D6+D8+D10</f>
        <v>1881.2699999999998</v>
      </c>
      <c r="E4" s="150">
        <f>E6+E8+E10</f>
        <v>2.69</v>
      </c>
      <c r="F4" s="150">
        <f t="shared" ref="F4:N5" si="0">F6+F8+F10</f>
        <v>17.940000000000001</v>
      </c>
      <c r="G4" s="171">
        <f t="shared" si="0"/>
        <v>8562.8600000000024</v>
      </c>
      <c r="H4" s="150">
        <f t="shared" si="0"/>
        <v>4670.5199999999977</v>
      </c>
      <c r="I4" s="150">
        <f t="shared" si="0"/>
        <v>246.08999999999997</v>
      </c>
      <c r="J4" s="150">
        <f t="shared" si="0"/>
        <v>1153.0899999999999</v>
      </c>
      <c r="K4" s="150">
        <f t="shared" si="0"/>
        <v>6069.699999999998</v>
      </c>
      <c r="L4" s="150">
        <f t="shared" si="0"/>
        <v>14632.56</v>
      </c>
      <c r="M4" s="150">
        <f t="shared" si="0"/>
        <v>237.37</v>
      </c>
      <c r="N4" s="151">
        <f t="shared" si="0"/>
        <v>14869.93</v>
      </c>
      <c r="O4" s="25"/>
    </row>
    <row r="5" spans="1:15" ht="15.75" x14ac:dyDescent="0.25">
      <c r="A5" s="116"/>
      <c r="B5" s="117" t="s">
        <v>38</v>
      </c>
      <c r="C5" s="152">
        <f>C7+C9+C11</f>
        <v>2025421</v>
      </c>
      <c r="D5" s="152">
        <f t="shared" ref="D5:G5" si="1">D7+D9+D11</f>
        <v>561684</v>
      </c>
      <c r="E5" s="152">
        <f t="shared" si="1"/>
        <v>260</v>
      </c>
      <c r="F5" s="152">
        <f t="shared" si="1"/>
        <v>2752</v>
      </c>
      <c r="G5" s="172">
        <f t="shared" si="1"/>
        <v>2590117</v>
      </c>
      <c r="H5" s="152">
        <f>H7+H9+H11</f>
        <v>1304827</v>
      </c>
      <c r="I5" s="152">
        <f t="shared" si="0"/>
        <v>73712</v>
      </c>
      <c r="J5" s="152">
        <f t="shared" si="0"/>
        <v>369457</v>
      </c>
      <c r="K5" s="152">
        <f t="shared" si="0"/>
        <v>1747996</v>
      </c>
      <c r="L5" s="152">
        <f t="shared" si="0"/>
        <v>4338113</v>
      </c>
      <c r="M5" s="152">
        <f>M7+M9+M11</f>
        <v>41598</v>
      </c>
      <c r="N5" s="153">
        <f>N7+N9+N11</f>
        <v>4379711</v>
      </c>
      <c r="O5" s="25"/>
    </row>
    <row r="6" spans="1:15" x14ac:dyDescent="0.25">
      <c r="A6" s="262" t="s">
        <v>48</v>
      </c>
      <c r="B6" s="68" t="s">
        <v>16</v>
      </c>
      <c r="C6" s="154">
        <f>'Kurzeme valsts'!C6+'Latgale valsts'!C6+'Rīga valsts'!C6+'Vidzeme valsts'!C6+'Zemgale valst'!C6</f>
        <v>6165.4400000000014</v>
      </c>
      <c r="D6" s="154">
        <f>'Kurzeme valsts'!D6+'Latgale valsts'!D6+'Rīga valsts'!D6+'Vidzeme valsts'!D6+'Zemgale valst'!D6</f>
        <v>1864.3899999999999</v>
      </c>
      <c r="E6" s="154">
        <f>'Kurzeme valsts'!E6+'Latgale valsts'!E6+'Rīga valsts'!E6+'Vidzeme valsts'!E6+'Zemgale valst'!E6</f>
        <v>0</v>
      </c>
      <c r="F6" s="154">
        <f>'Kurzeme valsts'!F6+'Latgale valsts'!F6+'Rīga valsts'!F6+'Vidzeme valsts'!F6+'Zemgale valst'!F6</f>
        <v>16.62</v>
      </c>
      <c r="G6" s="171">
        <f>SUM(C6:F6)</f>
        <v>8046.4500000000016</v>
      </c>
      <c r="H6" s="154">
        <f>'Kurzeme valsts'!H6+'Latgale valsts'!H6+'Rīga valsts'!H6+'Vidzeme valsts'!H6+'Zemgale valst'!H6</f>
        <v>4607.2899999999981</v>
      </c>
      <c r="I6" s="154">
        <f>'Kurzeme valsts'!I6+'Latgale valsts'!I6+'Rīga valsts'!I6+'Vidzeme valsts'!I6+'Zemgale valst'!I6</f>
        <v>246.08999999999997</v>
      </c>
      <c r="J6" s="154">
        <f>'Kurzeme valsts'!J6+'Latgale valsts'!J6+'Rīga valsts'!J6+'Vidzeme valsts'!J6+'Zemgale valst'!J6</f>
        <v>1152.4099999999999</v>
      </c>
      <c r="K6" s="150">
        <f>SUM(H6:J6)</f>
        <v>6005.7899999999981</v>
      </c>
      <c r="L6" s="150">
        <f>G6+K6</f>
        <v>14052.24</v>
      </c>
      <c r="M6" s="154">
        <f>'Kurzeme valsts'!M6+'Latgale valsts'!M6+'Rīga valsts'!M6+'Vidzeme valsts'!M6+'Zemgale valst'!M6</f>
        <v>229.02</v>
      </c>
      <c r="N6" s="160">
        <f>SUM(L6:M6)</f>
        <v>14281.26</v>
      </c>
      <c r="O6" s="25"/>
    </row>
    <row r="7" spans="1:15" ht="15.75" x14ac:dyDescent="0.25">
      <c r="A7" s="262"/>
      <c r="B7" s="117" t="s">
        <v>38</v>
      </c>
      <c r="C7" s="156">
        <f>'Kurzeme valsts'!C7+'Latgale valsts'!C7+'Rīga valsts'!C7+'Vidzeme valsts'!C7+'Zemgale valst'!C7</f>
        <v>1986486</v>
      </c>
      <c r="D7" s="156">
        <f>'Kurzeme valsts'!D7+'Latgale valsts'!D7+'Rīga valsts'!D7+'Vidzeme valsts'!D7+'Zemgale valst'!D7</f>
        <v>558222</v>
      </c>
      <c r="E7" s="156">
        <f>'Kurzeme valsts'!E7+'Latgale valsts'!E7+'Rīga valsts'!E7+'Vidzeme valsts'!E7+'Zemgale valst'!E7</f>
        <v>0</v>
      </c>
      <c r="F7" s="156">
        <f>'Kurzeme valsts'!F7+'Latgale valsts'!F7+'Rīga valsts'!F7+'Vidzeme valsts'!F7+'Zemgale valst'!F7</f>
        <v>2700</v>
      </c>
      <c r="G7" s="173">
        <f t="shared" ref="G7:G37" si="2">SUM(C7:F7)</f>
        <v>2547408</v>
      </c>
      <c r="H7" s="156">
        <f>'Kurzeme valsts'!H7+'Latgale valsts'!H7+'Rīga valsts'!H7+'Vidzeme valsts'!H7+'Zemgale valst'!H7</f>
        <v>1295734</v>
      </c>
      <c r="I7" s="156">
        <f>'Kurzeme valsts'!I7+'Latgale valsts'!I7+'Rīga valsts'!I7+'Vidzeme valsts'!I7+'Zemgale valst'!I7</f>
        <v>73712</v>
      </c>
      <c r="J7" s="156">
        <f>'Kurzeme valsts'!J7+'Latgale valsts'!J7+'Rīga valsts'!J7+'Vidzeme valsts'!J7+'Zemgale valst'!J7</f>
        <v>369317</v>
      </c>
      <c r="K7" s="174">
        <f t="shared" ref="K7:K37" si="3">SUM(H7:J7)</f>
        <v>1738763</v>
      </c>
      <c r="L7" s="174">
        <f t="shared" ref="L7:L37" si="4">G7+K7</f>
        <v>4286171</v>
      </c>
      <c r="M7" s="156">
        <f>'Kurzeme valsts'!M7+'Latgale valsts'!M7+'Rīga valsts'!M7+'Vidzeme valsts'!M7+'Zemgale valst'!M7</f>
        <v>41589</v>
      </c>
      <c r="N7" s="232">
        <f t="shared" ref="N7:N37" si="5">SUM(L7:M7)</f>
        <v>4327760</v>
      </c>
      <c r="O7" s="25"/>
    </row>
    <row r="8" spans="1:15" x14ac:dyDescent="0.25">
      <c r="A8" s="262" t="s">
        <v>49</v>
      </c>
      <c r="B8" s="117" t="s">
        <v>16</v>
      </c>
      <c r="C8" s="154">
        <f>'Kurzeme valsts'!C8+'Latgale valsts'!C8+'Rīga valsts'!C8+'Vidzeme valsts'!C8+'Zemgale valst'!C8</f>
        <v>470.63</v>
      </c>
      <c r="D8" s="154">
        <f>'Kurzeme valsts'!D8+'Latgale valsts'!D8+'Rīga valsts'!D8+'Vidzeme valsts'!D8+'Zemgale valst'!D8</f>
        <v>6.77</v>
      </c>
      <c r="E8" s="154">
        <f>'Kurzeme valsts'!E8+'Latgale valsts'!E8+'Rīga valsts'!E8+'Vidzeme valsts'!E8+'Zemgale valst'!E8</f>
        <v>2.69</v>
      </c>
      <c r="F8" s="154">
        <f>'Kurzeme valsts'!F8+'Latgale valsts'!F8+'Rīga valsts'!F8+'Vidzeme valsts'!F8+'Zemgale valst'!F8</f>
        <v>1.32</v>
      </c>
      <c r="G8" s="171">
        <f t="shared" si="2"/>
        <v>481.40999999999997</v>
      </c>
      <c r="H8" s="154">
        <f>'Kurzeme valsts'!H8+'Latgale valsts'!H8+'Rīga valsts'!H8+'Vidzeme valsts'!H8+'Zemgale valst'!H8</f>
        <v>45.790000000000006</v>
      </c>
      <c r="I8" s="154">
        <f>'Kurzeme valsts'!I8+'Latgale valsts'!I8+'Rīga valsts'!I8+'Vidzeme valsts'!I8+'Zemgale valst'!I8</f>
        <v>0</v>
      </c>
      <c r="J8" s="154">
        <f>'Kurzeme valsts'!J8+'Latgale valsts'!J8+'Rīga valsts'!J8+'Vidzeme valsts'!J8+'Zemgale valst'!J8</f>
        <v>0.68</v>
      </c>
      <c r="K8" s="150">
        <f t="shared" si="3"/>
        <v>46.470000000000006</v>
      </c>
      <c r="L8" s="150">
        <f t="shared" si="4"/>
        <v>527.88</v>
      </c>
      <c r="M8" s="154">
        <f>'Kurzeme valsts'!M8+'Latgale valsts'!M8+'Rīga valsts'!M8+'Vidzeme valsts'!M8+'Zemgale valst'!M8</f>
        <v>8.35</v>
      </c>
      <c r="N8" s="151">
        <f t="shared" si="5"/>
        <v>536.23</v>
      </c>
      <c r="O8" s="25"/>
    </row>
    <row r="9" spans="1:15" ht="15.75" x14ac:dyDescent="0.25">
      <c r="A9" s="262"/>
      <c r="B9" s="117" t="s">
        <v>38</v>
      </c>
      <c r="C9" s="156">
        <f>'Kurzeme valsts'!C9+'Latgale valsts'!C9+'Rīga valsts'!C9+'Vidzeme valsts'!C9+'Zemgale valst'!C9</f>
        <v>30686</v>
      </c>
      <c r="D9" s="156">
        <f>'Kurzeme valsts'!D9+'Latgale valsts'!D9+'Rīga valsts'!D9+'Vidzeme valsts'!D9+'Zemgale valst'!D9</f>
        <v>554</v>
      </c>
      <c r="E9" s="156">
        <f>'Kurzeme valsts'!E9+'Latgale valsts'!E9+'Rīga valsts'!E9+'Vidzeme valsts'!E9+'Zemgale valst'!E9</f>
        <v>260</v>
      </c>
      <c r="F9" s="156">
        <f>'Kurzeme valsts'!F9+'Latgale valsts'!F9+'Rīga valsts'!F9+'Vidzeme valsts'!F9+'Zemgale valst'!F9</f>
        <v>52</v>
      </c>
      <c r="G9" s="175">
        <f>SUM(C9:F9)</f>
        <v>31552</v>
      </c>
      <c r="H9" s="156">
        <f>'Kurzeme valsts'!H9+'Latgale valsts'!H9+'Rīga valsts'!H9+'Vidzeme valsts'!H9+'Zemgale valst'!H9</f>
        <v>3891</v>
      </c>
      <c r="I9" s="156">
        <f>'Kurzeme valsts'!I9+'Latgale valsts'!I9+'Rīga valsts'!I9+'Vidzeme valsts'!I9+'Zemgale valst'!I9</f>
        <v>0</v>
      </c>
      <c r="J9" s="156">
        <f>'Kurzeme valsts'!J9+'Latgale valsts'!J9+'Rīga valsts'!J9+'Vidzeme valsts'!J9+'Zemgale valst'!J9</f>
        <v>140</v>
      </c>
      <c r="K9" s="159">
        <f t="shared" si="3"/>
        <v>4031</v>
      </c>
      <c r="L9" s="159">
        <f>G9+K9</f>
        <v>35583</v>
      </c>
      <c r="M9" s="156">
        <f>'Kurzeme valsts'!M9+'Latgale valsts'!M9+'Rīga valsts'!M9+'Vidzeme valsts'!M9+'Zemgale valst'!M9</f>
        <v>9</v>
      </c>
      <c r="N9" s="151">
        <f>SUM(L9:M9)</f>
        <v>35592</v>
      </c>
      <c r="O9" s="25"/>
    </row>
    <row r="10" spans="1:15" x14ac:dyDescent="0.25">
      <c r="A10" s="262" t="s">
        <v>50</v>
      </c>
      <c r="B10" s="117" t="s">
        <v>16</v>
      </c>
      <c r="C10" s="154">
        <f>'Kurzeme valsts'!C10+'Latgale valsts'!C10+'Rīga valsts'!C10+'Vidzeme valsts'!C10+'Zemgale valst'!C10</f>
        <v>24.89</v>
      </c>
      <c r="D10" s="154">
        <f>'Kurzeme valsts'!D10+'Latgale valsts'!D10+'Rīga valsts'!D10+'Vidzeme valsts'!D10+'Zemgale valst'!D10</f>
        <v>10.11</v>
      </c>
      <c r="E10" s="154">
        <f>'Kurzeme valsts'!E10+'Latgale valsts'!E10+'Rīga valsts'!E10+'Vidzeme valsts'!E10+'Zemgale valst'!E10</f>
        <v>0</v>
      </c>
      <c r="F10" s="154">
        <f>'Kurzeme valsts'!F10+'Latgale valsts'!F10+'Rīga valsts'!F10+'Vidzeme valsts'!F10+'Zemgale valst'!F10</f>
        <v>0</v>
      </c>
      <c r="G10" s="171">
        <f t="shared" si="2"/>
        <v>35</v>
      </c>
      <c r="H10" s="154">
        <f>'Kurzeme valsts'!H10+'Latgale valsts'!H10+'Rīga valsts'!J10+'Vidzeme valsts'!H10+'Zemgale valst'!H10</f>
        <v>17.440000000000001</v>
      </c>
      <c r="I10" s="154">
        <f>'Kurzeme valsts'!I10+'Latgale valsts'!I10+'Rīga valsts'!I10+'Vidzeme valsts'!I10+'Zemgale valst'!I10</f>
        <v>0</v>
      </c>
      <c r="J10" s="154">
        <f>'Kurzeme valsts'!J10+'Latgale valsts'!J10+'Rīga valsts'!J10+'Vidzeme valsts'!J10+'Zemgale valst'!J10</f>
        <v>0</v>
      </c>
      <c r="K10" s="150">
        <f t="shared" si="3"/>
        <v>17.440000000000001</v>
      </c>
      <c r="L10" s="150">
        <f t="shared" si="4"/>
        <v>52.44</v>
      </c>
      <c r="M10" s="154">
        <f>'Kurzeme valsts'!M10+'Latgale valsts'!M10+'Rīga valsts'!M10+'Vidzeme valsts'!M10+'Zemgale valst'!M10</f>
        <v>0</v>
      </c>
      <c r="N10" s="151">
        <f t="shared" si="5"/>
        <v>52.44</v>
      </c>
      <c r="O10" s="25"/>
    </row>
    <row r="11" spans="1:15" ht="15.75" x14ac:dyDescent="0.25">
      <c r="A11" s="262"/>
      <c r="B11" s="117" t="s">
        <v>38</v>
      </c>
      <c r="C11" s="154">
        <f>'Kurzeme valsts'!C11+'Latgale valsts'!C11+'Rīga valsts'!C11+'Vidzeme valsts'!C11+'Zemgale valst'!C11</f>
        <v>8249</v>
      </c>
      <c r="D11" s="154">
        <f>'Kurzeme valsts'!D11+'Latgale valsts'!D11+'Rīga valsts'!D11+'Vidzeme valsts'!D11+'Zemgale valst'!D11</f>
        <v>2908</v>
      </c>
      <c r="E11" s="154">
        <f>'Kurzeme valsts'!E11+'Latgale valsts'!E11+'Rīga valsts'!E11+'Vidzeme valsts'!E11+'Zemgale valst'!E11</f>
        <v>0</v>
      </c>
      <c r="F11" s="154">
        <f>'Kurzeme valsts'!F11+'Latgale valsts'!F11+'Rīga valsts'!F11+'Vidzeme valsts'!F11+'Zemgale valst'!F11</f>
        <v>0</v>
      </c>
      <c r="G11" s="171">
        <f t="shared" si="2"/>
        <v>11157</v>
      </c>
      <c r="H11" s="154">
        <f>'Kurzeme valsts'!H11+'Latgale valsts'!H11+'Rīga valsts'!H11+'Vidzeme valsts'!H11+'Zemgale valst'!H11</f>
        <v>5202</v>
      </c>
      <c r="I11" s="154">
        <f>'Kurzeme valsts'!I11+'Latgale valsts'!I11+'Rīga valsts'!I11+'Vidzeme valsts'!I11+'Zemgale valst'!I11</f>
        <v>0</v>
      </c>
      <c r="J11" s="154">
        <f>'Kurzeme valsts'!J11+'Latgale valsts'!J11+'Rīga valsts'!J11+'Vidzeme valsts'!J11+'Zemgale valst'!J11</f>
        <v>0</v>
      </c>
      <c r="K11" s="150">
        <f t="shared" si="3"/>
        <v>5202</v>
      </c>
      <c r="L11" s="150">
        <f t="shared" si="4"/>
        <v>16359</v>
      </c>
      <c r="M11" s="154">
        <f>'Kurzeme valsts'!M11+'Latgale valsts'!M11+'Rīga valsts'!M11+'Vidzeme valsts'!M11+'Zemgale valst'!M11</f>
        <v>0</v>
      </c>
      <c r="N11" s="151">
        <f>SUM(L11:M11)</f>
        <v>16359</v>
      </c>
      <c r="O11" s="25"/>
    </row>
    <row r="12" spans="1:15" x14ac:dyDescent="0.25">
      <c r="A12" s="116" t="s">
        <v>21</v>
      </c>
      <c r="B12" s="117" t="s">
        <v>16</v>
      </c>
      <c r="C12" s="154">
        <f>'Kurzeme valsts'!C12+'Latgale valsts'!C12+'Rīga valsts'!C12+'Vidzeme valsts'!C12+'Zemgale valst'!C12</f>
        <v>7471.4400000000005</v>
      </c>
      <c r="D12" s="154">
        <f>'Kurzeme valsts'!D12+'Latgale valsts'!D12+'Rīga valsts'!D12+'Vidzeme valsts'!D12+'Zemgale valst'!D12</f>
        <v>6736.9300000000012</v>
      </c>
      <c r="E12" s="154">
        <f>'Kurzeme valsts'!E12+'Latgale valsts'!E12+'Rīga valsts'!E12+'Vidzeme valsts'!E12+'Zemgale valst'!E12</f>
        <v>1.1200000000000001</v>
      </c>
      <c r="F12" s="154">
        <f>'Kurzeme valsts'!F12+'Latgale valsts'!F12+'Rīga valsts'!F12+'Vidzeme valsts'!F12+'Zemgale valst'!F12</f>
        <v>6.92</v>
      </c>
      <c r="G12" s="171">
        <f t="shared" si="2"/>
        <v>14216.410000000003</v>
      </c>
      <c r="H12" s="154">
        <f>'Kurzeme valsts'!H12+'Latgale valsts'!H12+'Rīga valsts'!H12+'Vidzeme valsts'!H12+'Zemgale valst'!H12</f>
        <v>1776.1799999999996</v>
      </c>
      <c r="I12" s="154">
        <f>'Kurzeme valsts'!I12+'Latgale valsts'!I12+'Rīga valsts'!I12+'Vidzeme valsts'!I12+'Zemgale valst'!I12</f>
        <v>84.42</v>
      </c>
      <c r="J12" s="154">
        <f>'Kurzeme valsts'!J12+'Latgale valsts'!J12+'Rīga valsts'!J12+'Vidzeme valsts'!J12+'Zemgale valst'!J12</f>
        <v>297.10000000000002</v>
      </c>
      <c r="K12" s="150">
        <f t="shared" si="3"/>
        <v>2157.6999999999998</v>
      </c>
      <c r="L12" s="150">
        <f t="shared" si="4"/>
        <v>16374.110000000004</v>
      </c>
      <c r="M12" s="154">
        <f>'Kurzeme valsts'!M12+'Latgale valsts'!M12+'Rīga valsts'!M12+'Vidzeme valsts'!M12+'Zemgale valst'!M12</f>
        <v>42.5</v>
      </c>
      <c r="N12" s="151">
        <f t="shared" si="5"/>
        <v>16416.610000000004</v>
      </c>
      <c r="O12" s="25"/>
    </row>
    <row r="13" spans="1:15" ht="15.75" x14ac:dyDescent="0.25">
      <c r="A13" s="117" t="s">
        <v>37</v>
      </c>
      <c r="B13" s="117" t="s">
        <v>38</v>
      </c>
      <c r="C13" s="154">
        <f>'Kurzeme valsts'!C13+'Latgale valsts'!C13+'Rīga valsts'!C13+'Vidzeme valsts'!C13+'Zemgale valst'!C13</f>
        <v>431348</v>
      </c>
      <c r="D13" s="154">
        <f>'Kurzeme valsts'!D13+'Latgale valsts'!D13+'Rīga valsts'!D13+'Vidzeme valsts'!D13+'Zemgale valst'!D13</f>
        <v>400320</v>
      </c>
      <c r="E13" s="154">
        <f>'Kurzeme valsts'!E13+'Latgale valsts'!E13+'Rīga valsts'!E13+'Vidzeme valsts'!E13+'Zemgale valst'!E13</f>
        <v>42</v>
      </c>
      <c r="F13" s="154">
        <f>'Kurzeme valsts'!F13+'Latgale valsts'!F13+'Rīga valsts'!F13+'Vidzeme valsts'!F13+'Zemgale valst'!F13</f>
        <v>339</v>
      </c>
      <c r="G13" s="171">
        <f t="shared" si="2"/>
        <v>832049</v>
      </c>
      <c r="H13" s="154">
        <f>'Kurzeme valsts'!H13+'Latgale valsts'!H13+'Rīga valsts'!H13+'Vidzeme valsts'!H13+'Zemgale valst'!H13</f>
        <v>102612</v>
      </c>
      <c r="I13" s="154">
        <f>'Kurzeme valsts'!I13+'Latgale valsts'!I13+'Rīga valsts'!I13+'Vidzeme valsts'!I13+'Zemgale valst'!I13</f>
        <v>4920</v>
      </c>
      <c r="J13" s="154">
        <f>'Kurzeme valsts'!J13+'Latgale valsts'!J13+'Rīga valsts'!J13+'Vidzeme valsts'!J13+'Zemgale valst'!J13</f>
        <v>16593</v>
      </c>
      <c r="K13" s="150">
        <f t="shared" si="3"/>
        <v>124125</v>
      </c>
      <c r="L13" s="150">
        <f t="shared" si="4"/>
        <v>956174</v>
      </c>
      <c r="M13" s="154">
        <f>'Kurzeme valsts'!M13+'Latgale valsts'!M13+'Rīga valsts'!M13+'Vidzeme valsts'!M13+'Zemgale valst'!M13</f>
        <v>2088</v>
      </c>
      <c r="N13" s="151">
        <f t="shared" si="5"/>
        <v>958262</v>
      </c>
      <c r="O13" s="25"/>
    </row>
    <row r="14" spans="1:15" ht="14.25" customHeight="1" x14ac:dyDescent="0.25">
      <c r="A14" s="262" t="s">
        <v>23</v>
      </c>
      <c r="B14" s="117" t="s">
        <v>16</v>
      </c>
      <c r="C14" s="154">
        <f>'Kurzeme valsts'!C14+'Latgale valsts'!C14+'Rīga valsts'!C14+'Vidzeme valsts'!C14+'Zemgale valst'!C14</f>
        <v>159.91999999999999</v>
      </c>
      <c r="D14" s="154">
        <f>'Kurzeme valsts'!D14+'Latgale valsts'!D14+'Rīga valsts'!D14+'Vidzeme valsts'!D14+'Zemgale valst'!D14</f>
        <v>119.24</v>
      </c>
      <c r="E14" s="154">
        <f>'Kurzeme valsts'!E14+'Latgale valsts'!E14+'Rīga valsts'!E14+'Vidzeme valsts'!E14+'Zemgale valst'!E14</f>
        <v>0.39</v>
      </c>
      <c r="F14" s="154">
        <f>'Kurzeme valsts'!F14+'Latgale valsts'!F14+'Rīga valsts'!F14+'Vidzeme valsts'!F14+'Zemgale valst'!F14</f>
        <v>72.560000000000016</v>
      </c>
      <c r="G14" s="171">
        <f t="shared" si="2"/>
        <v>352.10999999999996</v>
      </c>
      <c r="H14" s="154">
        <f>'Kurzeme valsts'!H14+'Latgale valsts'!H14+'Rīga valsts'!H14+'Vidzeme valsts'!H14+'Zemgale valst'!H14</f>
        <v>42.269999999999996</v>
      </c>
      <c r="I14" s="154">
        <f>'Kurzeme valsts'!I14+'Latgale valsts'!I14+'Rīga valsts'!I14+'Vidzeme valsts'!I14+'Zemgale valst'!I14</f>
        <v>3.21</v>
      </c>
      <c r="J14" s="154">
        <f>'Kurzeme valsts'!J14+'Latgale valsts'!J14+'Rīga valsts'!J14+'Vidzeme valsts'!J14+'Zemgale valst'!J14</f>
        <v>18.61</v>
      </c>
      <c r="K14" s="150">
        <f t="shared" si="3"/>
        <v>64.09</v>
      </c>
      <c r="L14" s="150">
        <f t="shared" si="4"/>
        <v>416.19999999999993</v>
      </c>
      <c r="M14" s="154">
        <f>'Kurzeme valsts'!M14+'Latgale valsts'!M14+'Rīga valsts'!M14+'Vidzeme valsts'!M14+'Zemgale valst'!M14</f>
        <v>0.24</v>
      </c>
      <c r="N14" s="151">
        <f t="shared" si="5"/>
        <v>416.43999999999994</v>
      </c>
      <c r="O14" s="25"/>
    </row>
    <row r="15" spans="1:15" ht="14.25" customHeight="1" x14ac:dyDescent="0.25">
      <c r="A15" s="262"/>
      <c r="B15" s="117" t="s">
        <v>38</v>
      </c>
      <c r="C15" s="154">
        <f>'Kurzeme valsts'!C15+'Latgale valsts'!C15+'Rīga valsts'!C15+'Vidzeme valsts'!C15+'Zemgale valst'!C15</f>
        <v>15920</v>
      </c>
      <c r="D15" s="154">
        <f>'Kurzeme valsts'!D15+'Latgale valsts'!D15+'Rīga valsts'!D15+'Vidzeme valsts'!D15+'Zemgale valst'!D15</f>
        <v>16271</v>
      </c>
      <c r="E15" s="154">
        <f>'Kurzeme valsts'!E15+'Latgale valsts'!E15+'Rīga valsts'!E15+'Vidzeme valsts'!E15+'Zemgale valst'!E15</f>
        <v>58</v>
      </c>
      <c r="F15" s="154">
        <f>'Kurzeme valsts'!F15+'Latgale valsts'!F15+'Rīga valsts'!F15+'Vidzeme valsts'!F15+'Zemgale valst'!F15</f>
        <v>7177</v>
      </c>
      <c r="G15" s="171">
        <f t="shared" si="2"/>
        <v>39426</v>
      </c>
      <c r="H15" s="154">
        <f>'Kurzeme valsts'!H15+'Latgale valsts'!H15+'Rīga valsts'!H15+'Vidzeme valsts'!H15+'Zemgale valst'!H15</f>
        <v>5217</v>
      </c>
      <c r="I15" s="154">
        <f>'Kurzeme valsts'!I15+'Latgale valsts'!I15+'Rīga valsts'!I15+'Vidzeme valsts'!I15+'Zemgale valst'!I15</f>
        <v>474</v>
      </c>
      <c r="J15" s="154">
        <f>'Kurzeme valsts'!J15+'Latgale valsts'!J15+'Rīga valsts'!J15+'Vidzeme valsts'!J15+'Zemgale valst'!J15</f>
        <v>3881</v>
      </c>
      <c r="K15" s="150">
        <f t="shared" si="3"/>
        <v>9572</v>
      </c>
      <c r="L15" s="150">
        <f t="shared" si="4"/>
        <v>48998</v>
      </c>
      <c r="M15" s="154">
        <f>'Kurzeme valsts'!M15+'Latgale valsts'!M15+'Rīga valsts'!M15+'Vidzeme valsts'!M15+'Zemgale valst'!M15</f>
        <v>12</v>
      </c>
      <c r="N15" s="151">
        <f t="shared" si="5"/>
        <v>49010</v>
      </c>
      <c r="O15" s="25"/>
    </row>
    <row r="16" spans="1:15" ht="14.25" customHeight="1" x14ac:dyDescent="0.25">
      <c r="A16" s="262" t="s">
        <v>24</v>
      </c>
      <c r="B16" s="117" t="s">
        <v>16</v>
      </c>
      <c r="C16" s="154">
        <f>'Kurzeme valsts'!C16+'Latgale valsts'!C16+'Rīga valsts'!C16+'Vidzeme valsts'!C16+'Zemgale valst'!C16</f>
        <v>2581.2699999999995</v>
      </c>
      <c r="D16" s="154">
        <f>'Kurzeme valsts'!D16+'Latgale valsts'!D16+'Rīga valsts'!D16+'Vidzeme valsts'!D16+'Zemgale valst'!D16</f>
        <v>2468.09</v>
      </c>
      <c r="E16" s="154">
        <f>'Kurzeme valsts'!E16+'Latgale valsts'!E16+'Rīga valsts'!E16+'Vidzeme valsts'!E16+'Zemgale valst'!E16</f>
        <v>11.22</v>
      </c>
      <c r="F16" s="154">
        <f>'Kurzeme valsts'!F16+'Latgale valsts'!F16+'Rīga valsts'!F16+'Vidzeme valsts'!F16+'Zemgale valst'!F16</f>
        <v>49.25</v>
      </c>
      <c r="G16" s="171">
        <f t="shared" si="2"/>
        <v>5109.83</v>
      </c>
      <c r="H16" s="154">
        <f>'Kurzeme valsts'!H16+'Latgale valsts'!H16+'Rīga valsts'!H16+'Vidzeme valsts'!H16+'Zemgale valst'!H16</f>
        <v>869.21999999999991</v>
      </c>
      <c r="I16" s="154">
        <f>'Kurzeme valsts'!I16+'Latgale valsts'!I16+'Rīga valsts'!I16+'Vidzeme valsts'!I16+'Zemgale valst'!I16</f>
        <v>37.02000000000001</v>
      </c>
      <c r="J16" s="154">
        <f>'Kurzeme valsts'!J16+'Latgale valsts'!J16+'Rīga valsts'!J16+'Vidzeme valsts'!J16+'Zemgale valst'!J16</f>
        <v>63.51</v>
      </c>
      <c r="K16" s="150">
        <f t="shared" si="3"/>
        <v>969.74999999999989</v>
      </c>
      <c r="L16" s="150">
        <f t="shared" si="4"/>
        <v>6079.58</v>
      </c>
      <c r="M16" s="154">
        <f>'Kurzeme valsts'!M16+'Latgale valsts'!M16+'Rīga valsts'!M16+'Vidzeme valsts'!M16+'Zemgale valst'!M16</f>
        <v>7.8400000000000007</v>
      </c>
      <c r="N16" s="151">
        <f t="shared" si="5"/>
        <v>6087.42</v>
      </c>
      <c r="O16" s="25"/>
    </row>
    <row r="17" spans="1:15" ht="14.25" customHeight="1" x14ac:dyDescent="0.25">
      <c r="A17" s="262"/>
      <c r="B17" s="117" t="s">
        <v>38</v>
      </c>
      <c r="C17" s="156">
        <f>'Kurzeme valsts'!C17+'Latgale valsts'!C17+'Rīga valsts'!C17+'Vidzeme valsts'!C17+'Zemgale valst'!C17</f>
        <v>26514.989999999998</v>
      </c>
      <c r="D17" s="156">
        <f>'Kurzeme valsts'!D17+'Latgale valsts'!D17+'Rīga valsts'!D17+'Vidzeme valsts'!D17+'Zemgale valst'!D17</f>
        <v>28292.48</v>
      </c>
      <c r="E17" s="156">
        <f>'Kurzeme valsts'!E17+'Latgale valsts'!E17+'Rīga valsts'!E17+'Vidzeme valsts'!E17+'Zemgale valst'!E17</f>
        <v>20</v>
      </c>
      <c r="F17" s="156">
        <f>'Kurzeme valsts'!F17+'Latgale valsts'!F17+'Rīga valsts'!F17+'Vidzeme valsts'!F17+'Zemgale valst'!F17</f>
        <v>1268.21</v>
      </c>
      <c r="G17" s="175">
        <f t="shared" si="2"/>
        <v>56095.68</v>
      </c>
      <c r="H17" s="156">
        <f>'Kurzeme valsts'!H17+'Latgale valsts'!H17+'Rīga valsts'!H17+'Vidzeme valsts'!H17+'Zemgale valst'!H17</f>
        <v>10454.74</v>
      </c>
      <c r="I17" s="156">
        <f>'Kurzeme valsts'!I17+'Latgale valsts'!I17+'Rīga valsts'!I17+'Vidzeme valsts'!I17+'Zemgale valst'!I17</f>
        <v>348</v>
      </c>
      <c r="J17" s="156">
        <f>'Kurzeme valsts'!J17+'Latgale valsts'!J17+'Rīga valsts'!J17+'Vidzeme valsts'!J17+'Zemgale valst'!J17</f>
        <v>3035</v>
      </c>
      <c r="K17" s="159">
        <f t="shared" si="3"/>
        <v>13837.74</v>
      </c>
      <c r="L17" s="159">
        <f t="shared" si="4"/>
        <v>69933.42</v>
      </c>
      <c r="M17" s="156">
        <f>'Kurzeme valsts'!M17+'Latgale valsts'!M17+'Rīga valsts'!M17+'Vidzeme valsts'!M17+'Zemgale valst'!M17</f>
        <v>91</v>
      </c>
      <c r="N17" s="151">
        <f t="shared" si="5"/>
        <v>70024.42</v>
      </c>
      <c r="O17" s="25"/>
    </row>
    <row r="18" spans="1:15" ht="14.25" customHeight="1" x14ac:dyDescent="0.25">
      <c r="A18" s="263" t="s">
        <v>51</v>
      </c>
      <c r="B18" s="117" t="s">
        <v>16</v>
      </c>
      <c r="C18" s="154">
        <f>'Kurzeme valsts'!C18+'Latgale valsts'!C18+'Rīga valsts'!C18+'Vidzeme valsts'!C18+'Zemgale valst'!C18</f>
        <v>11.27</v>
      </c>
      <c r="D18" s="154">
        <f>'Kurzeme valsts'!D18+'Latgale valsts'!D18+'Rīga valsts'!D18+'Vidzeme valsts'!D18+'Zemgale valst'!D18</f>
        <v>11.61</v>
      </c>
      <c r="E18" s="154">
        <f>'Kurzeme valsts'!E18+'Latgale valsts'!E18+'Rīga valsts'!E18+'Vidzeme valsts'!E18+'Zemgale valst'!E18</f>
        <v>0</v>
      </c>
      <c r="F18" s="154">
        <f>'Kurzeme valsts'!F18+'Latgale valsts'!F18+'Rīga valsts'!F18+'Vidzeme valsts'!F18+'Zemgale valst'!F18</f>
        <v>0</v>
      </c>
      <c r="G18" s="171">
        <f t="shared" si="2"/>
        <v>22.88</v>
      </c>
      <c r="H18" s="154">
        <f>'Kurzeme valsts'!H18+'Latgale valsts'!H18+'Rīga valsts'!H18+'Vidzeme valsts'!H18+'Zemgale valst'!H18</f>
        <v>20.58</v>
      </c>
      <c r="I18" s="154">
        <f>'Kurzeme valsts'!I18+'Latgale valsts'!I18+'Rīga valsts'!I18+'Vidzeme valsts'!I18+'Zemgale valst'!I18</f>
        <v>0</v>
      </c>
      <c r="J18" s="154">
        <f>'Kurzeme valsts'!J18+'Latgale valsts'!J18+'Rīga valsts'!J18+'Vidzeme valsts'!J18+'Zemgale valst'!J18</f>
        <v>0</v>
      </c>
      <c r="K18" s="150">
        <f t="shared" si="3"/>
        <v>20.58</v>
      </c>
      <c r="L18" s="150">
        <f t="shared" si="4"/>
        <v>43.459999999999994</v>
      </c>
      <c r="M18" s="154">
        <f>'Kurzeme valsts'!M18+'Latgale valsts'!M18+'Rīga valsts'!M18+'Vidzeme valsts'!M18+'Zemgale valst'!M18</f>
        <v>0</v>
      </c>
      <c r="N18" s="151">
        <f t="shared" si="5"/>
        <v>43.459999999999994</v>
      </c>
      <c r="O18" s="25"/>
    </row>
    <row r="19" spans="1:15" ht="14.25" customHeight="1" x14ac:dyDescent="0.25">
      <c r="A19" s="263"/>
      <c r="B19" s="117" t="s">
        <v>38</v>
      </c>
      <c r="C19" s="154">
        <f>'Kurzeme valsts'!C19+'Latgale valsts'!C19+'Rīga valsts'!C19+'Vidzeme valsts'!C19+'Zemgale valst'!C19</f>
        <v>3174</v>
      </c>
      <c r="D19" s="154">
        <f>'Kurzeme valsts'!D19+'Latgale valsts'!D19+'Rīga valsts'!D19+'Vidzeme valsts'!D19+'Zemgale valst'!D19</f>
        <v>3523</v>
      </c>
      <c r="E19" s="154">
        <f>'Kurzeme valsts'!E19+'Latgale valsts'!E19+'Rīga valsts'!E19+'Vidzeme valsts'!E19+'Zemgale valst'!E19</f>
        <v>0</v>
      </c>
      <c r="F19" s="154">
        <f>'Kurzeme valsts'!F19+'Latgale valsts'!F19+'Rīga valsts'!F19+'Vidzeme valsts'!F19+'Zemgale valst'!F19</f>
        <v>0</v>
      </c>
      <c r="G19" s="171">
        <f t="shared" si="2"/>
        <v>6697</v>
      </c>
      <c r="H19" s="154">
        <f>'Kurzeme valsts'!H19+'Latgale valsts'!H19+'Rīga valsts'!H19+'Vidzeme valsts'!H19+'Zemgale valst'!H19</f>
        <v>5816</v>
      </c>
      <c r="I19" s="154">
        <f>'Kurzeme valsts'!I19+'Latgale valsts'!I19+'Rīga valsts'!I19+'Vidzeme valsts'!I19+'Zemgale valst'!I19</f>
        <v>0</v>
      </c>
      <c r="J19" s="154">
        <f>'Kurzeme valsts'!J19+'Latgale valsts'!J19+'Rīga valsts'!J19+'Vidzeme valsts'!J19+'Zemgale valst'!J19</f>
        <v>0</v>
      </c>
      <c r="K19" s="150">
        <f t="shared" si="3"/>
        <v>5816</v>
      </c>
      <c r="L19" s="150">
        <f t="shared" si="4"/>
        <v>12513</v>
      </c>
      <c r="M19" s="154">
        <f>'Kurzeme valsts'!M19+'Latgale valsts'!M19+'Rīga valsts'!M19+'Vidzeme valsts'!M19+'Zemgale valst'!M19</f>
        <v>0</v>
      </c>
      <c r="N19" s="151">
        <f t="shared" si="5"/>
        <v>12513</v>
      </c>
      <c r="O19" s="25"/>
    </row>
    <row r="20" spans="1:15" ht="14.25" customHeight="1" x14ac:dyDescent="0.25">
      <c r="A20" s="263" t="s">
        <v>52</v>
      </c>
      <c r="B20" s="117" t="s">
        <v>16</v>
      </c>
      <c r="C20" s="154">
        <f>'Kurzeme valsts'!C20+'Latgale valsts'!C20+'Rīga valsts'!C20+'Vidzeme valsts'!C20+'Zemgale valst'!C20</f>
        <v>0</v>
      </c>
      <c r="D20" s="154">
        <f>'Kurzeme valsts'!D20+'Latgale valsts'!D20+'Rīga valsts'!D20+'Vidzeme valsts'!D20+'Zemgale valst'!D20</f>
        <v>0</v>
      </c>
      <c r="E20" s="154">
        <f>'Kurzeme valsts'!E20+'Latgale valsts'!E20+'Rīga valsts'!E20+'Vidzeme valsts'!E20+'Zemgale valst'!E20</f>
        <v>0</v>
      </c>
      <c r="F20" s="154">
        <f>'Kurzeme valsts'!F20+'Latgale valsts'!F20+'Rīga valsts'!F20+'Vidzeme valsts'!F20+'Zemgale valst'!F20</f>
        <v>0</v>
      </c>
      <c r="G20" s="171">
        <f t="shared" si="2"/>
        <v>0</v>
      </c>
      <c r="H20" s="154">
        <f>'Kurzeme valsts'!H20+'Latgale valsts'!H20+'Rīga valsts'!H20+'Vidzeme valsts'!H20+'Zemgale valst'!H20</f>
        <v>0</v>
      </c>
      <c r="I20" s="154">
        <f>'Kurzeme valsts'!I20+'Latgale valsts'!I20+'Rīga valsts'!I20+'Vidzeme valsts'!I20+'Zemgale valst'!I20</f>
        <v>0</v>
      </c>
      <c r="J20" s="154">
        <f>'Kurzeme valsts'!J20+'Latgale valsts'!J20+'Rīga valsts'!J20+'Vidzeme valsts'!J20+'Zemgale valst'!J20</f>
        <v>0</v>
      </c>
      <c r="K20" s="150">
        <f t="shared" si="3"/>
        <v>0</v>
      </c>
      <c r="L20" s="150">
        <f t="shared" si="4"/>
        <v>0</v>
      </c>
      <c r="M20" s="154">
        <f>'Kurzeme valsts'!M20+'Latgale valsts'!M20+'Rīga valsts'!M20+'Vidzeme valsts'!M20+'Zemgale valst'!M20</f>
        <v>0</v>
      </c>
      <c r="N20" s="151">
        <f t="shared" si="5"/>
        <v>0</v>
      </c>
      <c r="O20" s="25"/>
    </row>
    <row r="21" spans="1:15" ht="14.25" customHeight="1" x14ac:dyDescent="0.25">
      <c r="A21" s="263"/>
      <c r="B21" s="117" t="s">
        <v>38</v>
      </c>
      <c r="C21" s="154">
        <f>'Kurzeme valsts'!C21+'Latgale valsts'!C21+'Rīga valsts'!C21+'Vidzeme valsts'!C21+'Zemgale valst'!C21</f>
        <v>0</v>
      </c>
      <c r="D21" s="154">
        <f>'Kurzeme valsts'!D21+'Latgale valsts'!D21+'Rīga valsts'!D21+'Vidzeme valsts'!D21+'Zemgale valst'!D21</f>
        <v>0</v>
      </c>
      <c r="E21" s="154">
        <f>'Kurzeme valsts'!E21+'Latgale valsts'!E21+'Rīga valsts'!E21+'Vidzeme valsts'!E21+'Zemgale valst'!E21</f>
        <v>0</v>
      </c>
      <c r="F21" s="154">
        <f>'Kurzeme valsts'!F21+'Latgale valsts'!F21+'Rīga valsts'!F21+'Vidzeme valsts'!F21+'Zemgale valst'!F21</f>
        <v>0</v>
      </c>
      <c r="G21" s="171">
        <f t="shared" si="2"/>
        <v>0</v>
      </c>
      <c r="H21" s="154">
        <f>'Kurzeme valsts'!H21+'Latgale valsts'!H21+'Rīga valsts'!H21+'Vidzeme valsts'!H21+'Zemgale valst'!H21</f>
        <v>0</v>
      </c>
      <c r="I21" s="154">
        <f>'Kurzeme valsts'!I21+'Latgale valsts'!I21+'Rīga valsts'!I21+'Vidzeme valsts'!I21+'Zemgale valst'!I21</f>
        <v>0</v>
      </c>
      <c r="J21" s="154">
        <f>'Kurzeme valsts'!J21+'Latgale valsts'!J21+'Rīga valsts'!J21+'Vidzeme valsts'!J21+'Zemgale valst'!J21</f>
        <v>0</v>
      </c>
      <c r="K21" s="150">
        <f t="shared" si="3"/>
        <v>0</v>
      </c>
      <c r="L21" s="150">
        <f t="shared" si="4"/>
        <v>0</v>
      </c>
      <c r="M21" s="154">
        <f>'Kurzeme valsts'!M21+'Latgale valsts'!M21+'Rīga valsts'!M21+'Vidzeme valsts'!M21+'Zemgale valst'!M21</f>
        <v>0</v>
      </c>
      <c r="N21" s="151">
        <f t="shared" si="5"/>
        <v>0</v>
      </c>
      <c r="O21" s="25"/>
    </row>
    <row r="22" spans="1:15" ht="14.25" customHeight="1" x14ac:dyDescent="0.25">
      <c r="A22" s="116" t="s">
        <v>27</v>
      </c>
      <c r="B22" s="117" t="s">
        <v>16</v>
      </c>
      <c r="C22" s="154">
        <f>'Kurzeme valsts'!C22+'Latgale valsts'!C22+'Rīga valsts'!C22+'Vidzeme valsts'!C22+'Zemgale valst'!C22</f>
        <v>754.33999999999992</v>
      </c>
      <c r="D22" s="154">
        <f>'Kurzeme valsts'!D22+'Latgale valsts'!D22+'Rīga valsts'!D22+'Vidzeme valsts'!D22+'Zemgale valst'!D22</f>
        <v>526.80999999999995</v>
      </c>
      <c r="E22" s="154">
        <f>'Kurzeme valsts'!E22+'Latgale valsts'!E22+'Rīga valsts'!E22+'Vidzeme valsts'!E22+'Zemgale valst'!E22</f>
        <v>0.41000000000000003</v>
      </c>
      <c r="F22" s="154">
        <f>'Kurzeme valsts'!F22+'Latgale valsts'!F22+'Rīga valsts'!F22+'Vidzeme valsts'!F22+'Zemgale valst'!F22</f>
        <v>2.0300000000000002</v>
      </c>
      <c r="G22" s="171">
        <f t="shared" si="2"/>
        <v>1283.5899999999999</v>
      </c>
      <c r="H22" s="154">
        <f>'Kurzeme valsts'!H22+'Latgale valsts'!H22+'Rīga valsts'!H22+'Vidzeme valsts'!H22+'Zemgale valst'!H22</f>
        <v>568.5</v>
      </c>
      <c r="I22" s="154">
        <f>'Kurzeme valsts'!I22+'Latgale valsts'!I22+'Rīga valsts'!I22+'Vidzeme valsts'!I22+'Zemgale valst'!I22</f>
        <v>10.25</v>
      </c>
      <c r="J22" s="154">
        <f>'Kurzeme valsts'!J22+'Latgale valsts'!J22+'Rīga valsts'!J22+'Vidzeme valsts'!J22+'Zemgale valst'!J22</f>
        <v>16.27</v>
      </c>
      <c r="K22" s="150">
        <f t="shared" si="3"/>
        <v>595.02</v>
      </c>
      <c r="L22" s="150">
        <f t="shared" si="4"/>
        <v>1878.61</v>
      </c>
      <c r="M22" s="154">
        <f>'Kurzeme valsts'!M22+'Latgale valsts'!M22+'Rīga valsts'!M22+'Vidzeme valsts'!M22+'Zemgale valst'!M22</f>
        <v>11.340000000000003</v>
      </c>
      <c r="N22" s="151">
        <f t="shared" si="5"/>
        <v>1889.9499999999998</v>
      </c>
      <c r="O22" s="25"/>
    </row>
    <row r="23" spans="1:15" ht="14.25" customHeight="1" x14ac:dyDescent="0.25">
      <c r="A23" s="116"/>
      <c r="B23" s="117" t="s">
        <v>38</v>
      </c>
      <c r="C23" s="154">
        <f>'Kurzeme valsts'!C23+'Latgale valsts'!C23+'Rīga valsts'!C23+'Vidzeme valsts'!C23+'Zemgale valst'!C23</f>
        <v>82107</v>
      </c>
      <c r="D23" s="154">
        <f>'Kurzeme valsts'!D23+'Latgale valsts'!D23+'Rīga valsts'!D23+'Vidzeme valsts'!D23+'Zemgale valst'!D23</f>
        <v>58264.55</v>
      </c>
      <c r="E23" s="154">
        <f>'Kurzeme valsts'!E23+'Latgale valsts'!E23+'Rīga valsts'!E23+'Vidzeme valsts'!E23+'Zemgale valst'!E23</f>
        <v>47</v>
      </c>
      <c r="F23" s="154">
        <f>'Kurzeme valsts'!F23+'Latgale valsts'!F23+'Rīga valsts'!F23+'Vidzeme valsts'!F23+'Zemgale valst'!F23</f>
        <v>358</v>
      </c>
      <c r="G23" s="171">
        <f t="shared" si="2"/>
        <v>140776.54999999999</v>
      </c>
      <c r="H23" s="154">
        <f>'Kurzeme valsts'!H23+'Latgale valsts'!H23+'Rīga valsts'!H23+'Vidzeme valsts'!H23+'Zemgale valst'!H23</f>
        <v>68553</v>
      </c>
      <c r="I23" s="154">
        <f>'Kurzeme valsts'!I23+'Latgale valsts'!I23+'Rīga valsts'!I23+'Vidzeme valsts'!I23+'Zemgale valst'!I23</f>
        <v>1408</v>
      </c>
      <c r="J23" s="154">
        <f>'Kurzeme valsts'!J23+'Latgale valsts'!J23+'Rīga valsts'!J23+'Vidzeme valsts'!J23+'Zemgale valst'!J23</f>
        <v>3428</v>
      </c>
      <c r="K23" s="150">
        <f t="shared" si="3"/>
        <v>73389</v>
      </c>
      <c r="L23" s="150">
        <f t="shared" si="4"/>
        <v>214165.55</v>
      </c>
      <c r="M23" s="154">
        <f>'Kurzeme valsts'!M23+'Latgale valsts'!M23+'Rīga valsts'!M23+'Vidzeme valsts'!M23+'Zemgale valst'!M23</f>
        <v>1289</v>
      </c>
      <c r="N23" s="151">
        <f t="shared" si="5"/>
        <v>215454.55</v>
      </c>
      <c r="O23" s="25"/>
    </row>
    <row r="24" spans="1:15" ht="14.25" customHeight="1" x14ac:dyDescent="0.25">
      <c r="A24" s="262" t="s">
        <v>28</v>
      </c>
      <c r="B24" s="117" t="s">
        <v>16</v>
      </c>
      <c r="C24" s="154">
        <f>'Kurzeme valsts'!C24+'Latgale valsts'!C24+'Rīga valsts'!C24+'Vidzeme valsts'!C24+'Zemgale valst'!C24</f>
        <v>626.96999999999991</v>
      </c>
      <c r="D24" s="154">
        <f>'Kurzeme valsts'!D24+'Latgale valsts'!D24+'Rīga valsts'!D24+'Vidzeme valsts'!D24+'Zemgale valst'!D24</f>
        <v>153.76999999999998</v>
      </c>
      <c r="E24" s="154">
        <f>'Kurzeme valsts'!E24+'Latgale valsts'!E24+'Rīga valsts'!E24+'Vidzeme valsts'!E24+'Zemgale valst'!E24</f>
        <v>5.38</v>
      </c>
      <c r="F24" s="154">
        <f>'Kurzeme valsts'!F24+'Latgale valsts'!F24+'Rīga valsts'!F24+'Vidzeme valsts'!F24+'Zemgale valst'!F24</f>
        <v>11.879999999999999</v>
      </c>
      <c r="G24" s="171">
        <f t="shared" si="2"/>
        <v>797.99999999999989</v>
      </c>
      <c r="H24" s="154">
        <f>'Kurzeme valsts'!H24+'Latgale valsts'!H24+'Rīga valsts'!H24+'Vidzeme valsts'!H24+'Zemgale valst'!H24</f>
        <v>167.85</v>
      </c>
      <c r="I24" s="154">
        <f>'Kurzeme valsts'!I24+'Latgale valsts'!I24+'Rīga valsts'!I24+'Vidzeme valsts'!I24+'Zemgale valst'!I24</f>
        <v>8.23</v>
      </c>
      <c r="J24" s="154">
        <f>'Kurzeme valsts'!J24+'Latgale valsts'!J24+'Rīga valsts'!J24+'Vidzeme valsts'!J24+'Zemgale valst'!J24</f>
        <v>20.04</v>
      </c>
      <c r="K24" s="150">
        <f t="shared" si="3"/>
        <v>196.11999999999998</v>
      </c>
      <c r="L24" s="150">
        <f t="shared" si="4"/>
        <v>994.11999999999989</v>
      </c>
      <c r="M24" s="154">
        <f>'Kurzeme valsts'!M24+'Latgale valsts'!M24+'Rīga valsts'!M24+'Vidzeme valsts'!M24+'Zemgale valst'!M24</f>
        <v>25.39</v>
      </c>
      <c r="N24" s="151">
        <f t="shared" si="5"/>
        <v>1019.5099999999999</v>
      </c>
      <c r="O24" s="25"/>
    </row>
    <row r="25" spans="1:15" ht="14.25" customHeight="1" x14ac:dyDescent="0.25">
      <c r="A25" s="262"/>
      <c r="B25" s="117" t="s">
        <v>38</v>
      </c>
      <c r="C25" s="154">
        <f>'Kurzeme valsts'!C25+'Latgale valsts'!C25+'Rīga valsts'!C25+'Vidzeme valsts'!C25+'Zemgale valst'!C25</f>
        <v>28189</v>
      </c>
      <c r="D25" s="154">
        <f>'Kurzeme valsts'!D25+'Latgale valsts'!D25+'Rīga valsts'!D25+'Vidzeme valsts'!D25+'Zemgale valst'!D25</f>
        <v>7110</v>
      </c>
      <c r="E25" s="154">
        <f>'Kurzeme valsts'!E25+'Latgale valsts'!E25+'Rīga valsts'!E25+'Vidzeme valsts'!E25+'Zemgale valst'!E25</f>
        <v>90</v>
      </c>
      <c r="F25" s="154">
        <f>'Kurzeme valsts'!F25+'Latgale valsts'!F25+'Rīga valsts'!F25+'Vidzeme valsts'!F25+'Zemgale valst'!F25</f>
        <v>41</v>
      </c>
      <c r="G25" s="171">
        <f t="shared" si="2"/>
        <v>35430</v>
      </c>
      <c r="H25" s="154">
        <f>'Kurzeme valsts'!H25+'Latgale valsts'!H25+'Rīga valsts'!H25+'Vidzeme valsts'!H25+'Zemgale valst'!H25</f>
        <v>6709</v>
      </c>
      <c r="I25" s="154">
        <f>'Kurzeme valsts'!I25+'Latgale valsts'!I25+'Rīga valsts'!I25+'Vidzeme valsts'!I25+'Zemgale valst'!I25</f>
        <v>445</v>
      </c>
      <c r="J25" s="154">
        <f>'Kurzeme valsts'!J25+'Latgale valsts'!J25+'Rīga valsts'!J25+'Vidzeme valsts'!J25+'Zemgale valst'!J25</f>
        <v>1036</v>
      </c>
      <c r="K25" s="150">
        <f t="shared" si="3"/>
        <v>8190</v>
      </c>
      <c r="L25" s="150">
        <f t="shared" si="4"/>
        <v>43620</v>
      </c>
      <c r="M25" s="154">
        <f>'Kurzeme valsts'!M25+'Latgale valsts'!M25+'Rīga valsts'!M25+'Vidzeme valsts'!M25+'Zemgale valst'!M25</f>
        <v>563</v>
      </c>
      <c r="N25" s="151">
        <f t="shared" si="5"/>
        <v>44183</v>
      </c>
      <c r="O25" s="25"/>
    </row>
    <row r="26" spans="1:15" ht="14.25" customHeight="1" x14ac:dyDescent="0.25">
      <c r="A26" s="262" t="s">
        <v>29</v>
      </c>
      <c r="B26" s="117" t="s">
        <v>16</v>
      </c>
      <c r="C26" s="154">
        <f>'Kurzeme valsts'!C26+'Latgale valsts'!C26+'Rīga valsts'!C26+'Vidzeme valsts'!C26+'Zemgale valst'!C26</f>
        <v>0</v>
      </c>
      <c r="D26" s="154">
        <f>'Kurzeme valsts'!D26+'Latgale valsts'!D26+'Rīga valsts'!D26+'Vidzeme valsts'!D26+'Zemgale valst'!D26</f>
        <v>0</v>
      </c>
      <c r="E26" s="154">
        <f>'Kurzeme valsts'!E26+'Latgale valsts'!E26+'Rīga valsts'!E26+'Vidzeme valsts'!E26+'Zemgale valst'!E26</f>
        <v>0</v>
      </c>
      <c r="F26" s="154">
        <f>'Kurzeme valsts'!F26+'Latgale valsts'!F26+'Rīga valsts'!F26+'Vidzeme valsts'!F26+'Zemgale valst'!F26</f>
        <v>0</v>
      </c>
      <c r="G26" s="171">
        <f t="shared" si="2"/>
        <v>0</v>
      </c>
      <c r="H26" s="154">
        <f>'Kurzeme valsts'!H26+'Latgale valsts'!H26+'Rīga valsts'!H26+'Vidzeme valsts'!H26+'Zemgale valst'!H26</f>
        <v>0</v>
      </c>
      <c r="I26" s="154">
        <f>'Kurzeme valsts'!I26+'Latgale valsts'!I26+'Rīga valsts'!I26+'Vidzeme valsts'!I26+'Zemgale valst'!I26</f>
        <v>0</v>
      </c>
      <c r="J26" s="154">
        <f>'Kurzeme valsts'!J26+'Latgale valsts'!J26+'Rīga valsts'!J26+'Vidzeme valsts'!J26+'Zemgale valst'!J26</f>
        <v>0</v>
      </c>
      <c r="K26" s="150">
        <f t="shared" si="3"/>
        <v>0</v>
      </c>
      <c r="L26" s="150">
        <f t="shared" si="4"/>
        <v>0</v>
      </c>
      <c r="M26" s="154">
        <f>'Kurzeme valsts'!M26+'Latgale valsts'!M26+'Rīga valsts'!M26+'Vidzeme valsts'!M26+'Zemgale valst'!M26</f>
        <v>0</v>
      </c>
      <c r="N26" s="151">
        <f t="shared" si="5"/>
        <v>0</v>
      </c>
      <c r="O26" s="25"/>
    </row>
    <row r="27" spans="1:15" ht="14.25" customHeight="1" x14ac:dyDescent="0.25">
      <c r="A27" s="262"/>
      <c r="B27" s="117" t="s">
        <v>38</v>
      </c>
      <c r="C27" s="154">
        <f>'Kurzeme valsts'!C27+'Latgale valsts'!C27+'Rīga valsts'!C27+'Vidzeme valsts'!C27+'Zemgale valst'!C27</f>
        <v>0</v>
      </c>
      <c r="D27" s="154">
        <f>'Kurzeme valsts'!D27+'Latgale valsts'!D27+'Rīga valsts'!D27+'Vidzeme valsts'!D27+'Zemgale valst'!D27</f>
        <v>0</v>
      </c>
      <c r="E27" s="154">
        <f>'Kurzeme valsts'!E27+'Latgale valsts'!E27+'Rīga valsts'!E27+'Vidzeme valsts'!E27+'Zemgale valst'!E27</f>
        <v>0</v>
      </c>
      <c r="F27" s="154">
        <f>'Kurzeme valsts'!F27+'Latgale valsts'!F27+'Rīga valsts'!F27+'Vidzeme valsts'!F27+'Zemgale valst'!F27</f>
        <v>0</v>
      </c>
      <c r="G27" s="171">
        <f t="shared" si="2"/>
        <v>0</v>
      </c>
      <c r="H27" s="154">
        <f>'Kurzeme valsts'!H27+'Latgale valsts'!H27+'Rīga valsts'!H27+'Vidzeme valsts'!H27+'Zemgale valst'!H27</f>
        <v>0</v>
      </c>
      <c r="I27" s="154">
        <f>'Kurzeme valsts'!I27+'Latgale valsts'!I27+'Rīga valsts'!I27+'Vidzeme valsts'!I27+'Zemgale valst'!I27</f>
        <v>0</v>
      </c>
      <c r="J27" s="154">
        <f>'Kurzeme valsts'!J27+'Latgale valsts'!J27+'Rīga valsts'!J27+'Vidzeme valsts'!J27+'Zemgale valst'!J27</f>
        <v>0</v>
      </c>
      <c r="K27" s="150">
        <f t="shared" si="3"/>
        <v>0</v>
      </c>
      <c r="L27" s="150">
        <f t="shared" si="4"/>
        <v>0</v>
      </c>
      <c r="M27" s="154">
        <f>'Kurzeme valsts'!M27+'Latgale valsts'!M27+'Rīga valsts'!M27+'Vidzeme valsts'!M27+'Zemgale valst'!M27</f>
        <v>0</v>
      </c>
      <c r="N27" s="151">
        <f t="shared" si="5"/>
        <v>0</v>
      </c>
      <c r="O27" s="25"/>
    </row>
    <row r="28" spans="1:15" ht="14.25" customHeight="1" x14ac:dyDescent="0.25">
      <c r="A28" s="262" t="s">
        <v>30</v>
      </c>
      <c r="B28" s="117" t="s">
        <v>16</v>
      </c>
      <c r="C28" s="154">
        <f>'Kurzeme valsts'!C28+'Latgale valsts'!C28+'Rīga valsts'!C28+'Vidzeme valsts'!C28+'Zemgale valst'!C28</f>
        <v>1.8399999999999999</v>
      </c>
      <c r="D28" s="154">
        <f>'Kurzeme valsts'!D28+'Latgale valsts'!D28+'Rīga valsts'!D28+'Vidzeme valsts'!D28+'Zemgale valst'!D28</f>
        <v>8.48</v>
      </c>
      <c r="E28" s="154">
        <f>'Kurzeme valsts'!E28+'Latgale valsts'!E28+'Rīga valsts'!E28+'Vidzeme valsts'!E28+'Zemgale valst'!E28</f>
        <v>0</v>
      </c>
      <c r="F28" s="154">
        <f>'Kurzeme valsts'!F28+'Latgale valsts'!F28+'Rīga valsts'!F28+'Vidzeme valsts'!F28+'Zemgale valst'!F28</f>
        <v>0</v>
      </c>
      <c r="G28" s="171">
        <f t="shared" si="2"/>
        <v>10.32</v>
      </c>
      <c r="H28" s="154">
        <f>'Kurzeme valsts'!H28+'Latgale valsts'!H28+'Rīga valsts'!H28+'Vidzeme valsts'!H28+'Zemgale valst'!H28</f>
        <v>0</v>
      </c>
      <c r="I28" s="154">
        <f>'Kurzeme valsts'!I28+'Latgale valsts'!I28+'Rīga valsts'!I28+'Vidzeme valsts'!I28+'Zemgale valst'!I28</f>
        <v>0</v>
      </c>
      <c r="J28" s="154">
        <f>'Kurzeme valsts'!J28+'Latgale valsts'!J28+'Rīga valsts'!J28+'Vidzeme valsts'!J28+'Zemgale valst'!J28</f>
        <v>0</v>
      </c>
      <c r="K28" s="150">
        <f t="shared" si="3"/>
        <v>0</v>
      </c>
      <c r="L28" s="150">
        <f t="shared" si="4"/>
        <v>10.32</v>
      </c>
      <c r="M28" s="154">
        <f>'Kurzeme valsts'!M28+'Latgale valsts'!M28+'Rīga valsts'!M28+'Vidzeme valsts'!M28+'Zemgale valst'!M28</f>
        <v>0</v>
      </c>
      <c r="N28" s="151">
        <f t="shared" si="5"/>
        <v>10.32</v>
      </c>
      <c r="O28" s="25"/>
    </row>
    <row r="29" spans="1:15" ht="14.25" customHeight="1" x14ac:dyDescent="0.25">
      <c r="A29" s="262"/>
      <c r="B29" s="117" t="s">
        <v>38</v>
      </c>
      <c r="C29" s="154">
        <f>'Kurzeme valsts'!C29+'Latgale valsts'!C29+'Rīga valsts'!C29+'Vidzeme valsts'!C29+'Zemgale valst'!C29</f>
        <v>68</v>
      </c>
      <c r="D29" s="154">
        <f>'Kurzeme valsts'!D29+'Latgale valsts'!D29+'Rīga valsts'!D29+'Vidzeme valsts'!D29+'Zemgale valst'!D29</f>
        <v>77</v>
      </c>
      <c r="E29" s="154">
        <f>'Kurzeme valsts'!E29+'Latgale valsts'!E29+'Rīga valsts'!E29+'Vidzeme valsts'!E29+'Zemgale valst'!E29</f>
        <v>0</v>
      </c>
      <c r="F29" s="154">
        <f>'Kurzeme valsts'!F29+'Latgale valsts'!F29+'Rīga valsts'!F29+'Vidzeme valsts'!F29+'Zemgale valst'!F29</f>
        <v>0</v>
      </c>
      <c r="G29" s="171">
        <f t="shared" si="2"/>
        <v>145</v>
      </c>
      <c r="H29" s="154">
        <f>'Kurzeme valsts'!H29+'Latgale valsts'!H29+'Rīga valsts'!H29+'Vidzeme valsts'!H29+'Zemgale valst'!H29</f>
        <v>0</v>
      </c>
      <c r="I29" s="154">
        <f>'Kurzeme valsts'!I29+'Latgale valsts'!I29+'Rīga valsts'!I29+'Vidzeme valsts'!I29+'Zemgale valst'!I29</f>
        <v>0</v>
      </c>
      <c r="J29" s="154">
        <f>'Kurzeme valsts'!J29+'Latgale valsts'!J29+'Rīga valsts'!J29+'Vidzeme valsts'!J29+'Zemgale valst'!J29</f>
        <v>0</v>
      </c>
      <c r="K29" s="150">
        <f t="shared" si="3"/>
        <v>0</v>
      </c>
      <c r="L29" s="150">
        <f t="shared" si="4"/>
        <v>145</v>
      </c>
      <c r="M29" s="154">
        <f>'Kurzeme valsts'!M29+'Latgale valsts'!M29+'Rīga valsts'!M29+'Vidzeme valsts'!M29+'Zemgale valst'!M29</f>
        <v>0</v>
      </c>
      <c r="N29" s="151">
        <f t="shared" si="5"/>
        <v>145</v>
      </c>
      <c r="O29" s="25"/>
    </row>
    <row r="30" spans="1:15" ht="14.25" customHeight="1" x14ac:dyDescent="0.25">
      <c r="A30" s="262" t="s">
        <v>31</v>
      </c>
      <c r="B30" s="117" t="s">
        <v>16</v>
      </c>
      <c r="C30" s="154">
        <f>'Kurzeme valsts'!C30+'Latgale valsts'!C30+'Rīga valsts'!C30+'Vidzeme valsts'!C30+'Zemgale valst'!C30</f>
        <v>113.45</v>
      </c>
      <c r="D30" s="154">
        <f>'Kurzeme valsts'!D30+'Latgale valsts'!D30+'Rīga valsts'!D30+'Vidzeme valsts'!D30+'Zemgale valst'!D30</f>
        <v>13.94</v>
      </c>
      <c r="E30" s="154">
        <f>'Kurzeme valsts'!E30+'Latgale valsts'!E30+'Rīga valsts'!E30+'Vidzeme valsts'!E30+'Zemgale valst'!E30</f>
        <v>0.03</v>
      </c>
      <c r="F30" s="154">
        <f>'Kurzeme valsts'!F30+'Latgale valsts'!F30+'Rīga valsts'!F30+'Vidzeme valsts'!F30+'Zemgale valst'!F30</f>
        <v>0</v>
      </c>
      <c r="G30" s="171">
        <f t="shared" si="2"/>
        <v>127.42</v>
      </c>
      <c r="H30" s="154">
        <f>'Kurzeme valsts'!H30+'Latgale valsts'!H30+'Rīga valsts'!H30+'Vidzeme valsts'!H30+'Zemgale valst'!H30</f>
        <v>19.309999999999999</v>
      </c>
      <c r="I30" s="154">
        <f>'Kurzeme valsts'!I30+'Latgale valsts'!I30+'Rīga valsts'!I30+'Vidzeme valsts'!I30+'Zemgale valst'!I30</f>
        <v>0</v>
      </c>
      <c r="J30" s="154">
        <f>'Kurzeme valsts'!J30+'Latgale valsts'!J30+'Rīga valsts'!J30+'Vidzeme valsts'!J30+'Zemgale valst'!J30</f>
        <v>3.6599999999999997</v>
      </c>
      <c r="K30" s="150">
        <f t="shared" si="3"/>
        <v>22.97</v>
      </c>
      <c r="L30" s="150">
        <f t="shared" si="4"/>
        <v>150.38999999999999</v>
      </c>
      <c r="M30" s="154">
        <f>'Kurzeme valsts'!M30+'Latgale valsts'!M30+'Rīga valsts'!M30+'Vidzeme valsts'!M30+'Zemgale valst'!M30</f>
        <v>0.41000000000000003</v>
      </c>
      <c r="N30" s="151">
        <f t="shared" si="5"/>
        <v>150.79999999999998</v>
      </c>
      <c r="O30" s="25"/>
    </row>
    <row r="31" spans="1:15" ht="14.25" customHeight="1" x14ac:dyDescent="0.25">
      <c r="A31" s="262"/>
      <c r="B31" s="117" t="s">
        <v>38</v>
      </c>
      <c r="C31" s="156">
        <f>'Kurzeme valsts'!C31+'Latgale valsts'!C31+'Rīga valsts'!C31+'Vidzeme valsts'!C31+'Zemgale valst'!C31</f>
        <v>14596</v>
      </c>
      <c r="D31" s="156">
        <f>'Kurzeme valsts'!D31+'Latgale valsts'!D31+'Rīga valsts'!D31+'Vidzeme valsts'!D31+'Zemgale valst'!D31</f>
        <v>1439</v>
      </c>
      <c r="E31" s="156">
        <f>'Kurzeme valsts'!E31+'Latgale valsts'!E31+'Rīga valsts'!E31+'Vidzeme valsts'!E31+'Zemgale valst'!E31</f>
        <v>8</v>
      </c>
      <c r="F31" s="156">
        <f>'Kurzeme valsts'!F31+'Latgale valsts'!F31+'Rīga valsts'!F31+'Vidzeme valsts'!F31+'Zemgale valst'!F31</f>
        <v>0</v>
      </c>
      <c r="G31" s="175">
        <f t="shared" si="2"/>
        <v>16043</v>
      </c>
      <c r="H31" s="156">
        <f>'Kurzeme valsts'!H31+'Latgale valsts'!H31+'Rīga valsts'!H31+'Vidzeme valsts'!H31+'Zemgale valst'!H31</f>
        <v>3103</v>
      </c>
      <c r="I31" s="156">
        <f>'Kurzeme valsts'!I31+'Latgale valsts'!I31+'Rīga valsts'!I31+'Vidzeme valsts'!I31+'Zemgale valst'!I31</f>
        <v>0</v>
      </c>
      <c r="J31" s="156">
        <f>'Kurzeme valsts'!J31+'Latgale valsts'!J31+'Rīga valsts'!J31+'Vidzeme valsts'!J31+'Zemgale valst'!J31</f>
        <v>247</v>
      </c>
      <c r="K31" s="159">
        <f t="shared" si="3"/>
        <v>3350</v>
      </c>
      <c r="L31" s="159">
        <f t="shared" si="4"/>
        <v>19393</v>
      </c>
      <c r="M31" s="156">
        <f>'Kurzeme valsts'!M31+'Latgale valsts'!M31+'Rīga valsts'!M31+'Vidzeme valsts'!M31+'Zemgale valst'!M31</f>
        <v>70</v>
      </c>
      <c r="N31" s="151">
        <f t="shared" si="5"/>
        <v>19463</v>
      </c>
      <c r="O31" s="25"/>
    </row>
    <row r="32" spans="1:15" ht="14.25" customHeight="1" x14ac:dyDescent="0.25">
      <c r="A32" s="262" t="s">
        <v>32</v>
      </c>
      <c r="B32" s="117" t="s">
        <v>16</v>
      </c>
      <c r="C32" s="154">
        <f>'Kurzeme valsts'!C32+'Latgale valsts'!C32+'Rīga valsts'!C32+'Vidzeme valsts'!C32+'Zemgale valst'!C32</f>
        <v>0</v>
      </c>
      <c r="D32" s="154">
        <f>'Kurzeme valsts'!D32+'Latgale valsts'!D32+'Rīga valsts'!D32+'Vidzeme valsts'!D32+'Zemgale valst'!D32</f>
        <v>0</v>
      </c>
      <c r="E32" s="154">
        <f>'Kurzeme valsts'!E32+'Latgale valsts'!E32+'Rīga valsts'!E32+'Vidzeme valsts'!E32+'Zemgale valst'!E32</f>
        <v>0</v>
      </c>
      <c r="F32" s="154">
        <f>'Kurzeme valsts'!F32+'Latgale valsts'!F32+'Rīga valsts'!F32+'Vidzeme valsts'!F32+'Zemgale valst'!F32</f>
        <v>0</v>
      </c>
      <c r="G32" s="171">
        <f t="shared" si="2"/>
        <v>0</v>
      </c>
      <c r="H32" s="154">
        <f>'Kurzeme valsts'!H32+'Latgale valsts'!H32+'Rīga valsts'!H32+'Vidzeme valsts'!H32+'Zemgale valst'!H32</f>
        <v>0</v>
      </c>
      <c r="I32" s="154">
        <f>'Kurzeme valsts'!I32+'Latgale valsts'!I32+'Rīga valsts'!I32+'Vidzeme valsts'!I32+'Zemgale valst'!I32</f>
        <v>0</v>
      </c>
      <c r="J32" s="154">
        <f>'Kurzeme valsts'!J32+'Latgale valsts'!J32+'Rīga valsts'!J32+'Vidzeme valsts'!J32+'Zemgale valst'!J32</f>
        <v>0</v>
      </c>
      <c r="K32" s="150">
        <f t="shared" si="3"/>
        <v>0</v>
      </c>
      <c r="L32" s="150">
        <f t="shared" si="4"/>
        <v>0</v>
      </c>
      <c r="M32" s="154">
        <f>'Kurzeme valsts'!M32+'Latgale valsts'!M32+'Rīga valsts'!M32+'Vidzeme valsts'!M32+'Zemgale valst'!M32</f>
        <v>0</v>
      </c>
      <c r="N32" s="151">
        <f t="shared" si="5"/>
        <v>0</v>
      </c>
      <c r="O32" s="25"/>
    </row>
    <row r="33" spans="1:16" ht="14.25" customHeight="1" x14ac:dyDescent="0.25">
      <c r="A33" s="262"/>
      <c r="B33" s="117" t="s">
        <v>38</v>
      </c>
      <c r="C33" s="154">
        <f>'Kurzeme valsts'!C33+'Latgale valsts'!C33+'Rīga valsts'!C33+'Vidzeme valsts'!C33+'Zemgale valst'!C33</f>
        <v>0</v>
      </c>
      <c r="D33" s="154">
        <f>'Kurzeme valsts'!D33+'Latgale valsts'!D33+'Rīga valsts'!D33+'Vidzeme valsts'!D33+'Zemgale valst'!D33</f>
        <v>0</v>
      </c>
      <c r="E33" s="154">
        <f>'Kurzeme valsts'!E33+'Latgale valsts'!E33+'Rīga valsts'!E33+'Vidzeme valsts'!E33+'Zemgale valst'!E33</f>
        <v>0</v>
      </c>
      <c r="F33" s="154">
        <f>'Kurzeme valsts'!F33+'Latgale valsts'!F33+'Rīga valsts'!F33+'Vidzeme valsts'!F33+'Zemgale valst'!F33</f>
        <v>0</v>
      </c>
      <c r="G33" s="171">
        <f t="shared" si="2"/>
        <v>0</v>
      </c>
      <c r="H33" s="154">
        <f>'Kurzeme valsts'!H33+'Latgale valsts'!H33+'Rīga valsts'!H33+'Vidzeme valsts'!H33+'Zemgale valst'!H33</f>
        <v>0</v>
      </c>
      <c r="I33" s="154">
        <f>'Kurzeme valsts'!I33+'Latgale valsts'!I33+'Rīga valsts'!I33+'Vidzeme valsts'!I33+'Zemgale valst'!I33</f>
        <v>0</v>
      </c>
      <c r="J33" s="154">
        <f>'Kurzeme valsts'!J33+'Latgale valsts'!J33+'Rīga valsts'!J33+'Vidzeme valsts'!J33+'Zemgale valst'!J33</f>
        <v>0</v>
      </c>
      <c r="K33" s="150">
        <f t="shared" si="3"/>
        <v>0</v>
      </c>
      <c r="L33" s="150">
        <f t="shared" si="4"/>
        <v>0</v>
      </c>
      <c r="M33" s="154">
        <f>'Kurzeme valsts'!M33+'Latgale valsts'!M33+'Rīga valsts'!M33+'Vidzeme valsts'!M33+'Zemgale valst'!M33</f>
        <v>0</v>
      </c>
      <c r="N33" s="151">
        <f>SUM(L33:M33)</f>
        <v>0</v>
      </c>
      <c r="O33" s="25"/>
    </row>
    <row r="34" spans="1:16" ht="14.25" customHeight="1" x14ac:dyDescent="0.25">
      <c r="A34" s="262" t="s">
        <v>33</v>
      </c>
      <c r="B34" s="117" t="s">
        <v>16</v>
      </c>
      <c r="C34" s="154">
        <f>'Kurzeme valsts'!C34+'Latgale valsts'!C34+'Rīga valsts'!C34+'Vidzeme valsts'!C34+'Zemgale valst'!C34</f>
        <v>3.06</v>
      </c>
      <c r="D34" s="154">
        <f>'Kurzeme valsts'!D34+'Latgale valsts'!D34+'Rīga valsts'!D34+'Vidzeme valsts'!D34+'Zemgale valst'!D34</f>
        <v>6.2</v>
      </c>
      <c r="E34" s="154">
        <f>'Kurzeme valsts'!E34+'Latgale valsts'!E34+'Rīga valsts'!E34+'Vidzeme valsts'!E34+'Zemgale valst'!E34</f>
        <v>0</v>
      </c>
      <c r="F34" s="154">
        <f>'Kurzeme valsts'!F34+'Latgale valsts'!F34+'Rīga valsts'!F34+'Vidzeme valsts'!F34+'Zemgale valst'!F34</f>
        <v>0</v>
      </c>
      <c r="G34" s="171">
        <f t="shared" si="2"/>
        <v>9.26</v>
      </c>
      <c r="H34" s="154">
        <f>'Kurzeme valsts'!H34+'Latgale valsts'!H34+'Rīga valsts'!H34+'Vidzeme valsts'!H34+'Zemgale valst'!H34</f>
        <v>0</v>
      </c>
      <c r="I34" s="154">
        <f>'Kurzeme valsts'!I34+'Latgale valsts'!I34+'Rīga valsts'!I34+'Vidzeme valsts'!I34+'Zemgale valst'!I34</f>
        <v>0</v>
      </c>
      <c r="J34" s="154">
        <f>'Kurzeme valsts'!J34+'Latgale valsts'!J34+'Rīga valsts'!J34+'Vidzeme valsts'!J34+'Zemgale valst'!J34</f>
        <v>0</v>
      </c>
      <c r="K34" s="150">
        <f t="shared" si="3"/>
        <v>0</v>
      </c>
      <c r="L34" s="150">
        <f t="shared" si="4"/>
        <v>9.26</v>
      </c>
      <c r="M34" s="154">
        <f>'Kurzeme valsts'!M34+'Latgale valsts'!M34+'Rīga valsts'!M34+'Vidzeme valsts'!M34+'Zemgale valst'!M34</f>
        <v>0</v>
      </c>
      <c r="N34" s="151">
        <f t="shared" si="5"/>
        <v>9.26</v>
      </c>
      <c r="O34" s="25"/>
    </row>
    <row r="35" spans="1:16" ht="14.25" customHeight="1" x14ac:dyDescent="0.25">
      <c r="A35" s="262"/>
      <c r="B35" s="117" t="s">
        <v>38</v>
      </c>
      <c r="C35" s="154">
        <f>'Kurzeme valsts'!C35+'Latgale valsts'!C35+'Rīga valsts'!C35+'Vidzeme valsts'!C35+'Zemgale valst'!C35</f>
        <v>43.8</v>
      </c>
      <c r="D35" s="154">
        <f>'Kurzeme valsts'!D35+'Latgale valsts'!D35+'Rīga valsts'!D35+'Vidzeme valsts'!D35+'Zemgale valst'!D35</f>
        <v>50</v>
      </c>
      <c r="E35" s="154">
        <f>'Kurzeme valsts'!E35+'Latgale valsts'!E35+'Rīga valsts'!E35+'Vidzeme valsts'!E35+'Zemgale valst'!E35</f>
        <v>0</v>
      </c>
      <c r="F35" s="154">
        <f>'Kurzeme valsts'!F35+'Latgale valsts'!F35+'Rīga valsts'!F35+'Vidzeme valsts'!F35+'Zemgale valst'!F35</f>
        <v>0</v>
      </c>
      <c r="G35" s="171">
        <f t="shared" si="2"/>
        <v>93.8</v>
      </c>
      <c r="H35" s="154">
        <f>'Kurzeme valsts'!H35+'Latgale valsts'!H35+'Rīga valsts'!H35+'Vidzeme valsts'!H35+'Zemgale valst'!H35</f>
        <v>0</v>
      </c>
      <c r="I35" s="154">
        <f>'Kurzeme valsts'!I35+'Latgale valsts'!I35+'Rīga valsts'!I35+'Vidzeme valsts'!I35+'Zemgale valst'!I35</f>
        <v>0</v>
      </c>
      <c r="J35" s="154">
        <f>'Kurzeme valsts'!J35+'Latgale valsts'!J35+'Rīga valsts'!J35+'Vidzeme valsts'!J35+'Zemgale valst'!J35</f>
        <v>0</v>
      </c>
      <c r="K35" s="150">
        <f t="shared" si="3"/>
        <v>0</v>
      </c>
      <c r="L35" s="150">
        <f t="shared" si="4"/>
        <v>93.8</v>
      </c>
      <c r="M35" s="154">
        <f>'Kurzeme valsts'!M35+'Latgale valsts'!M35+'Rīga valsts'!M35+'Vidzeme valsts'!M35+'Zemgale valst'!M35</f>
        <v>0</v>
      </c>
      <c r="N35" s="151">
        <f t="shared" si="5"/>
        <v>93.8</v>
      </c>
      <c r="O35" s="25"/>
    </row>
    <row r="36" spans="1:16" ht="14.25" customHeight="1" x14ac:dyDescent="0.25">
      <c r="A36" s="262" t="s">
        <v>34</v>
      </c>
      <c r="B36" s="117" t="s">
        <v>16</v>
      </c>
      <c r="C36" s="154">
        <f>'Kurzeme valsts'!C36+'Latgale valsts'!C36+'Rīga valsts'!C36+'Vidzeme valsts'!C36+'Zemgale valst'!C36</f>
        <v>5.6000000000000005</v>
      </c>
      <c r="D36" s="154">
        <f>'Kurzeme valsts'!D36+'Latgale valsts'!D36+'Rīga valsts'!D36+'Vidzeme valsts'!D36+'Zemgale valst'!D36</f>
        <v>0</v>
      </c>
      <c r="E36" s="154">
        <f>'Kurzeme valsts'!E36+'Latgale valsts'!E36+'Rīga valsts'!E36+'Vidzeme valsts'!E36+'Zemgale valst'!E36</f>
        <v>0</v>
      </c>
      <c r="F36" s="154">
        <f>'Kurzeme valsts'!F36+'Latgale valsts'!F36+'Rīga valsts'!F36+'Vidzeme valsts'!F36+'Zemgale valst'!F36</f>
        <v>0</v>
      </c>
      <c r="G36" s="171">
        <f t="shared" si="2"/>
        <v>5.6000000000000005</v>
      </c>
      <c r="H36" s="154">
        <f>'Kurzeme valsts'!H36+'Latgale valsts'!H36+'Rīga valsts'!H36+'Vidzeme valsts'!H36+'Zemgale valst'!H36</f>
        <v>3.93</v>
      </c>
      <c r="I36" s="154">
        <f>'Kurzeme valsts'!I36+'Latgale valsts'!I36+'Rīga valsts'!I36+'Vidzeme valsts'!I36+'Zemgale valst'!I36</f>
        <v>0</v>
      </c>
      <c r="J36" s="154">
        <f>'Kurzeme valsts'!J36+'Latgale valsts'!J36+'Rīga valsts'!J36+'Vidzeme valsts'!J36+'Zemgale valst'!J36</f>
        <v>0</v>
      </c>
      <c r="K36" s="150">
        <f t="shared" si="3"/>
        <v>3.93</v>
      </c>
      <c r="L36" s="150">
        <f t="shared" si="4"/>
        <v>9.5300000000000011</v>
      </c>
      <c r="M36" s="154">
        <f>'Kurzeme valsts'!M36+'Latgale valsts'!M36+'Rīga valsts'!M36+'Vidzeme valsts'!M36+'Zemgale valst'!M36</f>
        <v>0</v>
      </c>
      <c r="N36" s="151">
        <f t="shared" si="5"/>
        <v>9.5300000000000011</v>
      </c>
      <c r="O36" s="25"/>
    </row>
    <row r="37" spans="1:16" ht="14.25" customHeight="1" x14ac:dyDescent="0.25">
      <c r="A37" s="262"/>
      <c r="B37" s="117" t="s">
        <v>38</v>
      </c>
      <c r="C37" s="154">
        <f>'Kurzeme valsts'!C37+'Latgale valsts'!C37+'Rīga valsts'!C37+'Vidzeme valsts'!C37+'Zemgale valst'!C37</f>
        <v>11.1</v>
      </c>
      <c r="D37" s="154">
        <f>'Kurzeme valsts'!D37+'Latgale valsts'!D37+'Rīga valsts'!D37+'Vidzeme valsts'!D37+'Zemgale valst'!D37</f>
        <v>0</v>
      </c>
      <c r="E37" s="154">
        <f>'Kurzeme valsts'!E37+'Latgale valsts'!E37+'Rīga valsts'!E37+'Vidzeme valsts'!E37+'Zemgale valst'!E37</f>
        <v>0</v>
      </c>
      <c r="F37" s="154">
        <f>'Kurzeme valsts'!F37+'Latgale valsts'!F37+'Rīga valsts'!F37+'Vidzeme valsts'!F37+'Zemgale valst'!F37</f>
        <v>0</v>
      </c>
      <c r="G37" s="171">
        <f t="shared" si="2"/>
        <v>11.1</v>
      </c>
      <c r="H37" s="154">
        <f>'Kurzeme valsts'!H37+'Latgale valsts'!H37+'Rīga valsts'!H37+'Vidzeme valsts'!H37+'Zemgale valst'!H37</f>
        <v>4</v>
      </c>
      <c r="I37" s="154">
        <f>'Kurzeme valsts'!I37+'Latgale valsts'!I37+'Rīga valsts'!I37+'Vidzeme valsts'!I37+'Zemgale valst'!I37</f>
        <v>0</v>
      </c>
      <c r="J37" s="154">
        <f>'Kurzeme valsts'!J37+'Latgale valsts'!J37+'Rīga valsts'!J37+'Vidzeme valsts'!J37+'Zemgale valst'!J37</f>
        <v>0</v>
      </c>
      <c r="K37" s="150">
        <f t="shared" si="3"/>
        <v>4</v>
      </c>
      <c r="L37" s="150">
        <f t="shared" si="4"/>
        <v>15.1</v>
      </c>
      <c r="M37" s="154">
        <f>'Kurzeme valsts'!M37+'Latgale valsts'!M37+'Rīga valsts'!M37+'Vidzeme valsts'!M37+'Zemgale valst'!M37</f>
        <v>0</v>
      </c>
      <c r="N37" s="151">
        <f t="shared" si="5"/>
        <v>15.1</v>
      </c>
      <c r="O37" s="25"/>
    </row>
    <row r="38" spans="1:16" ht="12.75" customHeight="1" x14ac:dyDescent="0.25">
      <c r="A38" s="116" t="s">
        <v>35</v>
      </c>
      <c r="B38" s="117" t="s">
        <v>16</v>
      </c>
      <c r="C38" s="150">
        <f>C4+C12+C14+C16+C18+C20+C22+C24+C26+C28+C30+C32+C34+C36</f>
        <v>18390.120000000003</v>
      </c>
      <c r="D38" s="150">
        <f t="shared" ref="D38:M39" si="6">D4+D12+D14+D16+D18+D20+D22+D24+D26+D28+D30+D32+D34+D36</f>
        <v>11926.340000000002</v>
      </c>
      <c r="E38" s="150">
        <f t="shared" si="6"/>
        <v>21.240000000000002</v>
      </c>
      <c r="F38" s="150">
        <f t="shared" si="6"/>
        <v>160.58000000000001</v>
      </c>
      <c r="G38" s="171">
        <f t="shared" si="6"/>
        <v>30498.280000000002</v>
      </c>
      <c r="H38" s="150">
        <f t="shared" si="6"/>
        <v>8138.3599999999988</v>
      </c>
      <c r="I38" s="150">
        <f t="shared" si="6"/>
        <v>389.22</v>
      </c>
      <c r="J38" s="150">
        <f>J4+J12+J14+J16+J18+J20+J22+J24+J26+J28+J30+J32+J34+J36</f>
        <v>1572.28</v>
      </c>
      <c r="K38" s="150">
        <f t="shared" ref="K38:M38" si="7">K4+K12+K14+K16+K18+K20+K22+K24+K26+K28+K30+K32+K34+K36</f>
        <v>10099.859999999999</v>
      </c>
      <c r="L38" s="150">
        <f t="shared" si="7"/>
        <v>40598.140000000007</v>
      </c>
      <c r="M38" s="150">
        <f t="shared" si="7"/>
        <v>325.08999999999997</v>
      </c>
      <c r="N38" s="160">
        <f>N4+N12+N14+N16+N18+N20+N22+N24+N26+N28+N30+N32+N34+N36</f>
        <v>40923.230000000003</v>
      </c>
      <c r="O38" s="69"/>
      <c r="P38" s="70"/>
    </row>
    <row r="39" spans="1:16" ht="12.75" customHeight="1" x14ac:dyDescent="0.25">
      <c r="A39" s="117"/>
      <c r="B39" s="117" t="s">
        <v>38</v>
      </c>
      <c r="C39" s="159">
        <f>C5+C13+C15+C17+C19+C21+C23+C25+C27+C29+C31+C33+C35+C37</f>
        <v>2627392.89</v>
      </c>
      <c r="D39" s="159">
        <f>D5+D13+D15+D17+D19+D21+D23+D25+D27+D29+D31+D33+D35+D37</f>
        <v>1077031.03</v>
      </c>
      <c r="E39" s="159">
        <f t="shared" si="6"/>
        <v>525</v>
      </c>
      <c r="F39" s="159">
        <f t="shared" si="6"/>
        <v>11935.21</v>
      </c>
      <c r="G39" s="175">
        <f t="shared" si="6"/>
        <v>3716884.13</v>
      </c>
      <c r="H39" s="159">
        <f t="shared" si="6"/>
        <v>1507295.74</v>
      </c>
      <c r="I39" s="159">
        <f t="shared" si="6"/>
        <v>81307</v>
      </c>
      <c r="J39" s="159">
        <f t="shared" si="6"/>
        <v>397677</v>
      </c>
      <c r="K39" s="159">
        <f t="shared" si="6"/>
        <v>1986279.74</v>
      </c>
      <c r="L39" s="159">
        <f t="shared" si="6"/>
        <v>5703163.8699999992</v>
      </c>
      <c r="M39" s="159">
        <f t="shared" si="6"/>
        <v>45711</v>
      </c>
      <c r="N39" s="151">
        <f>N5+N13+N15+N17+N19+N21+N23+N25+N27+N29+N31+N33+N35+N37</f>
        <v>5748874.8699999992</v>
      </c>
      <c r="O39" s="71"/>
      <c r="P39" s="70"/>
    </row>
    <row r="40" spans="1:16" x14ac:dyDescent="0.25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124"/>
      <c r="O40" s="25"/>
    </row>
    <row r="41" spans="1:16" x14ac:dyDescent="0.25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1"/>
      <c r="O41" s="25"/>
    </row>
    <row r="42" spans="1:16" x14ac:dyDescent="0.25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1"/>
      <c r="O42" s="25"/>
    </row>
    <row r="43" spans="1:16" x14ac:dyDescent="0.2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71"/>
      <c r="O43" s="25"/>
    </row>
    <row r="44" spans="1:16" x14ac:dyDescent="0.25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1"/>
      <c r="O44" s="25"/>
    </row>
    <row r="45" spans="1:16" x14ac:dyDescent="0.25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71"/>
      <c r="O45" s="25"/>
    </row>
    <row r="46" spans="1:16" x14ac:dyDescent="0.25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71"/>
      <c r="O46" s="25"/>
    </row>
    <row r="47" spans="1:16" x14ac:dyDescent="0.2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1"/>
      <c r="O47" s="25"/>
    </row>
    <row r="48" spans="1:16" x14ac:dyDescent="0.2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71"/>
      <c r="O48" s="25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P48"/>
  <sheetViews>
    <sheetView zoomScale="85" zoomScaleNormal="85" workbookViewId="0">
      <selection activeCell="P39" sqref="P39"/>
    </sheetView>
  </sheetViews>
  <sheetFormatPr defaultRowHeight="15" x14ac:dyDescent="0.25"/>
  <cols>
    <col min="1" max="1" width="31.85546875" customWidth="1"/>
    <col min="2" max="2" width="4" customWidth="1"/>
    <col min="3" max="3" width="8.28515625" customWidth="1"/>
    <col min="4" max="4" width="8" customWidth="1"/>
    <col min="5" max="5" width="6.28515625" customWidth="1"/>
    <col min="6" max="6" width="7.28515625" customWidth="1"/>
    <col min="7" max="7" width="12.5703125" customWidth="1"/>
    <col min="8" max="8" width="8.7109375" customWidth="1"/>
    <col min="9" max="9" width="6.85546875" customWidth="1"/>
    <col min="10" max="10" width="7" customWidth="1"/>
    <col min="11" max="11" width="11.5703125" customWidth="1"/>
    <col min="12" max="12" width="7.85546875" customWidth="1"/>
    <col min="13" max="13" width="8.42578125" customWidth="1"/>
    <col min="14" max="14" width="12" style="120" customWidth="1"/>
  </cols>
  <sheetData>
    <row r="1" spans="1:16" ht="11.25" customHeight="1" x14ac:dyDescent="0.25">
      <c r="A1" s="33" t="s">
        <v>69</v>
      </c>
    </row>
    <row r="2" spans="1:16" ht="12.75" customHeight="1" x14ac:dyDescent="0.25">
      <c r="A2" s="15" t="s">
        <v>0</v>
      </c>
      <c r="B2" s="15"/>
      <c r="C2" s="248" t="s">
        <v>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98" t="s">
        <v>2</v>
      </c>
    </row>
    <row r="3" spans="1:16" ht="27" customHeight="1" x14ac:dyDescent="0.25">
      <c r="A3" s="15" t="s">
        <v>3</v>
      </c>
      <c r="B3" s="15"/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21"/>
    </row>
    <row r="4" spans="1:16" ht="15.75" customHeight="1" x14ac:dyDescent="0.25">
      <c r="A4" s="14" t="s">
        <v>15</v>
      </c>
      <c r="B4" s="17" t="s">
        <v>16</v>
      </c>
      <c r="C4" s="23">
        <f>C6+C8+C10</f>
        <v>5551.1999999999989</v>
      </c>
      <c r="D4" s="23">
        <f>D6+D8+D10</f>
        <v>2940.2200000000003</v>
      </c>
      <c r="E4" s="23">
        <f>E6+E8+E10</f>
        <v>22.91</v>
      </c>
      <c r="F4" s="23">
        <f t="shared" ref="F4:N5" si="0">F6+F8+F10</f>
        <v>98.77</v>
      </c>
      <c r="G4" s="23">
        <f t="shared" si="0"/>
        <v>8613.0999999999985</v>
      </c>
      <c r="H4" s="23">
        <f t="shared" si="0"/>
        <v>8851.9599999999991</v>
      </c>
      <c r="I4" s="23">
        <f t="shared" si="0"/>
        <v>553.58999999999992</v>
      </c>
      <c r="J4" s="23">
        <f t="shared" si="0"/>
        <v>2306.1299999999997</v>
      </c>
      <c r="K4" s="23">
        <f t="shared" si="0"/>
        <v>11711.679999999998</v>
      </c>
      <c r="L4" s="23">
        <f t="shared" si="0"/>
        <v>20324.78</v>
      </c>
      <c r="M4" s="23">
        <f t="shared" si="0"/>
        <v>7509.67</v>
      </c>
      <c r="N4" s="78">
        <f t="shared" si="0"/>
        <v>27834.45</v>
      </c>
      <c r="O4" s="4"/>
      <c r="P4" s="13"/>
    </row>
    <row r="5" spans="1:16" ht="15.75" x14ac:dyDescent="0.25">
      <c r="A5" s="16"/>
      <c r="B5" s="17" t="s">
        <v>17</v>
      </c>
      <c r="C5" s="48">
        <f>C7+C9+C11</f>
        <v>1132794</v>
      </c>
      <c r="D5" s="48">
        <f t="shared" ref="D5:G5" si="1">D7+D9+D11</f>
        <v>604399</v>
      </c>
      <c r="E5" s="48">
        <f t="shared" si="1"/>
        <v>1018</v>
      </c>
      <c r="F5" s="48">
        <f t="shared" si="1"/>
        <v>13999</v>
      </c>
      <c r="G5" s="48">
        <f t="shared" si="1"/>
        <v>1752210</v>
      </c>
      <c r="H5" s="48">
        <f>H7+H9+H11</f>
        <v>1646858</v>
      </c>
      <c r="I5" s="48">
        <f t="shared" si="0"/>
        <v>100582</v>
      </c>
      <c r="J5" s="48">
        <f t="shared" si="0"/>
        <v>443492</v>
      </c>
      <c r="K5" s="48">
        <f t="shared" si="0"/>
        <v>2190932</v>
      </c>
      <c r="L5" s="48">
        <f t="shared" si="0"/>
        <v>3943142</v>
      </c>
      <c r="M5" s="48">
        <f>M7+M9+M11</f>
        <v>1091591</v>
      </c>
      <c r="N5" s="122">
        <f>N7+N9+N11</f>
        <v>5034733</v>
      </c>
      <c r="O5" s="4"/>
      <c r="P5" s="4"/>
    </row>
    <row r="6" spans="1:16" ht="17.25" customHeight="1" x14ac:dyDescent="0.25">
      <c r="A6" s="240" t="s">
        <v>18</v>
      </c>
      <c r="B6" s="5" t="s">
        <v>16</v>
      </c>
      <c r="C6" s="44">
        <f>'Kurzeme pārējie'!C6+'Latgale pārējie'!C6+'Rīga pārējie'!C6+'Vidzeme pārējie'!C6+'Zemgale pārējie'!C6</f>
        <v>2139.08</v>
      </c>
      <c r="D6" s="44">
        <f>'Kurzeme pārējie'!D6+'Latgale pārējie'!D6+'Rīga pārējie'!D6+'Vidzeme pārējie'!D6+'Zemgale pārējie'!D6</f>
        <v>1929.7700000000004</v>
      </c>
      <c r="E6" s="44">
        <f>'Kurzeme pārējie'!E6+'Latgale pārējie'!E6+'Rīga pārējie'!E6+'Vidzeme pārējie'!E6+'Zemgale pārējie'!E6</f>
        <v>0</v>
      </c>
      <c r="F6" s="44">
        <f>'Kurzeme pārējie'!F6+'Latgale pārējie'!F6+'Rīga pārējie'!F6+'Vidzeme pārējie'!F6+'Zemgale pārējie'!F6</f>
        <v>73.599999999999994</v>
      </c>
      <c r="G6" s="24">
        <f>SUM(C6:F6)</f>
        <v>4142.4500000000007</v>
      </c>
      <c r="H6" s="44">
        <f>'Kurzeme pārējie'!H6+'Latgale pārējie'!H6+'Rīga pārējie'!H6+'Vidzeme pārējie'!H6+'Zemgale pārējie'!H6</f>
        <v>5731.7499999999991</v>
      </c>
      <c r="I6" s="44">
        <f>'Kurzeme pārējie'!I6+'Latgale pārējie'!I6+'Rīga pārējie'!I6+'Vidzeme pārējie'!I6+'Zemgale pārējie'!I6</f>
        <v>458.54999999999995</v>
      </c>
      <c r="J6" s="44">
        <f>'Kurzeme pārējie'!J6+'Latgale pārējie'!J6+'Rīga pārējie'!J6+'Vidzeme pārējie'!J6+'Zemgale pārējie'!J6</f>
        <v>1868.2499999999998</v>
      </c>
      <c r="K6" s="24">
        <f>SUM(H6:J6)</f>
        <v>8058.5499999999993</v>
      </c>
      <c r="L6" s="24">
        <f>G6+K6</f>
        <v>12201</v>
      </c>
      <c r="M6" s="44">
        <f>'Kurzeme pārējie'!M6+'Latgale pārējie'!M6+'Rīga pārējie'!M6+'Vidzeme pārējie'!M6+'Zemgale pārējie'!M6</f>
        <v>6197.6100000000006</v>
      </c>
      <c r="N6" s="123">
        <f>SUM(L6:M6)</f>
        <v>18398.61</v>
      </c>
      <c r="O6" s="4"/>
      <c r="P6" s="4"/>
    </row>
    <row r="7" spans="1:16" ht="17.25" customHeight="1" x14ac:dyDescent="0.25">
      <c r="A7" s="240"/>
      <c r="B7" s="17" t="s">
        <v>17</v>
      </c>
      <c r="C7" s="57">
        <f>'Kurzeme pārējie'!C7+'Latgale pārējie'!C7+'Rīga pārējie'!C7+'Vidzeme pārējie'!C7+'Zemgale pārējie'!C7</f>
        <v>554061</v>
      </c>
      <c r="D7" s="57">
        <f>'Kurzeme pārējie'!D7+'Latgale pārējie'!D7+'Rīga pārējie'!D7+'Vidzeme pārējie'!D7+'Zemgale pārējie'!D7</f>
        <v>475763</v>
      </c>
      <c r="E7" s="57">
        <f>'Kurzeme pārējie'!E7+'Latgale pārējie'!E7+'Rīga pārējie'!E7+'Vidzeme pārējie'!E7+'Zemgale pārējie'!E7</f>
        <v>0</v>
      </c>
      <c r="F7" s="57">
        <f>'Kurzeme pārējie'!F7+'Latgale pārējie'!F7+'Rīga pārējie'!F7+'Vidzeme pārējie'!F7+'Zemgale pārējie'!F7</f>
        <v>12917</v>
      </c>
      <c r="G7" s="49">
        <f t="shared" ref="G7:G37" si="2">SUM(C7:F7)</f>
        <v>1042741</v>
      </c>
      <c r="H7" s="57">
        <f>'Kurzeme pārējie'!H7+'Latgale pārējie'!H7+'Rīga pārējie'!H7+'Vidzeme pārējie'!H7+'Zemgale pārējie'!H7</f>
        <v>1227346</v>
      </c>
      <c r="I7" s="57">
        <f>'Kurzeme pārējie'!I7+'Latgale pārējie'!I7+'Rīga pārējie'!I7+'Vidzeme pārējie'!I7+'Zemgale pārējie'!I7</f>
        <v>96894</v>
      </c>
      <c r="J7" s="57">
        <f>'Kurzeme pārējie'!J7+'Latgale pārējie'!J7+'Rīga pārējie'!J7+'Vidzeme pārējie'!J7+'Zemgale pārējie'!J7</f>
        <v>423810</v>
      </c>
      <c r="K7" s="49">
        <f t="shared" ref="K7:K37" si="3">SUM(H7:J7)</f>
        <v>1748050</v>
      </c>
      <c r="L7" s="49">
        <f t="shared" ref="L7:L37" si="4">G7+K7</f>
        <v>2790791</v>
      </c>
      <c r="M7" s="57">
        <f>'Kurzeme pārējie'!M7+'Latgale pārējie'!M7+'Rīga pārējie'!M7+'Vidzeme pārējie'!M7+'Zemgale pārējie'!M7</f>
        <v>1041153</v>
      </c>
      <c r="N7" s="100">
        <f t="shared" ref="N7:N37" si="5">SUM(L7:M7)</f>
        <v>3831944</v>
      </c>
      <c r="O7" s="12"/>
      <c r="P7" s="4"/>
    </row>
    <row r="8" spans="1:16" ht="21.75" customHeight="1" x14ac:dyDescent="0.25">
      <c r="A8" s="240" t="s">
        <v>19</v>
      </c>
      <c r="B8" s="17" t="s">
        <v>16</v>
      </c>
      <c r="C8" s="44">
        <f>'Kurzeme pārējie'!C8+'Latgale pārējie'!C8+'Rīga pārējie'!C8+'Vidzeme pārējie'!C8+'Zemgale pārējie'!C8</f>
        <v>1208.7199999999998</v>
      </c>
      <c r="D8" s="44">
        <f>'Kurzeme pārējie'!D8+'Latgale pārējie'!D8+'Rīga pārējie'!D8+'Vidzeme pārējie'!D8+'Zemgale pārējie'!D8</f>
        <v>595.94000000000005</v>
      </c>
      <c r="E8" s="44">
        <f>'Kurzeme pārējie'!E8+'Latgale pārējie'!E8+'Rīga pārējie'!E8+'Vidzeme pārējie'!E8+'Zemgale pārējie'!E8</f>
        <v>22.91</v>
      </c>
      <c r="F8" s="44">
        <f>'Kurzeme pārējie'!F8+'Latgale pārējie'!F8+'Rīga pārējie'!F8+'Vidzeme pārējie'!F8+'Zemgale pārējie'!F8</f>
        <v>25.17</v>
      </c>
      <c r="G8" s="24">
        <f t="shared" si="2"/>
        <v>1852.74</v>
      </c>
      <c r="H8" s="44">
        <f>'Kurzeme pārējie'!H8+'Latgale pārējie'!H8+'Rīga pārējie'!H8+'Vidzeme pārējie'!H8+'Zemgale pārējie'!H8</f>
        <v>1318.8</v>
      </c>
      <c r="I8" s="44">
        <f>'Kurzeme pārējie'!I8+'Latgale pārējie'!I8+'Rīga pārējie'!I8+'Vidzeme pārējie'!I8+'Zemgale pārējie'!I8</f>
        <v>95.04000000000002</v>
      </c>
      <c r="J8" s="44">
        <f>'Kurzeme pārējie'!J8+'Latgale pārējie'!J8+'Rīga pārējie'!J8+'Vidzeme pārējie'!J8+'Zemgale pārējie'!J8</f>
        <v>437.88</v>
      </c>
      <c r="K8" s="24">
        <f t="shared" si="3"/>
        <v>1851.7199999999998</v>
      </c>
      <c r="L8" s="24">
        <f t="shared" si="4"/>
        <v>3704.46</v>
      </c>
      <c r="M8" s="44">
        <f>'Kurzeme pārējie'!M8+'Latgale pārējie'!M8+'Rīga pārējie'!M8+'Vidzeme pārējie'!M8+'Zemgale pārējie'!M8</f>
        <v>1312.06</v>
      </c>
      <c r="N8" s="85">
        <f t="shared" si="5"/>
        <v>5016.5200000000004</v>
      </c>
      <c r="O8" s="12"/>
      <c r="P8" s="4"/>
    </row>
    <row r="9" spans="1:16" ht="22.5" customHeight="1" x14ac:dyDescent="0.25">
      <c r="A9" s="240"/>
      <c r="B9" s="17" t="s">
        <v>17</v>
      </c>
      <c r="C9" s="57">
        <f>'Kurzeme pārējie'!C9+'Latgale pārējie'!C9+'Rīga pārējie'!C9+'Vidzeme pārējie'!C9+'Zemgale pārējie'!C9</f>
        <v>87655</v>
      </c>
      <c r="D9" s="57">
        <f>'Kurzeme pārējie'!D9+'Latgale pārējie'!D9+'Rīga pārējie'!D9+'Vidzeme pārējie'!D9+'Zemgale pārējie'!D9</f>
        <v>30392</v>
      </c>
      <c r="E9" s="57">
        <f>'Kurzeme pārējie'!E9+'Latgale pārējie'!E9+'Rīga pārējie'!E9+'Vidzeme pārējie'!E9+'Zemgale pārējie'!E9</f>
        <v>1018</v>
      </c>
      <c r="F9" s="57">
        <f>'Kurzeme pārējie'!F9+'Latgale pārējie'!F9+'Rīga pārējie'!F9+'Vidzeme pārējie'!F9+'Zemgale pārējie'!F9</f>
        <v>1082</v>
      </c>
      <c r="G9" s="50">
        <f>SUM(C9:F9)</f>
        <v>120147</v>
      </c>
      <c r="H9" s="57">
        <f>'Kurzeme pārējie'!H9+'Latgale pārējie'!H9+'Rīga pārējie'!H9+'Vidzeme pārējie'!H9+'Zemgale pārējie'!H9</f>
        <v>59704</v>
      </c>
      <c r="I9" s="57">
        <f>'Kurzeme pārējie'!I9+'Latgale pārējie'!I9+'Rīga pārējie'!I9+'Vidzeme pārējie'!I9+'Zemgale pārējie'!I9</f>
        <v>3688</v>
      </c>
      <c r="J9" s="57">
        <f>'Kurzeme pārējie'!J9+'Latgale pārējie'!J9+'Rīga pārējie'!J9+'Vidzeme pārējie'!J9+'Zemgale pārējie'!J9</f>
        <v>19682</v>
      </c>
      <c r="K9" s="50">
        <f t="shared" si="3"/>
        <v>83074</v>
      </c>
      <c r="L9" s="50">
        <f>G9+K9</f>
        <v>203221</v>
      </c>
      <c r="M9" s="57">
        <f>'Kurzeme pārējie'!M9+'Latgale pārējie'!M9+'Rīga pārējie'!M9+'Vidzeme pārējie'!M9+'Zemgale pārējie'!M9</f>
        <v>50438</v>
      </c>
      <c r="N9" s="85">
        <f>SUM(L9:M9)</f>
        <v>253659</v>
      </c>
      <c r="O9" s="12"/>
      <c r="P9" s="4"/>
    </row>
    <row r="10" spans="1:16" ht="15" customHeight="1" x14ac:dyDescent="0.25">
      <c r="A10" s="240" t="s">
        <v>20</v>
      </c>
      <c r="B10" s="17" t="s">
        <v>16</v>
      </c>
      <c r="C10" s="44">
        <f>'Kurzeme pārējie'!C10+'Latgale pārējie'!C10+'Rīga pārējie'!C10+'Vidzeme pārējie'!C10+'Zemgale pārējie'!C10</f>
        <v>2203.3999999999992</v>
      </c>
      <c r="D10" s="44">
        <f>'Kurzeme pārējie'!D10+'Latgale pārējie'!D10+'Rīga pārējie'!D10+'Vidzeme pārējie'!D10+'Zemgale pārējie'!D10</f>
        <v>414.50999999999993</v>
      </c>
      <c r="E10" s="44">
        <f>'Kurzeme pārējie'!E10+'Latgale pārējie'!E10+'Rīga pārējie'!E10+'Vidzeme pārējie'!E10+'Zemgale pārējie'!E10</f>
        <v>0</v>
      </c>
      <c r="F10" s="44">
        <f>'Kurzeme pārējie'!F10+'Latgale pārējie'!F10+'Rīga pārējie'!F10+'Vidzeme pārējie'!F10+'Zemgale pārējie'!F10</f>
        <v>0</v>
      </c>
      <c r="G10" s="24">
        <f t="shared" si="2"/>
        <v>2617.9099999999989</v>
      </c>
      <c r="H10" s="44">
        <f>'Kurzeme pārējie'!H10+'Latgale pārējie'!H10+'Rīga pārējie'!H10+'Vidzeme pārējie'!H10+'Zemgale pārējie'!H10</f>
        <v>1801.41</v>
      </c>
      <c r="I10" s="44">
        <f>'Kurzeme pārējie'!I10+'Latgale pārējie'!I10+'Rīga pārējie'!I10+'Vidzeme pārējie'!I10+'Zemgale pārējie'!I10</f>
        <v>0</v>
      </c>
      <c r="J10" s="44">
        <f>'Kurzeme pārējie'!J10+'Latgale pārējie'!J10+'Rīga pārējie'!J10+'Vidzeme pārējie'!J10+'Zemgale pārējie'!J10</f>
        <v>0</v>
      </c>
      <c r="K10" s="24">
        <f t="shared" si="3"/>
        <v>1801.41</v>
      </c>
      <c r="L10" s="24">
        <f t="shared" si="4"/>
        <v>4419.3199999999988</v>
      </c>
      <c r="M10" s="44">
        <f>'Kurzeme pārējie'!M10+'Latgale pārējie'!M10+'Rīga pārējie'!M10+'Vidzeme pārējie'!M10+'Zemgale pārējie'!M10</f>
        <v>0</v>
      </c>
      <c r="N10" s="85">
        <f t="shared" si="5"/>
        <v>4419.3199999999988</v>
      </c>
      <c r="O10" s="12"/>
      <c r="P10" s="4"/>
    </row>
    <row r="11" spans="1:16" ht="13.5" customHeight="1" x14ac:dyDescent="0.25">
      <c r="A11" s="240"/>
      <c r="B11" s="17" t="s">
        <v>17</v>
      </c>
      <c r="C11" s="57">
        <f>'Kurzeme pārējie'!C11+'Latgale pārējie'!C11+'Rīga pārējie'!C11+'Vidzeme pārējie'!C11+'Zemgale pārējie'!C11</f>
        <v>491078</v>
      </c>
      <c r="D11" s="57">
        <f>'Kurzeme pārējie'!D11+'Latgale pārējie'!D11+'Rīga pārējie'!D11+'Vidzeme pārējie'!D11+'Zemgale pārējie'!D11</f>
        <v>98244</v>
      </c>
      <c r="E11" s="57">
        <f>'Kurzeme pārējie'!E11+'Latgale pārējie'!E11+'Rīga pārējie'!E11+'Vidzeme pārējie'!E11+'Zemgale pārējie'!E11</f>
        <v>0</v>
      </c>
      <c r="F11" s="57">
        <f>'Kurzeme pārējie'!F11+'Latgale pārējie'!F11+'Rīga pārējie'!F11+'Vidzeme pārējie'!F11+'Zemgale pārējie'!F11</f>
        <v>0</v>
      </c>
      <c r="G11" s="50">
        <f t="shared" si="2"/>
        <v>589322</v>
      </c>
      <c r="H11" s="57">
        <f>'Kurzeme pārējie'!H11+'Latgale pārējie'!H11+'Rīga pārējie'!H11+'Vidzeme pārējie'!H11+'Zemgale pārējie'!H11</f>
        <v>359808</v>
      </c>
      <c r="I11" s="57">
        <f>'Kurzeme pārējie'!I11+'Latgale pārējie'!I11+'Rīga pārējie'!I11+'Vidzeme pārējie'!I11+'Zemgale pārējie'!I11</f>
        <v>0</v>
      </c>
      <c r="J11" s="57">
        <f>'Kurzeme pārējie'!J11+'Latgale pārējie'!J11+'Rīga pārējie'!J11+'Vidzeme pārējie'!J11+'Zemgale pārējie'!J11</f>
        <v>0</v>
      </c>
      <c r="K11" s="50">
        <f t="shared" si="3"/>
        <v>359808</v>
      </c>
      <c r="L11" s="50">
        <f t="shared" si="4"/>
        <v>949130</v>
      </c>
      <c r="M11" s="57">
        <f>'Kurzeme pārējie'!M11+'Latgale pārējie'!M11+'Rīga pārējie'!M11+'Vidzeme pārējie'!M11+'Zemgale pārējie'!M11</f>
        <v>0</v>
      </c>
      <c r="N11" s="85">
        <f>SUM(L11:M11)</f>
        <v>949130</v>
      </c>
      <c r="O11" s="4"/>
      <c r="P11" s="4"/>
    </row>
    <row r="12" spans="1:16" ht="16.5" customHeight="1" x14ac:dyDescent="0.25">
      <c r="A12" s="14" t="s">
        <v>21</v>
      </c>
      <c r="B12" s="17" t="s">
        <v>16</v>
      </c>
      <c r="C12" s="44">
        <f>'Kurzeme pārējie'!C12+'Latgale pārējie'!C12+'Rīga pārējie'!C12+'Vidzeme pārējie'!C12+'Zemgale pārējie'!C12</f>
        <v>4453.9699999999993</v>
      </c>
      <c r="D12" s="44">
        <f>'Kurzeme pārējie'!D12+'Latgale pārējie'!D12+'Rīga pārējie'!D12+'Vidzeme pārējie'!D12+'Zemgale pārējie'!D12</f>
        <v>2556.6799999999998</v>
      </c>
      <c r="E12" s="44">
        <f>'Kurzeme pārējie'!E12+'Latgale pārējie'!E12+'Rīga pārējie'!E12+'Vidzeme pārējie'!E12+'Zemgale pārējie'!E12</f>
        <v>42.660000000000004</v>
      </c>
      <c r="F12" s="44">
        <f>'Kurzeme pārējie'!F12+'Latgale pārējie'!F12+'Rīga pārējie'!F12+'Vidzeme pārējie'!F12+'Zemgale pārējie'!F12</f>
        <v>36.239999999999995</v>
      </c>
      <c r="G12" s="23">
        <f t="shared" si="2"/>
        <v>7089.5499999999993</v>
      </c>
      <c r="H12" s="44">
        <f>'Kurzeme pārējie'!H12+'Latgale pārējie'!H12+'Rīga pārējie'!H12+'Vidzeme pārējie'!H12+'Zemgale pārējie'!H12</f>
        <v>6306.71</v>
      </c>
      <c r="I12" s="44">
        <f>'Kurzeme pārējie'!I12+'Latgale pārējie'!I12+'Rīga pārējie'!I12+'Vidzeme pārējie'!I12+'Zemgale pārējie'!I12</f>
        <v>580.08999999999992</v>
      </c>
      <c r="J12" s="44">
        <f>'Kurzeme pārējie'!J12+'Latgale pārējie'!J12+'Rīga pārējie'!J12+'Vidzeme pārējie'!J12+'Zemgale pārējie'!J12</f>
        <v>433.09</v>
      </c>
      <c r="K12" s="23">
        <f t="shared" si="3"/>
        <v>7319.89</v>
      </c>
      <c r="L12" s="23">
        <f>G12+K12</f>
        <v>14409.439999999999</v>
      </c>
      <c r="M12" s="44">
        <f>'Kurzeme pārējie'!M12+'Latgale pārējie'!M12+'Rīga pārējie'!M12+'Vidzeme pārējie'!M12+'Zemgale pārējie'!M12</f>
        <v>1071.6499999999999</v>
      </c>
      <c r="N12" s="78">
        <f>SUM(L12:M12)</f>
        <v>15481.089999999998</v>
      </c>
      <c r="O12" s="4"/>
      <c r="P12" s="4"/>
    </row>
    <row r="13" spans="1:16" ht="17.25" customHeight="1" x14ac:dyDescent="0.25">
      <c r="A13" s="17" t="s">
        <v>22</v>
      </c>
      <c r="B13" s="17" t="s">
        <v>17</v>
      </c>
      <c r="C13" s="57">
        <f>'Kurzeme pārējie'!C13+'Latgale pārējie'!C13+'Rīga pārējie'!C13+'Vidzeme pārējie'!C13+'Zemgale pārējie'!C13</f>
        <v>142853</v>
      </c>
      <c r="D13" s="57">
        <f>'Kurzeme pārējie'!D13+'Latgale pārējie'!D13+'Rīga pārējie'!D13+'Vidzeme pārējie'!D13+'Zemgale pārējie'!D13</f>
        <v>82363</v>
      </c>
      <c r="E13" s="57">
        <f>'Kurzeme pārējie'!E13+'Latgale pārējie'!E13+'Rīga pārējie'!E13+'Vidzeme pārējie'!E13+'Zemgale pārējie'!E13</f>
        <v>950</v>
      </c>
      <c r="F13" s="57">
        <f>'Kurzeme pārējie'!F13+'Latgale pārējie'!F13+'Rīga pārējie'!F13+'Vidzeme pārējie'!F13+'Zemgale pārējie'!F13</f>
        <v>1099</v>
      </c>
      <c r="G13" s="46">
        <f t="shared" si="2"/>
        <v>227265</v>
      </c>
      <c r="H13" s="57">
        <f>'Kurzeme pārējie'!H13+'Latgale pārējie'!H13+'Rīga pārējie'!H13+'Vidzeme pārējie'!H13+'Zemgale pārējie'!H13</f>
        <v>166369</v>
      </c>
      <c r="I13" s="57">
        <f>'Kurzeme pārējie'!I13+'Latgale pārējie'!I13+'Rīga pārējie'!I13+'Vidzeme pārējie'!I13+'Zemgale pārējie'!I13</f>
        <v>14806</v>
      </c>
      <c r="J13" s="57">
        <f>'Kurzeme pārējie'!J13+'Latgale pārējie'!J13+'Rīga pārējie'!J13+'Vidzeme pārējie'!J13+'Zemgale pārējie'!J13</f>
        <v>10135</v>
      </c>
      <c r="K13" s="46">
        <f t="shared" si="3"/>
        <v>191310</v>
      </c>
      <c r="L13" s="46">
        <f t="shared" si="4"/>
        <v>418575</v>
      </c>
      <c r="M13" s="57">
        <f>'Kurzeme pārējie'!M13+'Latgale pārējie'!M13+'Rīga pārējie'!M13+'Vidzeme pārējie'!M13+'Zemgale pārējie'!M13</f>
        <v>20353</v>
      </c>
      <c r="N13" s="78">
        <f t="shared" si="5"/>
        <v>438928</v>
      </c>
      <c r="O13" s="4"/>
      <c r="P13" s="4"/>
    </row>
    <row r="14" spans="1:16" ht="13.5" customHeight="1" x14ac:dyDescent="0.25">
      <c r="A14" s="264" t="s">
        <v>23</v>
      </c>
      <c r="B14" s="17" t="s">
        <v>16</v>
      </c>
      <c r="C14" s="44">
        <f>'Kurzeme pārējie'!C14+'Latgale pārējie'!C14+'Rīga pārējie'!C14+'Vidzeme pārējie'!C14+'Zemgale pārējie'!C14</f>
        <v>154.11000000000004</v>
      </c>
      <c r="D14" s="44">
        <f>'Kurzeme pārējie'!D14+'Latgale pārējie'!D14+'Rīga pārējie'!D14+'Vidzeme pārējie'!D14+'Zemgale pārējie'!D14</f>
        <v>150.47999999999999</v>
      </c>
      <c r="E14" s="44">
        <f>'Kurzeme pārējie'!E14+'Latgale pārējie'!E14+'Rīga pārējie'!E14+'Vidzeme pārējie'!E14+'Zemgale pārējie'!E14</f>
        <v>0.7</v>
      </c>
      <c r="F14" s="44">
        <f>'Kurzeme pārējie'!F14+'Latgale pārējie'!F14+'Rīga pārējie'!F14+'Vidzeme pārējie'!F14+'Zemgale pārējie'!F14</f>
        <v>25.389999999999997</v>
      </c>
      <c r="G14" s="23">
        <f t="shared" si="2"/>
        <v>330.68</v>
      </c>
      <c r="H14" s="44">
        <f>'Kurzeme pārējie'!H14+'Latgale pārējie'!H14+'Rīga pārējie'!H14+'Vidzeme pārējie'!H14+'Zemgale pārējie'!H14</f>
        <v>121.07000000000001</v>
      </c>
      <c r="I14" s="44">
        <f>'Kurzeme pārējie'!I14+'Latgale pārējie'!I14+'Rīga pārējie'!I14+'Vidzeme pārējie'!I14+'Zemgale pārējie'!I14</f>
        <v>7.5500000000000007</v>
      </c>
      <c r="J14" s="44">
        <f>'Kurzeme pārējie'!J14+'Latgale pārējie'!J14+'Rīga pārējie'!J14+'Vidzeme pārējie'!J14+'Zemgale pārējie'!J14</f>
        <v>28.1</v>
      </c>
      <c r="K14" s="23">
        <f t="shared" si="3"/>
        <v>156.72</v>
      </c>
      <c r="L14" s="23">
        <f t="shared" si="4"/>
        <v>487.4</v>
      </c>
      <c r="M14" s="44">
        <f>'Kurzeme pārējie'!M14+'Latgale pārējie'!M14+'Rīga pārējie'!M14+'Vidzeme pārējie'!M14+'Zemgale pārējie'!M14</f>
        <v>10.43</v>
      </c>
      <c r="N14" s="78">
        <f t="shared" si="5"/>
        <v>497.83</v>
      </c>
      <c r="O14" s="4"/>
    </row>
    <row r="15" spans="1:16" ht="13.5" customHeight="1" x14ac:dyDescent="0.25">
      <c r="A15" s="264"/>
      <c r="B15" s="17" t="s">
        <v>17</v>
      </c>
      <c r="C15" s="57">
        <f>'Kurzeme pārējie'!C15+'Latgale pārējie'!C15+'Rīga pārējie'!C15+'Vidzeme pārējie'!C15+'Zemgale pārējie'!C15</f>
        <v>15574</v>
      </c>
      <c r="D15" s="57">
        <f>'Kurzeme pārējie'!D15+'Latgale pārējie'!D15+'Rīga pārējie'!D15+'Vidzeme pārējie'!D15+'Zemgale pārējie'!D15</f>
        <v>23674</v>
      </c>
      <c r="E15" s="57">
        <f>'Kurzeme pārējie'!E15+'Latgale pārējie'!E15+'Rīga pārējie'!E15+'Vidzeme pārējie'!E15+'Zemgale pārējie'!E15</f>
        <v>42</v>
      </c>
      <c r="F15" s="57">
        <f>'Kurzeme pārējie'!F15+'Latgale pārējie'!F15+'Rīga pārējie'!F15+'Vidzeme pārējie'!F15+'Zemgale pārējie'!F15</f>
        <v>3381</v>
      </c>
      <c r="G15" s="46">
        <f t="shared" si="2"/>
        <v>42671</v>
      </c>
      <c r="H15" s="57">
        <f>'Kurzeme pārējie'!H15+'Latgale pārējie'!H15+'Rīga pārējie'!H15+'Vidzeme pārējie'!H15+'Zemgale pārējie'!H15</f>
        <v>12230</v>
      </c>
      <c r="I15" s="57">
        <f>'Kurzeme pārējie'!I15+'Latgale pārējie'!I15+'Rīga pārējie'!I15+'Vidzeme pārējie'!I15+'Zemgale pārējie'!I15</f>
        <v>782</v>
      </c>
      <c r="J15" s="57">
        <f>'Kurzeme pārējie'!J15+'Latgale pārējie'!J15+'Rīga pārējie'!J15+'Vidzeme pārējie'!J15+'Zemgale pārējie'!J15</f>
        <v>3831</v>
      </c>
      <c r="K15" s="46">
        <f t="shared" si="3"/>
        <v>16843</v>
      </c>
      <c r="L15" s="46">
        <f t="shared" si="4"/>
        <v>59514</v>
      </c>
      <c r="M15" s="57">
        <f>'Kurzeme pārējie'!M15+'Latgale pārējie'!M15+'Rīga pārējie'!M15+'Vidzeme pārējie'!M15+'Zemgale pārējie'!M15</f>
        <v>784</v>
      </c>
      <c r="N15" s="78">
        <f t="shared" si="5"/>
        <v>60298</v>
      </c>
      <c r="O15" s="4"/>
    </row>
    <row r="16" spans="1:16" ht="13.5" customHeight="1" x14ac:dyDescent="0.25">
      <c r="A16" s="264" t="s">
        <v>24</v>
      </c>
      <c r="B16" s="17" t="s">
        <v>16</v>
      </c>
      <c r="C16" s="44">
        <f>'Kurzeme pārējie'!C16+'Latgale pārējie'!C16+'Rīga pārējie'!C16+'Vidzeme pārējie'!C16+'Zemgale pārējie'!C16</f>
        <v>2856.6599999999994</v>
      </c>
      <c r="D16" s="44">
        <f>'Kurzeme pārējie'!D16+'Latgale pārējie'!D16+'Rīga pārējie'!D16+'Vidzeme pārējie'!D16+'Zemgale pārējie'!D16</f>
        <v>1325.5199999999995</v>
      </c>
      <c r="E16" s="44">
        <f>'Kurzeme pārējie'!E16+'Latgale pārējie'!E16+'Rīga pārējie'!E16+'Vidzeme pārējie'!E16+'Zemgale pārējie'!E16</f>
        <v>53.47</v>
      </c>
      <c r="F16" s="44">
        <f>'Kurzeme pārējie'!F16+'Latgale pārējie'!F16+'Rīga pārējie'!F16+'Vidzeme pārējie'!F16+'Zemgale pārējie'!F16</f>
        <v>143.21</v>
      </c>
      <c r="G16" s="23">
        <f t="shared" si="2"/>
        <v>4378.8599999999988</v>
      </c>
      <c r="H16" s="44">
        <f>'Kurzeme pārējie'!H16+'Latgale pārējie'!H16+'Rīga pārējie'!H16+'Vidzeme pārējie'!H16+'Zemgale pārējie'!H16</f>
        <v>1569.8500000000004</v>
      </c>
      <c r="I16" s="44">
        <f>'Kurzeme pārējie'!I16+'Latgale pārējie'!I16+'Rīga pārējie'!I16+'Vidzeme pārējie'!I16+'Zemgale pārējie'!I16</f>
        <v>129.20000000000002</v>
      </c>
      <c r="J16" s="44">
        <f>'Kurzeme pārējie'!J16+'Latgale pārējie'!J16+'Rīga pārējie'!J16+'Vidzeme pārējie'!J16+'Zemgale pārējie'!J16</f>
        <v>196.87999999999997</v>
      </c>
      <c r="K16" s="23">
        <f t="shared" si="3"/>
        <v>1895.9300000000003</v>
      </c>
      <c r="L16" s="23">
        <f t="shared" si="4"/>
        <v>6274.7899999999991</v>
      </c>
      <c r="M16" s="44">
        <f>'Kurzeme pārējie'!M16+'Latgale pārējie'!M16+'Rīga pārējie'!M16+'Vidzeme pārējie'!M16+'Zemgale pārējie'!M16</f>
        <v>394.09000000000003</v>
      </c>
      <c r="N16" s="78">
        <f t="shared" si="5"/>
        <v>6668.8799999999992</v>
      </c>
      <c r="O16" s="4"/>
    </row>
    <row r="17" spans="1:16" ht="13.5" customHeight="1" x14ac:dyDescent="0.25">
      <c r="A17" s="264"/>
      <c r="B17" s="17" t="s">
        <v>17</v>
      </c>
      <c r="C17" s="57">
        <f>'Kurzeme pārējie'!C17+'Latgale pārējie'!C17+'Rīga pārējie'!C17+'Vidzeme pārējie'!C17+'Zemgale pārējie'!C17</f>
        <v>48844</v>
      </c>
      <c r="D17" s="57">
        <f>'Kurzeme pārējie'!D17+'Latgale pārējie'!D17+'Rīga pārējie'!D17+'Vidzeme pārējie'!D17+'Zemgale pārējie'!D17</f>
        <v>33729</v>
      </c>
      <c r="E17" s="57">
        <f>'Kurzeme pārējie'!E17+'Latgale pārējie'!E17+'Rīga pārējie'!E17+'Vidzeme pārējie'!E17+'Zemgale pārējie'!E17</f>
        <v>826</v>
      </c>
      <c r="F17" s="57">
        <f>'Kurzeme pārējie'!F17+'Latgale pārējie'!F17+'Rīga pārējie'!F17+'Vidzeme pārējie'!F17+'Zemgale pārējie'!F17</f>
        <v>3079</v>
      </c>
      <c r="G17" s="46">
        <f t="shared" si="2"/>
        <v>86478</v>
      </c>
      <c r="H17" s="57">
        <f>'Kurzeme pārējie'!H17+'Latgale pārējie'!H17+'Rīga pārējie'!H17+'Vidzeme pārējie'!H17+'Zemgale pārējie'!H17</f>
        <v>24291</v>
      </c>
      <c r="I17" s="57">
        <f>'Kurzeme pārējie'!I17+'Latgale pārējie'!I17+'Rīga pārējie'!I17+'Vidzeme pārējie'!I17+'Zemgale pārējie'!I17</f>
        <v>1822</v>
      </c>
      <c r="J17" s="57">
        <f>'Kurzeme pārējie'!J17+'Latgale pārējie'!J17+'Rīga pārējie'!J17+'Vidzeme pārējie'!J17+'Zemgale pārējie'!J17</f>
        <v>3427</v>
      </c>
      <c r="K17" s="46">
        <f t="shared" si="3"/>
        <v>29540</v>
      </c>
      <c r="L17" s="46">
        <f t="shared" si="4"/>
        <v>116018</v>
      </c>
      <c r="M17" s="57">
        <f>'Kurzeme pārējie'!M17+'Latgale pārējie'!M17+'Rīga pārējie'!M17+'Vidzeme pārējie'!M17+'Zemgale pārējie'!M17</f>
        <v>6182</v>
      </c>
      <c r="N17" s="78">
        <f>SUM(L17:M17)</f>
        <v>122200</v>
      </c>
      <c r="O17" s="4"/>
    </row>
    <row r="18" spans="1:16" ht="13.5" customHeight="1" x14ac:dyDescent="0.25">
      <c r="A18" s="244" t="s">
        <v>25</v>
      </c>
      <c r="B18" s="17" t="s">
        <v>16</v>
      </c>
      <c r="C18" s="44">
        <f>'Kurzeme pārējie'!C18+'Latgale pārējie'!C18+'Rīga pārējie'!C18+'Vidzeme pārējie'!C18+'Zemgale pārējie'!C18</f>
        <v>21.58</v>
      </c>
      <c r="D18" s="44">
        <f>'Kurzeme pārējie'!D18+'Latgale pārējie'!D18+'Rīga pārējie'!D18+'Vidzeme pārējie'!D18+'Zemgale pārējie'!D18</f>
        <v>10.06</v>
      </c>
      <c r="E18" s="44">
        <f>'Kurzeme pārējie'!E18+'Latgale pārējie'!E18+'Rīga pārējie'!E18+'Vidzeme pārējie'!E18+'Zemgale pārējie'!E18</f>
        <v>0</v>
      </c>
      <c r="F18" s="44">
        <f>'Kurzeme pārējie'!F18+'Latgale pārējie'!F18+'Rīga pārējie'!F18+'Vidzeme pārējie'!F18+'Zemgale pārējie'!F18</f>
        <v>0</v>
      </c>
      <c r="G18" s="23">
        <f t="shared" si="2"/>
        <v>31.64</v>
      </c>
      <c r="H18" s="44">
        <f>'Kurzeme pārējie'!H18+'Latgale pārējie'!H18+'Rīga pārējie'!H18+'Vidzeme pārējie'!H18+'Zemgale pārējie'!H18</f>
        <v>7.1599999999999993</v>
      </c>
      <c r="I18" s="44">
        <f>'Kurzeme pārējie'!I18+'Latgale pārējie'!I18+'Rīga pārējie'!I18+'Vidzeme pārējie'!I18+'Zemgale pārējie'!I18</f>
        <v>0</v>
      </c>
      <c r="J18" s="44">
        <f>'Kurzeme pārējie'!J18+'Latgale pārējie'!J18+'Rīga pārējie'!J18+'Vidzeme pārējie'!J18+'Zemgale pārējie'!J18</f>
        <v>1.69</v>
      </c>
      <c r="K18" s="23">
        <f t="shared" si="3"/>
        <v>8.85</v>
      </c>
      <c r="L18" s="23">
        <f t="shared" si="4"/>
        <v>40.49</v>
      </c>
      <c r="M18" s="44">
        <f>'Kurzeme pārējie'!M18+'Latgale pārējie'!M18+'Rīga pārējie'!M18+'Vidzeme pārējie'!M18+'Zemgale pārējie'!M18</f>
        <v>0.96</v>
      </c>
      <c r="N18" s="78">
        <f t="shared" si="5"/>
        <v>41.45</v>
      </c>
      <c r="O18" s="4"/>
    </row>
    <row r="19" spans="1:16" ht="13.5" customHeight="1" x14ac:dyDescent="0.25">
      <c r="A19" s="244"/>
      <c r="B19" s="17" t="s">
        <v>17</v>
      </c>
      <c r="C19" s="44">
        <f>'Kurzeme pārējie'!C19+'Latgale pārējie'!C19+'Rīga pārējie'!C19+'Vidzeme pārējie'!C19+'Zemgale pārējie'!C19</f>
        <v>4025</v>
      </c>
      <c r="D19" s="44">
        <f>'Kurzeme pārējie'!D19+'Latgale pārējie'!D19+'Rīga pārējie'!D19+'Vidzeme pārējie'!D19+'Zemgale pārējie'!D19</f>
        <v>2228</v>
      </c>
      <c r="E19" s="44">
        <f>'Kurzeme pārējie'!E19+'Latgale pārējie'!E19+'Rīga pārējie'!E19+'Vidzeme pārējie'!E19+'Zemgale pārējie'!E19</f>
        <v>0</v>
      </c>
      <c r="F19" s="44">
        <f>'Kurzeme pārējie'!F19+'Latgale pārējie'!F19+'Rīga pārējie'!F19+'Vidzeme pārējie'!F19+'Zemgale pārējie'!F19</f>
        <v>0</v>
      </c>
      <c r="G19" s="23">
        <f t="shared" si="2"/>
        <v>6253</v>
      </c>
      <c r="H19" s="44">
        <f>'Kurzeme pārējie'!H19+'Latgale pārējie'!H19+'Rīga pārējie'!H19+'Vidzeme pārējie'!H19+'Zemgale pārējie'!H19</f>
        <v>1586</v>
      </c>
      <c r="I19" s="44">
        <f>'Kurzeme pārējie'!I19+'Latgale pārējie'!I19+'Rīga pārējie'!I19+'Vidzeme pārējie'!I19+'Zemgale pārējie'!I19</f>
        <v>0</v>
      </c>
      <c r="J19" s="44">
        <f>'Kurzeme pārējie'!J19+'Latgale pārējie'!J19+'Rīga pārējie'!J19+'Vidzeme pārējie'!J19+'Zemgale pārējie'!J19</f>
        <v>5</v>
      </c>
      <c r="K19" s="23">
        <f t="shared" si="3"/>
        <v>1591</v>
      </c>
      <c r="L19" s="23">
        <f t="shared" si="4"/>
        <v>7844</v>
      </c>
      <c r="M19" s="44">
        <f>'Kurzeme pārējie'!M19+'Latgale pārējie'!M19+'Rīga pārējie'!M19+'Vidzeme pārējie'!M19+'Zemgale pārējie'!M19</f>
        <v>78</v>
      </c>
      <c r="N19" s="78">
        <f t="shared" si="5"/>
        <v>7922</v>
      </c>
      <c r="O19" s="4"/>
    </row>
    <row r="20" spans="1:16" ht="13.5" customHeight="1" x14ac:dyDescent="0.25">
      <c r="A20" s="244" t="s">
        <v>26</v>
      </c>
      <c r="B20" s="17" t="s">
        <v>16</v>
      </c>
      <c r="C20" s="44">
        <f>'Kurzeme pārējie'!C20+'Latgale pārējie'!C20+'Rīga pārējie'!C20+'Vidzeme pārējie'!C20+'Zemgale pārējie'!C20</f>
        <v>0</v>
      </c>
      <c r="D20" s="44">
        <f>'Kurzeme pārējie'!D20+'Latgale pārējie'!D20+'Rīga pārējie'!D20+'Vidzeme pārējie'!D20+'Zemgale pārējie'!D20</f>
        <v>0.33</v>
      </c>
      <c r="E20" s="44">
        <f>'Kurzeme pārējie'!E20+'Latgale pārējie'!E20+'Rīga pārējie'!E20+'Vidzeme pārējie'!E20+'Zemgale pārējie'!E20</f>
        <v>0</v>
      </c>
      <c r="F20" s="44">
        <f>'Kurzeme pārējie'!F20+'Latgale pārējie'!F20+'Rīga pārējie'!F20+'Vidzeme pārējie'!F20+'Zemgale pārējie'!F20</f>
        <v>0</v>
      </c>
      <c r="G20" s="23">
        <f t="shared" si="2"/>
        <v>0.33</v>
      </c>
      <c r="H20" s="44">
        <f>'Kurzeme pārējie'!H20+'Latgale pārējie'!H20+'Rīga pārējie'!H20+'Vidzeme pārējie'!H20+'Zemgale pārējie'!H20</f>
        <v>0</v>
      </c>
      <c r="I20" s="44">
        <f>'Kurzeme pārējie'!I20+'Latgale pārējie'!I20+'Rīga pārējie'!I20+'Vidzeme pārējie'!I20+'Zemgale pārējie'!I20</f>
        <v>0</v>
      </c>
      <c r="J20" s="44">
        <f>'Kurzeme pārējie'!J20+'Latgale pārējie'!J20+'Rīga pārējie'!J20+'Vidzeme pārējie'!J20+'Zemgale pārējie'!J20</f>
        <v>0</v>
      </c>
      <c r="K20" s="23">
        <f t="shared" si="3"/>
        <v>0</v>
      </c>
      <c r="L20" s="23">
        <f t="shared" si="4"/>
        <v>0.33</v>
      </c>
      <c r="M20" s="44">
        <f>'Kurzeme pārējie'!M20+'Latgale pārējie'!M20+'Rīga pārējie'!M20+'Vidzeme pārējie'!M20+'Zemgale pārējie'!M20</f>
        <v>0</v>
      </c>
      <c r="N20" s="78">
        <f t="shared" si="5"/>
        <v>0.33</v>
      </c>
      <c r="O20" s="4"/>
    </row>
    <row r="21" spans="1:16" ht="13.5" customHeight="1" x14ac:dyDescent="0.25">
      <c r="A21" s="244"/>
      <c r="B21" s="17" t="s">
        <v>17</v>
      </c>
      <c r="C21" s="44">
        <f>'Kurzeme pārējie'!C21+'Latgale pārējie'!C21+'Rīga pārējie'!C21+'Vidzeme pārējie'!C21+'Zemgale pārējie'!C21</f>
        <v>0</v>
      </c>
      <c r="D21" s="44">
        <f>'Kurzeme pārējie'!D21+'Latgale pārējie'!D21+'Rīga pārējie'!D21+'Vidzeme pārējie'!D21+'Zemgale pārējie'!D21</f>
        <v>27</v>
      </c>
      <c r="E21" s="44">
        <f>'Kurzeme pārējie'!E21+'Latgale pārējie'!E21+'Rīga pārējie'!E21+'Vidzeme pārējie'!E21+'Zemgale pārējie'!E21</f>
        <v>0</v>
      </c>
      <c r="F21" s="44">
        <f>'Kurzeme pārējie'!F21+'Latgale pārējie'!F21+'Rīga pārējie'!F21+'Vidzeme pārējie'!F21+'Zemgale pārējie'!F21</f>
        <v>0</v>
      </c>
      <c r="G21" s="23">
        <f t="shared" si="2"/>
        <v>27</v>
      </c>
      <c r="H21" s="44">
        <f>'Kurzeme pārējie'!H21+'Latgale pārējie'!H21+'Rīga pārējie'!H21+'Vidzeme pārējie'!H21+'Zemgale pārējie'!H21</f>
        <v>0</v>
      </c>
      <c r="I21" s="44">
        <f>'Kurzeme pārējie'!I21+'Latgale pārējie'!I21+'Rīga pārējie'!I21+'Vidzeme pārējie'!I21+'Zemgale pārējie'!I21</f>
        <v>0</v>
      </c>
      <c r="J21" s="44">
        <f>'Kurzeme pārējie'!J21+'Latgale pārējie'!J21+'Rīga pārējie'!J21+'Vidzeme pārējie'!J21+'Zemgale pārējie'!J21</f>
        <v>0</v>
      </c>
      <c r="K21" s="23">
        <f t="shared" si="3"/>
        <v>0</v>
      </c>
      <c r="L21" s="23">
        <f t="shared" si="4"/>
        <v>27</v>
      </c>
      <c r="M21" s="44">
        <f>'Kurzeme pārējie'!M21+'Latgale pārējie'!M21+'Rīga pārējie'!M21+'Vidzeme pārējie'!M21+'Zemgale pārējie'!M21</f>
        <v>0</v>
      </c>
      <c r="N21" s="78">
        <f t="shared" si="5"/>
        <v>27</v>
      </c>
      <c r="O21" s="4"/>
    </row>
    <row r="22" spans="1:16" ht="13.5" customHeight="1" x14ac:dyDescent="0.25">
      <c r="A22" s="14" t="s">
        <v>27</v>
      </c>
      <c r="B22" s="17" t="s">
        <v>16</v>
      </c>
      <c r="C22" s="44">
        <f>'Kurzeme pārējie'!C22+'Latgale pārējie'!C22+'Rīga pārējie'!C22+'Vidzeme pārējie'!C22+'Zemgale pārējie'!C22</f>
        <v>23.189999999999998</v>
      </c>
      <c r="D22" s="44">
        <f>'Kurzeme pārējie'!D22+'Latgale pārējie'!D22+'Rīga pārējie'!D22+'Vidzeme pārējie'!D22+'Zemgale pārējie'!D22</f>
        <v>23.83</v>
      </c>
      <c r="E22" s="44">
        <f>'Kurzeme pārējie'!E22+'Latgale pārējie'!E22+'Rīga pārējie'!E22+'Vidzeme pārējie'!E22+'Zemgale pārējie'!E22</f>
        <v>0</v>
      </c>
      <c r="F22" s="44">
        <f>'Kurzeme pārējie'!F22+'Latgale pārējie'!F22+'Rīga pārējie'!F22+'Vidzeme pārējie'!F22+'Zemgale pārējie'!F22</f>
        <v>0</v>
      </c>
      <c r="G22" s="23">
        <f t="shared" si="2"/>
        <v>47.019999999999996</v>
      </c>
      <c r="H22" s="44">
        <f>'Kurzeme pārējie'!H22+'Latgale pārējie'!H22+'Rīga pārējie'!H22+'Vidzeme pārējie'!H22+'Zemgale pārējie'!H22</f>
        <v>2.15</v>
      </c>
      <c r="I22" s="44">
        <f>'Kurzeme pārējie'!I22+'Latgale pārējie'!I22+'Rīga pārējie'!I22+'Vidzeme pārējie'!I22+'Zemgale pārējie'!I22</f>
        <v>0</v>
      </c>
      <c r="J22" s="44">
        <f>'Kurzeme pārējie'!J22+'Latgale pārējie'!J22+'Rīga pārējie'!J22+'Vidzeme pārējie'!J22+'Zemgale pārējie'!J22</f>
        <v>0.13</v>
      </c>
      <c r="K22" s="23">
        <f t="shared" si="3"/>
        <v>2.2799999999999998</v>
      </c>
      <c r="L22" s="23">
        <f t="shared" si="4"/>
        <v>49.3</v>
      </c>
      <c r="M22" s="44">
        <f>'Kurzeme pārējie'!M22+'Latgale pārējie'!M22+'Rīga pārējie'!M22+'Vidzeme pārējie'!M22+'Zemgale pārējie'!M22</f>
        <v>2</v>
      </c>
      <c r="N22" s="78">
        <f t="shared" si="5"/>
        <v>51.3</v>
      </c>
      <c r="O22" s="4"/>
    </row>
    <row r="23" spans="1:16" ht="13.5" customHeight="1" x14ac:dyDescent="0.25">
      <c r="A23" s="16"/>
      <c r="B23" s="17" t="s">
        <v>17</v>
      </c>
      <c r="C23" s="44">
        <f>'Kurzeme pārējie'!C23+'Latgale pārējie'!C23+'Rīga pārējie'!C23+'Vidzeme pārējie'!C23+'Zemgale pārējie'!C23</f>
        <v>813</v>
      </c>
      <c r="D23" s="44">
        <f>'Kurzeme pārējie'!D23+'Latgale pārējie'!D23+'Rīga pārējie'!D23+'Vidzeme pārējie'!D23+'Zemgale pārējie'!D23</f>
        <v>222</v>
      </c>
      <c r="E23" s="44">
        <f>'Kurzeme pārējie'!E23+'Latgale pārējie'!E23+'Rīga pārējie'!E23+'Vidzeme pārējie'!E23+'Zemgale pārējie'!E23</f>
        <v>0</v>
      </c>
      <c r="F23" s="44">
        <f>'Kurzeme pārējie'!F23+'Latgale pārējie'!F23+'Rīga pārējie'!F23+'Vidzeme pārējie'!F23+'Zemgale pārējie'!F23</f>
        <v>0</v>
      </c>
      <c r="G23" s="23">
        <f t="shared" si="2"/>
        <v>1035</v>
      </c>
      <c r="H23" s="44">
        <f>'Kurzeme pārējie'!H23+'Latgale pārējie'!H23+'Rīga pārējie'!H23+'Vidzeme pārējie'!H23+'Zemgale pārējie'!H23</f>
        <v>166</v>
      </c>
      <c r="I23" s="44">
        <f>'Kurzeme pārējie'!I23+'Latgale pārējie'!I23+'Rīga pārējie'!I23+'Vidzeme pārējie'!I23+'Zemgale pārējie'!I23</f>
        <v>0</v>
      </c>
      <c r="J23" s="44">
        <f>'Kurzeme pārējie'!J23+'Latgale pārējie'!J23+'Rīga pārējie'!J23+'Vidzeme pārējie'!J23+'Zemgale pārējie'!J23</f>
        <v>4</v>
      </c>
      <c r="K23" s="23">
        <f t="shared" si="3"/>
        <v>170</v>
      </c>
      <c r="L23" s="23">
        <f t="shared" si="4"/>
        <v>1205</v>
      </c>
      <c r="M23" s="44">
        <f>'Kurzeme pārējie'!M23+'Latgale pārējie'!M23+'Rīga pārējie'!M23+'Vidzeme pārējie'!M23+'Zemgale pārējie'!M23</f>
        <v>125</v>
      </c>
      <c r="N23" s="78">
        <f t="shared" si="5"/>
        <v>1330</v>
      </c>
      <c r="O23" s="4"/>
    </row>
    <row r="24" spans="1:16" ht="13.5" customHeight="1" x14ac:dyDescent="0.25">
      <c r="A24" s="264" t="s">
        <v>28</v>
      </c>
      <c r="B24" s="17" t="s">
        <v>16</v>
      </c>
      <c r="C24" s="44">
        <f>'Kurzeme pārējie'!C24+'Latgale pārējie'!C24+'Rīga pārējie'!C24+'Vidzeme pārējie'!C24+'Zemgale pārējie'!C24</f>
        <v>1303.8499999999999</v>
      </c>
      <c r="D24" s="44">
        <f>'Kurzeme pārējie'!D24+'Latgale pārējie'!D24+'Rīga pārējie'!D24+'Vidzeme pārējie'!D24+'Zemgale pārējie'!D24</f>
        <v>548.07999999999993</v>
      </c>
      <c r="E24" s="44">
        <f>'Kurzeme pārējie'!E24+'Latgale pārējie'!E24+'Rīga pārējie'!E24+'Vidzeme pārējie'!E24+'Zemgale pārējie'!E24</f>
        <v>0</v>
      </c>
      <c r="F24" s="44">
        <f>'Kurzeme pārējie'!F24+'Latgale pārējie'!F24+'Rīga pārējie'!F24+'Vidzeme pārējie'!F24+'Zemgale pārējie'!F24</f>
        <v>5.16</v>
      </c>
      <c r="G24" s="23">
        <f t="shared" si="2"/>
        <v>1857.09</v>
      </c>
      <c r="H24" s="44">
        <f>'Kurzeme pārējie'!H24+'Latgale pārējie'!H24+'Rīga pārējie'!H24+'Vidzeme pārējie'!H24+'Zemgale pārējie'!H24</f>
        <v>609.03</v>
      </c>
      <c r="I24" s="44">
        <f>'Kurzeme pārējie'!I24+'Latgale pārējie'!I24+'Rīga pārējie'!I24+'Vidzeme pārējie'!I24+'Zemgale pārējie'!I24</f>
        <v>6.48</v>
      </c>
      <c r="J24" s="44">
        <f>'Kurzeme pārējie'!J24+'Latgale pārējie'!J24+'Rīga pārējie'!J24+'Vidzeme pārējie'!J24+'Zemgale pārējie'!J24</f>
        <v>4.3</v>
      </c>
      <c r="K24" s="23">
        <f t="shared" si="3"/>
        <v>619.80999999999995</v>
      </c>
      <c r="L24" s="23">
        <f t="shared" si="4"/>
        <v>2476.8999999999996</v>
      </c>
      <c r="M24" s="44">
        <f>'Kurzeme pārējie'!M24+'Latgale pārējie'!M24+'Rīga pārējie'!M24+'Vidzeme pārējie'!M24+'Zemgale pārējie'!M24</f>
        <v>5.8900000000000006</v>
      </c>
      <c r="N24" s="78">
        <f t="shared" si="5"/>
        <v>2482.7899999999995</v>
      </c>
      <c r="O24" s="4"/>
    </row>
    <row r="25" spans="1:16" ht="13.5" customHeight="1" x14ac:dyDescent="0.25">
      <c r="A25" s="264"/>
      <c r="B25" s="17" t="s">
        <v>17</v>
      </c>
      <c r="C25" s="57">
        <f>'Kurzeme pārējie'!C25+'Latgale pārējie'!C25+'Rīga pārējie'!C25+'Vidzeme pārējie'!C25+'Zemgale pārējie'!C25</f>
        <v>904</v>
      </c>
      <c r="D25" s="57">
        <f>'Kurzeme pārējie'!D25+'Latgale pārējie'!D25+'Rīga pārējie'!D25+'Vidzeme pārējie'!D25+'Zemgale pārējie'!D25</f>
        <v>220</v>
      </c>
      <c r="E25" s="57">
        <f>'Kurzeme pārējie'!E25+'Latgale pārējie'!E25+'Rīga pārējie'!E25+'Vidzeme pārējie'!E25+'Zemgale pārējie'!E25</f>
        <v>0</v>
      </c>
      <c r="F25" s="57">
        <f>'Kurzeme pārējie'!F25+'Latgale pārējie'!F25+'Rīga pārējie'!F25+'Vidzeme pārējie'!F25+'Zemgale pārējie'!F25</f>
        <v>6</v>
      </c>
      <c r="G25" s="46">
        <f t="shared" si="2"/>
        <v>1130</v>
      </c>
      <c r="H25" s="57">
        <f>'Kurzeme pārējie'!H25+'Latgale pārējie'!H25+'Rīga pārējie'!H25+'Vidzeme pārējie'!H25+'Zemgale pārējie'!H25</f>
        <v>614</v>
      </c>
      <c r="I25" s="57">
        <f>'Kurzeme pārējie'!I25+'Latgale pārējie'!I25+'Rīga pārējie'!I25+'Vidzeme pārējie'!I25+'Zemgale pārējie'!I25</f>
        <v>40</v>
      </c>
      <c r="J25" s="57">
        <f>'Kurzeme pārējie'!J25+'Latgale pārējie'!J25+'Rīga pārējie'!J25+'Vidzeme pārējie'!J25+'Zemgale pārējie'!J25</f>
        <v>26</v>
      </c>
      <c r="K25" s="46">
        <f t="shared" si="3"/>
        <v>680</v>
      </c>
      <c r="L25" s="46">
        <f t="shared" si="4"/>
        <v>1810</v>
      </c>
      <c r="M25" s="57">
        <f>'Kurzeme pārējie'!M25+'Latgale pārējie'!M25+'Rīga pārējie'!M25+'Vidzeme pārējie'!M25+'Zemgale pārējie'!M25</f>
        <v>53</v>
      </c>
      <c r="N25" s="78">
        <f t="shared" si="5"/>
        <v>1863</v>
      </c>
      <c r="O25" s="4"/>
    </row>
    <row r="26" spans="1:16" ht="13.5" customHeight="1" x14ac:dyDescent="0.25">
      <c r="A26" s="264" t="s">
        <v>29</v>
      </c>
      <c r="B26" s="17" t="s">
        <v>16</v>
      </c>
      <c r="C26" s="44">
        <f>'Kurzeme pārējie'!C26+'Latgale pārējie'!C26+'Rīga pārējie'!C26+'Vidzeme pārējie'!C26+'Zemgale pārējie'!C26</f>
        <v>0</v>
      </c>
      <c r="D26" s="44">
        <f>'Kurzeme pārējie'!D26+'Latgale pārējie'!D26+'Rīga pārējie'!D26+'Vidzeme pārējie'!D26+'Zemgale pārējie'!D26</f>
        <v>0</v>
      </c>
      <c r="E26" s="44">
        <f>'Kurzeme pārējie'!E26+'Latgale pārējie'!E26+'Rīga pārējie'!E26+'Vidzeme pārējie'!E26+'Zemgale pārējie'!E26</f>
        <v>0</v>
      </c>
      <c r="F26" s="44">
        <f>'Kurzeme pārējie'!F26+'Latgale pārējie'!F26+'Rīga pārējie'!F26+'Vidzeme pārējie'!F26+'Zemgale pārējie'!F26</f>
        <v>0</v>
      </c>
      <c r="G26" s="23">
        <f t="shared" si="2"/>
        <v>0</v>
      </c>
      <c r="H26" s="44">
        <f>'Kurzeme pārējie'!H26+'Latgale pārējie'!H26+'Rīga pārējie'!H26+'Vidzeme pārējie'!H26+'Zemgale pārējie'!H26</f>
        <v>0</v>
      </c>
      <c r="I26" s="44">
        <f>'Kurzeme pārējie'!I26+'Latgale pārējie'!I26+'Rīga pārējie'!I26+'Vidzeme pārējie'!I26+'Zemgale pārējie'!I26</f>
        <v>0</v>
      </c>
      <c r="J26" s="44">
        <f>'Kurzeme pārējie'!J26+'Latgale pārējie'!J26+'Rīga pārējie'!J26+'Vidzeme pārējie'!J26+'Zemgale pārējie'!J26</f>
        <v>0</v>
      </c>
      <c r="K26" s="23">
        <f t="shared" si="3"/>
        <v>0</v>
      </c>
      <c r="L26" s="23">
        <f t="shared" si="4"/>
        <v>0</v>
      </c>
      <c r="M26" s="44">
        <f>'Kurzeme pārējie'!M26+'Latgale pārējie'!M26+'Rīga pārējie'!M26+'Vidzeme pārējie'!M26+'Zemgale pārējie'!M26</f>
        <v>0</v>
      </c>
      <c r="N26" s="78">
        <f t="shared" si="5"/>
        <v>0</v>
      </c>
      <c r="O26" s="4"/>
    </row>
    <row r="27" spans="1:16" ht="13.5" customHeight="1" x14ac:dyDescent="0.25">
      <c r="A27" s="264"/>
      <c r="B27" s="17" t="s">
        <v>17</v>
      </c>
      <c r="C27" s="44">
        <f>'Kurzeme pārējie'!C27+'Latgale pārējie'!C27+'Rīga pārējie'!C27+'Vidzeme pārējie'!C27+'Zemgale pārējie'!C27</f>
        <v>0</v>
      </c>
      <c r="D27" s="44">
        <f>'Kurzeme pārējie'!D27+'Latgale pārējie'!D27+'Rīga pārējie'!D27+'Vidzeme pārējie'!D27+'Zemgale pārējie'!D27</f>
        <v>0</v>
      </c>
      <c r="E27" s="44">
        <f>'Kurzeme pārējie'!E27+'Latgale pārējie'!E27+'Rīga pārējie'!E27+'Vidzeme pārējie'!E27+'Zemgale pārējie'!E27</f>
        <v>0</v>
      </c>
      <c r="F27" s="44">
        <f>'Kurzeme pārējie'!F27+'Latgale pārējie'!F27+'Rīga pārējie'!F27+'Vidzeme pārējie'!F27+'Zemgale pārējie'!F27</f>
        <v>0</v>
      </c>
      <c r="G27" s="23">
        <f t="shared" si="2"/>
        <v>0</v>
      </c>
      <c r="H27" s="44">
        <f>'Kurzeme pārējie'!H27+'Latgale pārējie'!H27+'Rīga pārējie'!H27+'Vidzeme pārējie'!H27+'Zemgale pārējie'!H27</f>
        <v>0</v>
      </c>
      <c r="I27" s="44">
        <f>'Kurzeme pārējie'!I27+'Latgale pārējie'!I27+'Rīga pārējie'!I27+'Vidzeme pārējie'!I27+'Zemgale pārējie'!I27</f>
        <v>0</v>
      </c>
      <c r="J27" s="44">
        <f>'Kurzeme pārējie'!J27+'Latgale pārējie'!J27+'Rīga pārējie'!J27+'Vidzeme pārējie'!J27+'Zemgale pārējie'!J27</f>
        <v>0</v>
      </c>
      <c r="K27" s="23">
        <f t="shared" si="3"/>
        <v>0</v>
      </c>
      <c r="L27" s="23">
        <f t="shared" si="4"/>
        <v>0</v>
      </c>
      <c r="M27" s="44">
        <f>'Kurzeme pārējie'!M27+'Latgale pārējie'!M27+'Rīga pārējie'!M27+'Vidzeme pārējie'!M27+'Zemgale pārējie'!M27</f>
        <v>0</v>
      </c>
      <c r="N27" s="78">
        <f t="shared" si="5"/>
        <v>0</v>
      </c>
      <c r="O27" s="4"/>
    </row>
    <row r="28" spans="1:16" ht="13.5" customHeight="1" x14ac:dyDescent="0.25">
      <c r="A28" s="264" t="s">
        <v>30</v>
      </c>
      <c r="B28" s="17" t="s">
        <v>16</v>
      </c>
      <c r="C28" s="44">
        <f>'Kurzeme pārējie'!C28+'Latgale pārējie'!C28+'Rīga pārējie'!C28+'Vidzeme pārējie'!C28+'Zemgale pārējie'!C28</f>
        <v>38.31</v>
      </c>
      <c r="D28" s="44">
        <f>'Kurzeme pārējie'!D28+'Latgale pārējie'!D28+'Rīga pārējie'!D28+'Vidzeme pārējie'!D28+'Zemgale pārējie'!D28</f>
        <v>0</v>
      </c>
      <c r="E28" s="44">
        <f>'Kurzeme pārējie'!E28+'Latgale pārējie'!E28+'Rīga pārējie'!E28+'Vidzeme pārējie'!E28+'Zemgale pārējie'!E28</f>
        <v>0.75</v>
      </c>
      <c r="F28" s="44">
        <f>'Kurzeme pārējie'!F28+'Latgale pārējie'!F28+'Rīga pārējie'!F28+'Vidzeme pārējie'!F28+'Zemgale pārējie'!F28</f>
        <v>0.19</v>
      </c>
      <c r="G28" s="23">
        <f t="shared" si="2"/>
        <v>39.25</v>
      </c>
      <c r="H28" s="44">
        <f>'Kurzeme pārējie'!H28+'Latgale pārējie'!H28+'Rīga pārējie'!H28+'Vidzeme pārējie'!H28+'Zemgale pārējie'!H28</f>
        <v>0.28999999999999998</v>
      </c>
      <c r="I28" s="44">
        <f>'Kurzeme pārējie'!I28+'Latgale pārējie'!I28+'Rīga pārējie'!I28+'Vidzeme pārējie'!I28+'Zemgale pārējie'!I28</f>
        <v>0</v>
      </c>
      <c r="J28" s="44">
        <f>'Kurzeme pārējie'!J28+'Latgale pārējie'!J28+'Rīga pārējie'!J28+'Vidzeme pārējie'!J28+'Zemgale pārējie'!J28</f>
        <v>0</v>
      </c>
      <c r="K28" s="23">
        <f t="shared" si="3"/>
        <v>0.28999999999999998</v>
      </c>
      <c r="L28" s="23">
        <f t="shared" si="4"/>
        <v>39.54</v>
      </c>
      <c r="M28" s="44">
        <f>'Kurzeme pārējie'!M28+'Latgale pārējie'!M28+'Rīga pārējie'!M28+'Vidzeme pārējie'!M28+'Zemgale pārējie'!M28</f>
        <v>0</v>
      </c>
      <c r="N28" s="78">
        <f t="shared" si="5"/>
        <v>39.54</v>
      </c>
      <c r="O28" s="4"/>
    </row>
    <row r="29" spans="1:16" ht="13.5" customHeight="1" x14ac:dyDescent="0.25">
      <c r="A29" s="264"/>
      <c r="B29" s="17" t="s">
        <v>17</v>
      </c>
      <c r="C29" s="44">
        <f>'Kurzeme pārējie'!C29+'Latgale pārējie'!C29+'Rīga pārējie'!C29+'Vidzeme pārējie'!C29+'Zemgale pārējie'!C29</f>
        <v>249</v>
      </c>
      <c r="D29" s="44">
        <f>'Kurzeme pārējie'!D29+'Latgale pārējie'!D29+'Rīga pārējie'!D29+'Vidzeme pārējie'!D29+'Zemgale pārējie'!D29</f>
        <v>0</v>
      </c>
      <c r="E29" s="44">
        <f>'Kurzeme pārējie'!E29+'Latgale pārējie'!E29+'Rīga pārējie'!E29+'Vidzeme pārējie'!E29+'Zemgale pārējie'!E29</f>
        <v>10</v>
      </c>
      <c r="F29" s="44">
        <f>'Kurzeme pārējie'!F29+'Latgale pārējie'!F29+'Rīga pārējie'!F29+'Vidzeme pārējie'!F29+'Zemgale pārējie'!F29</f>
        <v>1</v>
      </c>
      <c r="G29" s="23">
        <f t="shared" si="2"/>
        <v>260</v>
      </c>
      <c r="H29" s="44">
        <f>'Kurzeme pārējie'!H29+'Latgale pārējie'!H29+'Rīga pārējie'!H29+'Vidzeme pārējie'!H29+'Zemgale pārējie'!H29</f>
        <v>51</v>
      </c>
      <c r="I29" s="44">
        <f>'Kurzeme pārējie'!I29+'Latgale pārējie'!I29+'Rīga pārējie'!I29+'Vidzeme pārējie'!I29+'Zemgale pārējie'!I29</f>
        <v>0</v>
      </c>
      <c r="J29" s="44">
        <f>'Kurzeme pārējie'!J29+'Latgale pārējie'!J29+'Rīga pārējie'!J29+'Vidzeme pārējie'!J29+'Zemgale pārējie'!J29</f>
        <v>0</v>
      </c>
      <c r="K29" s="23">
        <f t="shared" si="3"/>
        <v>51</v>
      </c>
      <c r="L29" s="23">
        <f t="shared" si="4"/>
        <v>311</v>
      </c>
      <c r="M29" s="44">
        <f>'Kurzeme pārējie'!M29+'Latgale pārējie'!M29+'Rīga pārējie'!M29+'Vidzeme pārējie'!M29+'Zemgale pārējie'!M29</f>
        <v>0</v>
      </c>
      <c r="N29" s="78">
        <f t="shared" si="5"/>
        <v>311</v>
      </c>
      <c r="O29" s="4"/>
      <c r="P29" s="4"/>
    </row>
    <row r="30" spans="1:16" ht="13.5" customHeight="1" x14ac:dyDescent="0.25">
      <c r="A30" s="264" t="s">
        <v>31</v>
      </c>
      <c r="B30" s="17" t="s">
        <v>16</v>
      </c>
      <c r="C30" s="44">
        <f>'Kurzeme pārējie'!C30+'Latgale pārējie'!C30+'Rīga pārējie'!C30+'Vidzeme pārējie'!C30+'Zemgale pārējie'!C30</f>
        <v>62.86</v>
      </c>
      <c r="D30" s="44">
        <f>'Kurzeme pārējie'!D30+'Latgale pārējie'!D30+'Rīga pārējie'!D30+'Vidzeme pārējie'!D30+'Zemgale pārējie'!D30</f>
        <v>15.04</v>
      </c>
      <c r="E30" s="44">
        <f>'Kurzeme pārējie'!E30+'Latgale pārējie'!E30+'Rīga pārējie'!E30+'Vidzeme pārējie'!E30+'Zemgale pārējie'!E30</f>
        <v>1.31</v>
      </c>
      <c r="F30" s="44">
        <f>'Kurzeme pārējie'!F30+'Latgale pārējie'!F30+'Rīga pārējie'!F30+'Vidzeme pārējie'!F30+'Zemgale pārējie'!F30</f>
        <v>0.38</v>
      </c>
      <c r="G30" s="23">
        <f>SUM(C30:F30)</f>
        <v>79.59</v>
      </c>
      <c r="H30" s="44">
        <f>'Kurzeme pārējie'!H30+'Latgale pārējie'!H30+'Rīga pārējie'!H30+'Vidzeme pārējie'!H30+'Zemgale pārējie'!H30</f>
        <v>71.309999999999988</v>
      </c>
      <c r="I30" s="44">
        <f>'Kurzeme pārējie'!I30+'Latgale pārējie'!I30+'Rīga pārējie'!I30+'Vidzeme pārējie'!I30+'Zemgale pārējie'!I30</f>
        <v>3.67</v>
      </c>
      <c r="J30" s="44">
        <f>'Kurzeme pārējie'!J30+'Latgale pārējie'!J30+'Rīga pārējie'!J30+'Vidzeme pārējie'!J30+'Zemgale pārējie'!J30</f>
        <v>22.2</v>
      </c>
      <c r="K30" s="23">
        <f t="shared" si="3"/>
        <v>97.179999999999993</v>
      </c>
      <c r="L30" s="23">
        <f t="shared" si="4"/>
        <v>176.76999999999998</v>
      </c>
      <c r="M30" s="44">
        <f>'Kurzeme pārējie'!M30+'Latgale pārējie'!M30+'Rīga pārējie'!M30+'Vidzeme pārējie'!M30+'Zemgale pārējie'!M30</f>
        <v>11.16</v>
      </c>
      <c r="N30" s="78">
        <f t="shared" si="5"/>
        <v>187.92999999999998</v>
      </c>
      <c r="O30" s="4"/>
      <c r="P30" s="4"/>
    </row>
    <row r="31" spans="1:16" ht="13.5" customHeight="1" x14ac:dyDescent="0.25">
      <c r="A31" s="264"/>
      <c r="B31" s="17" t="s">
        <v>17</v>
      </c>
      <c r="C31" s="44">
        <f>'Kurzeme pārējie'!C31+'Latgale pārējie'!C31+'Rīga pārējie'!C31+'Vidzeme pārējie'!C31+'Zemgale pārējie'!C31</f>
        <v>9048</v>
      </c>
      <c r="D31" s="44">
        <f>'Kurzeme pārējie'!D31+'Latgale pārējie'!D31+'Rīga pārējie'!D31+'Vidzeme pārējie'!D31+'Zemgale pārējie'!D31</f>
        <v>1919</v>
      </c>
      <c r="E31" s="44">
        <f>'Kurzeme pārējie'!E31+'Latgale pārējie'!E31+'Rīga pārējie'!E31+'Vidzeme pārējie'!E31+'Zemgale pārējie'!E31</f>
        <v>122</v>
      </c>
      <c r="F31" s="44">
        <f>'Kurzeme pārējie'!F31+'Latgale pārējie'!F31+'Rīga pārējie'!F31+'Vidzeme pārējie'!F31+'Zemgale pārējie'!F31</f>
        <v>2</v>
      </c>
      <c r="G31" s="23">
        <f>SUM(C31:F31)</f>
        <v>11091</v>
      </c>
      <c r="H31" s="44">
        <f>'Kurzeme pārējie'!H31+'Latgale pārējie'!H31+'Rīga pārējie'!H31+'Vidzeme pārējie'!H31+'Zemgale pārējie'!H31</f>
        <v>8241</v>
      </c>
      <c r="I31" s="44">
        <f>'Kurzeme pārējie'!I31+'Latgale pārējie'!I31+'Rīga pārējie'!I31+'Vidzeme pārējie'!I31+'Zemgale pārējie'!I31</f>
        <v>782</v>
      </c>
      <c r="J31" s="44">
        <f>'Kurzeme pārējie'!J31+'Latgale pārējie'!J31+'Rīga pārējie'!J31+'Vidzeme pārējie'!J31+'Zemgale pārējie'!J31</f>
        <v>1820</v>
      </c>
      <c r="K31" s="23">
        <f t="shared" si="3"/>
        <v>10843</v>
      </c>
      <c r="L31" s="23">
        <f t="shared" si="4"/>
        <v>21934</v>
      </c>
      <c r="M31" s="44">
        <f>'Kurzeme pārējie'!M31+'Latgale pārējie'!M31+'Rīga pārējie'!M31+'Vidzeme pārējie'!M31+'Zemgale pārējie'!M31</f>
        <v>1726</v>
      </c>
      <c r="N31" s="78">
        <f t="shared" si="5"/>
        <v>23660</v>
      </c>
      <c r="O31" s="4"/>
      <c r="P31" s="4"/>
    </row>
    <row r="32" spans="1:16" ht="13.5" customHeight="1" x14ac:dyDescent="0.25">
      <c r="A32" s="264" t="s">
        <v>32</v>
      </c>
      <c r="B32" s="17" t="s">
        <v>16</v>
      </c>
      <c r="C32" s="44">
        <f>'Kurzeme pārējie'!C32+'Latgale pārējie'!C32+'Rīga pārējie'!C32+'Vidzeme pārējie'!C32+'Zemgale pārējie'!C32</f>
        <v>0</v>
      </c>
      <c r="D32" s="44">
        <f>'Kurzeme pārējie'!D32+'Latgale pārējie'!D32+'Rīga pārējie'!D32+'Vidzeme pārējie'!D32+'Zemgale pārējie'!D32</f>
        <v>0</v>
      </c>
      <c r="E32" s="44">
        <f>'Kurzeme pārējie'!E32+'Latgale pārējie'!E32+'Rīga pārējie'!E32+'Vidzeme pārējie'!E32+'Zemgale pārējie'!E32</f>
        <v>0</v>
      </c>
      <c r="F32" s="44">
        <f>'Kurzeme pārējie'!F32+'Latgale pārējie'!F32+'Rīga pārējie'!F32+'Vidzeme pārējie'!F32+'Zemgale pārējie'!F32</f>
        <v>0</v>
      </c>
      <c r="G32" s="23">
        <f t="shared" si="2"/>
        <v>0</v>
      </c>
      <c r="H32" s="44">
        <f>'Kurzeme pārējie'!H32+'Latgale pārējie'!H32+'Rīga pārējie'!H32+'Vidzeme pārējie'!H32+'Zemgale pārējie'!H32</f>
        <v>0</v>
      </c>
      <c r="I32" s="44">
        <f>'Kurzeme pārējie'!I32+'Latgale pārējie'!I32+'Rīga pārējie'!I32+'Vidzeme pārējie'!I32+'Zemgale pārējie'!I32</f>
        <v>0</v>
      </c>
      <c r="J32" s="44">
        <f>'Kurzeme pārējie'!J32+'Latgale pārējie'!J32+'Rīga pārējie'!J32+'Vidzeme pārējie'!J32+'Zemgale pārējie'!J32</f>
        <v>0</v>
      </c>
      <c r="K32" s="23">
        <f t="shared" si="3"/>
        <v>0</v>
      </c>
      <c r="L32" s="23">
        <f t="shared" si="4"/>
        <v>0</v>
      </c>
      <c r="M32" s="44">
        <f>'Kurzeme pārējie'!M32+'Latgale pārējie'!M32+'Rīga pārējie'!M32+'Vidzeme pārējie'!M32+'Zemgale pārējie'!M32</f>
        <v>0</v>
      </c>
      <c r="N32" s="78">
        <f t="shared" si="5"/>
        <v>0</v>
      </c>
      <c r="O32" s="4"/>
      <c r="P32" s="4"/>
    </row>
    <row r="33" spans="1:16" ht="13.5" customHeight="1" x14ac:dyDescent="0.25">
      <c r="A33" s="264"/>
      <c r="B33" s="17" t="s">
        <v>17</v>
      </c>
      <c r="C33" s="57">
        <f>'Kurzeme pārējie'!C33+'Latgale pārējie'!C33+'Rīga pārējie'!C33+'Vidzeme pārējie'!C33+'Zemgale pārējie'!C33</f>
        <v>0</v>
      </c>
      <c r="D33" s="57">
        <f>'Kurzeme pārējie'!D33+'Latgale pārējie'!D33+'Rīga pārējie'!D33+'Vidzeme pārējie'!D33+'Zemgale pārējie'!D33</f>
        <v>0</v>
      </c>
      <c r="E33" s="57">
        <f>'Kurzeme pārējie'!E33+'Latgale pārējie'!E33+'Rīga pārējie'!E33+'Vidzeme pārējie'!E33+'Zemgale pārējie'!E33</f>
        <v>0</v>
      </c>
      <c r="F33" s="57">
        <f>'Kurzeme pārējie'!F33+'Latgale pārējie'!F33+'Rīga pārējie'!F33+'Vidzeme pārējie'!F33+'Zemgale pārējie'!F33</f>
        <v>0</v>
      </c>
      <c r="G33" s="46">
        <f t="shared" si="2"/>
        <v>0</v>
      </c>
      <c r="H33" s="57">
        <f>'Kurzeme pārējie'!H33+'Latgale pārējie'!H33+'Rīga pārējie'!H33+'Vidzeme pārējie'!H33+'Zemgale pārējie'!H33</f>
        <v>0</v>
      </c>
      <c r="I33" s="57">
        <f>'Kurzeme pārējie'!I33+'Latgale pārējie'!I33+'Rīga pārējie'!I33+'Vidzeme pārējie'!I33+'Zemgale pārējie'!I33</f>
        <v>0</v>
      </c>
      <c r="J33" s="57">
        <f>'Kurzeme pārējie'!J33+'Latgale pārējie'!J33+'Rīga pārējie'!J33+'Vidzeme pārējie'!J33+'Zemgale pārējie'!J33</f>
        <v>0</v>
      </c>
      <c r="K33" s="46">
        <f t="shared" si="3"/>
        <v>0</v>
      </c>
      <c r="L33" s="46">
        <f t="shared" si="4"/>
        <v>0</v>
      </c>
      <c r="M33" s="57">
        <f>'Kurzeme pārējie'!M33+'Latgale pārējie'!M33+'Rīga pārējie'!M33+'Vidzeme pārējie'!M33+'Zemgale pārējie'!M33</f>
        <v>0</v>
      </c>
      <c r="N33" s="78">
        <f t="shared" si="5"/>
        <v>0</v>
      </c>
      <c r="O33" s="4"/>
      <c r="P33" s="4"/>
    </row>
    <row r="34" spans="1:16" ht="13.5" customHeight="1" x14ac:dyDescent="0.25">
      <c r="A34" s="249" t="s">
        <v>33</v>
      </c>
      <c r="B34" s="19" t="s">
        <v>16</v>
      </c>
      <c r="C34" s="44">
        <f>'Kurzeme pārējie'!C34+'Latgale pārējie'!C34+'Rīga pārējie'!C34+'Vidzeme pārējie'!C34+'Zemgale pārējie'!C34</f>
        <v>10.08</v>
      </c>
      <c r="D34" s="44">
        <f>'Kurzeme pārējie'!D34+'Latgale pārējie'!D34+'Rīga pārējie'!D34+'Vidzeme pārējie'!D34+'Zemgale pārējie'!D34</f>
        <v>1.1200000000000001</v>
      </c>
      <c r="E34" s="44">
        <f>'Kurzeme pārējie'!E34+'Latgale pārējie'!E34+'Rīga pārējie'!E34+'Vidzeme pārējie'!E34+'Zemgale pārējie'!E34</f>
        <v>0</v>
      </c>
      <c r="F34" s="44">
        <f>'Kurzeme pārējie'!F34+'Latgale pārējie'!F34+'Rīga pārējie'!F34+'Vidzeme pārējie'!F34+'Zemgale pārējie'!F34</f>
        <v>0</v>
      </c>
      <c r="G34" s="23">
        <f t="shared" si="2"/>
        <v>11.2</v>
      </c>
      <c r="H34" s="44">
        <f>'Kurzeme pārējie'!H34+'Latgale pārējie'!H34+'Rīga pārējie'!H34+'Vidzeme pārējie'!H34+'Zemgale pārējie'!H34</f>
        <v>2.3199999999999998</v>
      </c>
      <c r="I34" s="44">
        <f>'Kurzeme pārējie'!I34+'Latgale pārējie'!I34+'Rīga pārējie'!I34+'Vidzeme pārējie'!I34+'Zemgale pārējie'!I34</f>
        <v>1.61</v>
      </c>
      <c r="J34" s="44">
        <f>'Kurzeme pārējie'!J34+'Latgale pārējie'!J34+'Rīga pārējie'!J34+'Vidzeme pārējie'!J34+'Zemgale pārējie'!J34</f>
        <v>0.75</v>
      </c>
      <c r="K34" s="23">
        <f t="shared" si="3"/>
        <v>4.68</v>
      </c>
      <c r="L34" s="23">
        <f t="shared" si="4"/>
        <v>15.879999999999999</v>
      </c>
      <c r="M34" s="44">
        <f>'Kurzeme pārējie'!M34+'Latgale pārējie'!M34+'Rīga pārējie'!M34+'Vidzeme pārējie'!M34+'Zemgale pārējie'!M34</f>
        <v>2.17</v>
      </c>
      <c r="N34" s="78">
        <f t="shared" si="5"/>
        <v>18.049999999999997</v>
      </c>
      <c r="O34" s="4"/>
      <c r="P34" s="4"/>
    </row>
    <row r="35" spans="1:16" ht="13.5" customHeight="1" x14ac:dyDescent="0.25">
      <c r="A35" s="249"/>
      <c r="B35" s="19" t="s">
        <v>17</v>
      </c>
      <c r="C35" s="57">
        <f>'Kurzeme pārējie'!C35+'Latgale pārējie'!C35+'Rīga pārējie'!C35+'Vidzeme pārējie'!C35+'Zemgale pārējie'!C35</f>
        <v>1324.73</v>
      </c>
      <c r="D35" s="57">
        <f>'Kurzeme pārējie'!D35+'Latgale pārējie'!D35+'Rīga pārējie'!D35+'Vidzeme pārējie'!D35+'Zemgale pārējie'!D35</f>
        <v>678</v>
      </c>
      <c r="E35" s="57">
        <f>'Kurzeme pārējie'!E35+'Latgale pārējie'!E35+'Rīga pārējie'!E35+'Vidzeme pārējie'!E35+'Zemgale pārējie'!E35</f>
        <v>0</v>
      </c>
      <c r="F35" s="57">
        <f>'Kurzeme pārējie'!F35+'Latgale pārējie'!F35+'Rīga pārējie'!F35+'Vidzeme pārējie'!F35+'Zemgale pārējie'!F35</f>
        <v>0</v>
      </c>
      <c r="G35" s="46">
        <f t="shared" si="2"/>
        <v>2002.73</v>
      </c>
      <c r="H35" s="57">
        <f>'Kurzeme pārējie'!H35+'Latgale pārējie'!H35+'Rīga pārējie'!H35+'Vidzeme pārējie'!H35+'Zemgale pārējie'!H35</f>
        <v>413.1</v>
      </c>
      <c r="I35" s="57">
        <f>'Kurzeme pārējie'!I35+'Latgale pārējie'!I35+'Rīga pārējie'!I35+'Vidzeme pārējie'!I35+'Zemgale pārējie'!I35</f>
        <v>51.760000000000005</v>
      </c>
      <c r="J35" s="57">
        <f>'Kurzeme pārējie'!J35+'Latgale pārējie'!J35+'Rīga pārējie'!J35+'Vidzeme pārējie'!J35+'Zemgale pārējie'!J35</f>
        <v>25.37</v>
      </c>
      <c r="K35" s="46">
        <f t="shared" si="3"/>
        <v>490.23</v>
      </c>
      <c r="L35" s="46">
        <f t="shared" si="4"/>
        <v>2492.96</v>
      </c>
      <c r="M35" s="57">
        <f>'Kurzeme pārējie'!M35+'Latgale pārējie'!M35+'Rīga pārējie'!M35+'Vidzeme pārējie'!M35+'Zemgale pārējie'!M35</f>
        <v>586</v>
      </c>
      <c r="N35" s="78">
        <f t="shared" si="5"/>
        <v>3078.96</v>
      </c>
      <c r="O35" s="4"/>
      <c r="P35" s="4"/>
    </row>
    <row r="36" spans="1:16" ht="13.5" customHeight="1" x14ac:dyDescent="0.25">
      <c r="A36" s="249" t="s">
        <v>34</v>
      </c>
      <c r="B36" s="19" t="s">
        <v>16</v>
      </c>
      <c r="C36" s="44">
        <f>'Kurzeme pārējie'!C36+'Latgale pārējie'!C36+'Rīga pārējie'!C36+'Vidzeme pārējie'!C36+'Zemgale pārējie'!C36</f>
        <v>2.7399999999999998</v>
      </c>
      <c r="D36" s="44">
        <f>'Kurzeme pārējie'!D36+'Latgale pārējie'!D36+'Rīga pārējie'!D36+'Vidzeme pārējie'!D36+'Zemgale pārējie'!D36</f>
        <v>1.0999999999999999</v>
      </c>
      <c r="E36" s="44">
        <f>'Kurzeme pārējie'!E36+'Latgale pārējie'!E36+'Rīga pārējie'!E36+'Vidzeme pārējie'!E36+'Zemgale pārējie'!E36</f>
        <v>0</v>
      </c>
      <c r="F36" s="44">
        <f>'Kurzeme pārējie'!F36+'Latgale pārējie'!F36+'Rīga pārējie'!F36+'Vidzeme pārējie'!F36+'Zemgale pārējie'!F36</f>
        <v>0</v>
      </c>
      <c r="G36" s="23">
        <f t="shared" si="2"/>
        <v>3.84</v>
      </c>
      <c r="H36" s="44">
        <f>'Kurzeme pārējie'!H36+'Latgale pārējie'!H36+'Rīga pārējie'!H36+'Vidzeme pārējie'!H36+'Zemgale pārējie'!H36</f>
        <v>2.72</v>
      </c>
      <c r="I36" s="44">
        <f>'Kurzeme pārējie'!I36+'Latgale pārējie'!I36+'Rīga pārējie'!I36+'Vidzeme pārējie'!I36+'Zemgale pārējie'!I36</f>
        <v>0</v>
      </c>
      <c r="J36" s="44">
        <f>'Kurzeme pārējie'!J36+'Latgale pārējie'!J36+'Rīga pārējie'!J36+'Vidzeme pārējie'!J36+'Zemgale pārējie'!J36</f>
        <v>0.2</v>
      </c>
      <c r="K36" s="23">
        <f t="shared" si="3"/>
        <v>2.9200000000000004</v>
      </c>
      <c r="L36" s="23">
        <f t="shared" si="4"/>
        <v>6.76</v>
      </c>
      <c r="M36" s="44">
        <f>'Kurzeme pārējie'!M36+'Latgale pārējie'!M36+'Rīga pārējie'!M36+'Vidzeme pārējie'!M36+'Zemgale pārējie'!M36</f>
        <v>0.19</v>
      </c>
      <c r="N36" s="78">
        <f t="shared" si="5"/>
        <v>6.95</v>
      </c>
      <c r="O36" s="4"/>
      <c r="P36" s="4"/>
    </row>
    <row r="37" spans="1:16" ht="13.5" customHeight="1" x14ac:dyDescent="0.25">
      <c r="A37" s="249"/>
      <c r="B37" s="19" t="s">
        <v>17</v>
      </c>
      <c r="C37" s="57">
        <f>'Kurzeme pārējie'!C37+'Latgale pārējie'!C37+'Rīga pārējie'!C37+'Vidzeme pārējie'!C37+'Zemgale pārējie'!C37</f>
        <v>6.9</v>
      </c>
      <c r="D37" s="57">
        <f>'Kurzeme pārējie'!D37+'Latgale pārējie'!D37+'Rīga pārējie'!D37+'Vidzeme pārējie'!D37+'Zemgale pārējie'!D37</f>
        <v>62.91</v>
      </c>
      <c r="E37" s="57">
        <f>'Kurzeme pārējie'!E37+'Latgale pārējie'!E37+'Rīga pārējie'!E37+'Vidzeme pārējie'!E37+'Zemgale pārējie'!E37</f>
        <v>0</v>
      </c>
      <c r="F37" s="57">
        <f>'Kurzeme pārējie'!F37+'Latgale pārējie'!F37+'Rīga pārējie'!F37+'Vidzeme pārējie'!F37+'Zemgale pārējie'!F37</f>
        <v>0</v>
      </c>
      <c r="G37" s="46">
        <f t="shared" si="2"/>
        <v>69.81</v>
      </c>
      <c r="H37" s="57">
        <f>'Kurzeme pārējie'!H37+'Latgale pārējie'!H37+'Rīga pārējie'!H37+'Vidzeme pārējie'!H37+'Zemgale pārējie'!H37</f>
        <v>28.490000000000002</v>
      </c>
      <c r="I37" s="57">
        <f>'Kurzeme pārējie'!I37+'Latgale pārējie'!I37+'Rīga pārējie'!I37+'Vidzeme pārējie'!I37+'Zemgale pārējie'!I37</f>
        <v>0</v>
      </c>
      <c r="J37" s="57">
        <f>'Kurzeme pārējie'!J37+'Latgale pārējie'!J37+'Rīga pārējie'!J37+'Vidzeme pārējie'!J37+'Zemgale pārējie'!J37</f>
        <v>93.2</v>
      </c>
      <c r="K37" s="46">
        <f t="shared" si="3"/>
        <v>121.69</v>
      </c>
      <c r="L37" s="46">
        <f t="shared" si="4"/>
        <v>191.5</v>
      </c>
      <c r="M37" s="57">
        <f>'Kurzeme pārējie'!M37+'Latgale pārējie'!M37+'Rīga pārējie'!M37+'Vidzeme pārējie'!M37+'Zemgale pārējie'!M37</f>
        <v>4.6900000000000004</v>
      </c>
      <c r="N37" s="78">
        <f t="shared" si="5"/>
        <v>196.19</v>
      </c>
      <c r="O37" s="4"/>
      <c r="P37" s="4"/>
    </row>
    <row r="38" spans="1:16" ht="13.5" customHeight="1" x14ac:dyDescent="0.25">
      <c r="A38" s="16" t="s">
        <v>35</v>
      </c>
      <c r="B38" s="17" t="s">
        <v>16</v>
      </c>
      <c r="C38" s="23">
        <f>C4+C12+C14+C16+C18+C20+C22+C24+C26+C28+C30+C32+C34+C36</f>
        <v>14478.55</v>
      </c>
      <c r="D38" s="23">
        <f t="shared" ref="D38:M39" si="6">D4+D12+D14+D16+D18+D20+D22+D24+D26+D28+D30+D32+D34+D36</f>
        <v>7572.4599999999991</v>
      </c>
      <c r="E38" s="23">
        <f t="shared" si="6"/>
        <v>121.80000000000001</v>
      </c>
      <c r="F38" s="23">
        <f t="shared" si="6"/>
        <v>309.34000000000003</v>
      </c>
      <c r="G38" s="23">
        <f t="shared" si="6"/>
        <v>22482.149999999998</v>
      </c>
      <c r="H38" s="23">
        <f t="shared" si="6"/>
        <v>17544.57</v>
      </c>
      <c r="I38" s="23">
        <f t="shared" si="6"/>
        <v>1282.1899999999998</v>
      </c>
      <c r="J38" s="23">
        <f>J4+J12+J14+J16+J18+J20+J22+J24+J26+J28+J30+J32+J34+J36</f>
        <v>2993.47</v>
      </c>
      <c r="K38" s="23">
        <f t="shared" ref="K38:M38" si="7">K4+K12+K14+K16+K18+K20+K22+K24+K26+K28+K30+K32+K34+K36</f>
        <v>21820.23</v>
      </c>
      <c r="L38" s="23">
        <f t="shared" si="7"/>
        <v>44302.380000000005</v>
      </c>
      <c r="M38" s="23">
        <f t="shared" si="7"/>
        <v>9008.2099999999991</v>
      </c>
      <c r="N38" s="99">
        <f>N4+N12+N14+N16+N18+N20+N22+N24+N26+N28+N30+N32+N34+N36</f>
        <v>53310.590000000004</v>
      </c>
      <c r="O38" s="6"/>
      <c r="P38" s="3"/>
    </row>
    <row r="39" spans="1:16" ht="13.5" customHeight="1" x14ac:dyDescent="0.25">
      <c r="A39" s="2"/>
      <c r="B39" s="17" t="s">
        <v>17</v>
      </c>
      <c r="C39" s="46">
        <f>C5+C13+C15+C17+C19+C21+C23+C25+C27+C29+C31+C33+C35+C37</f>
        <v>1356435.63</v>
      </c>
      <c r="D39" s="46">
        <f>D5+D13+D15+D17+D19+D21+D23+D25+D27+D29+D31+D33+D35+D37</f>
        <v>749521.91</v>
      </c>
      <c r="E39" s="46">
        <f t="shared" si="6"/>
        <v>2968</v>
      </c>
      <c r="F39" s="46">
        <f t="shared" si="6"/>
        <v>21567</v>
      </c>
      <c r="G39" s="46">
        <f t="shared" si="6"/>
        <v>2130492.54</v>
      </c>
      <c r="H39" s="46">
        <f t="shared" si="6"/>
        <v>1860847.59</v>
      </c>
      <c r="I39" s="46">
        <f t="shared" si="6"/>
        <v>118865.76</v>
      </c>
      <c r="J39" s="46">
        <f t="shared" si="6"/>
        <v>462858.57</v>
      </c>
      <c r="K39" s="46">
        <f t="shared" si="6"/>
        <v>2442571.92</v>
      </c>
      <c r="L39" s="46">
        <f t="shared" si="6"/>
        <v>4573064.46</v>
      </c>
      <c r="M39" s="46">
        <f t="shared" si="6"/>
        <v>1121482.69</v>
      </c>
      <c r="N39" s="78">
        <f>N5+N13+N15+N17+N19+N21+N23+N25+N27+N29+N31+N33+N35+N37</f>
        <v>5694547.1500000004</v>
      </c>
      <c r="O39" s="4"/>
      <c r="P39" s="3"/>
    </row>
    <row r="40" spans="1:16" x14ac:dyDescent="0.25">
      <c r="C40" s="161"/>
      <c r="D40" s="161"/>
      <c r="E40" s="161"/>
      <c r="F40" s="161"/>
      <c r="G40" s="161"/>
      <c r="H40" s="26"/>
      <c r="I40" s="26"/>
      <c r="J40" s="161"/>
      <c r="K40" s="161"/>
      <c r="L40" s="161"/>
      <c r="M40" s="26"/>
      <c r="N40" s="162"/>
      <c r="O40" s="4"/>
    </row>
    <row r="41" spans="1:16" x14ac:dyDescent="0.25">
      <c r="C41" s="25"/>
      <c r="D41" s="25"/>
      <c r="E41" s="25"/>
      <c r="F41" s="25"/>
      <c r="G41" s="25"/>
      <c r="H41" s="25"/>
      <c r="I41" s="26"/>
      <c r="J41" s="25"/>
      <c r="K41" s="25"/>
      <c r="L41" s="25"/>
      <c r="M41" s="26"/>
      <c r="N41" s="71"/>
      <c r="O41" s="4"/>
    </row>
    <row r="42" spans="1:16" x14ac:dyDescent="0.25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71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22"/>
      <c r="N43" s="125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25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25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25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25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25"/>
      <c r="O48" s="4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8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P48"/>
  <sheetViews>
    <sheetView zoomScale="85" zoomScaleNormal="85" workbookViewId="0">
      <selection activeCell="P39" sqref="P39"/>
    </sheetView>
  </sheetViews>
  <sheetFormatPr defaultRowHeight="15" x14ac:dyDescent="0.25"/>
  <cols>
    <col min="1" max="1" width="31.140625" customWidth="1"/>
    <col min="2" max="2" width="3.42578125" customWidth="1"/>
    <col min="3" max="3" width="8.42578125" customWidth="1"/>
    <col min="4" max="4" width="8.140625" customWidth="1"/>
    <col min="5" max="6" width="6.42578125" customWidth="1"/>
    <col min="7" max="7" width="12.140625" customWidth="1"/>
    <col min="8" max="8" width="8.42578125" customWidth="1"/>
    <col min="9" max="9" width="7.85546875" customWidth="1"/>
    <col min="10" max="10" width="7.7109375" customWidth="1"/>
    <col min="11" max="11" width="11.140625" customWidth="1"/>
    <col min="12" max="12" width="7.7109375" customWidth="1"/>
    <col min="13" max="13" width="7.85546875" customWidth="1"/>
    <col min="14" max="14" width="13" style="120" customWidth="1"/>
  </cols>
  <sheetData>
    <row r="1" spans="1:15" x14ac:dyDescent="0.25">
      <c r="A1" s="33" t="s">
        <v>70</v>
      </c>
    </row>
    <row r="2" spans="1:15" ht="25.5" x14ac:dyDescent="0.25">
      <c r="A2" s="15" t="s">
        <v>0</v>
      </c>
      <c r="B2" s="15"/>
      <c r="C2" s="248" t="s">
        <v>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98" t="s">
        <v>2</v>
      </c>
    </row>
    <row r="3" spans="1:15" ht="26.25" customHeight="1" x14ac:dyDescent="0.25">
      <c r="A3" s="15" t="s">
        <v>3</v>
      </c>
      <c r="B3" s="15"/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21"/>
    </row>
    <row r="4" spans="1:15" ht="15.75" x14ac:dyDescent="0.25">
      <c r="A4" s="14" t="s">
        <v>15</v>
      </c>
      <c r="B4" s="17" t="s">
        <v>16</v>
      </c>
      <c r="C4" s="163">
        <f>C6+C8+C10</f>
        <v>12212.16</v>
      </c>
      <c r="D4" s="163">
        <f>D6+D8+D10</f>
        <v>4821.4900000000007</v>
      </c>
      <c r="E4" s="163">
        <f>E6+E8+E10</f>
        <v>25.599999999999998</v>
      </c>
      <c r="F4" s="163">
        <f t="shared" ref="F4:M5" si="0">F6+F8+F10</f>
        <v>116.71000000000001</v>
      </c>
      <c r="G4" s="163">
        <f t="shared" si="0"/>
        <v>17175.96</v>
      </c>
      <c r="H4" s="163">
        <f t="shared" si="0"/>
        <v>13527.119999999997</v>
      </c>
      <c r="I4" s="163">
        <f t="shared" si="0"/>
        <v>799.68000000000006</v>
      </c>
      <c r="J4" s="163">
        <f t="shared" si="0"/>
        <v>3459.22</v>
      </c>
      <c r="K4" s="163">
        <f t="shared" si="0"/>
        <v>17786.019999999997</v>
      </c>
      <c r="L4" s="163">
        <f t="shared" si="0"/>
        <v>34961.979999999996</v>
      </c>
      <c r="M4" s="163">
        <f t="shared" si="0"/>
        <v>7747.04</v>
      </c>
      <c r="N4" s="176">
        <f>N6+N8+N10</f>
        <v>42709.02</v>
      </c>
      <c r="O4" s="4"/>
    </row>
    <row r="5" spans="1:15" ht="15.75" x14ac:dyDescent="0.25">
      <c r="A5" s="16"/>
      <c r="B5" s="17" t="s">
        <v>17</v>
      </c>
      <c r="C5" s="164">
        <f>C7+C9+C11</f>
        <v>3158215</v>
      </c>
      <c r="D5" s="164">
        <f t="shared" ref="D5:G5" si="1">D7+D9+D11</f>
        <v>1166083</v>
      </c>
      <c r="E5" s="164">
        <f t="shared" si="1"/>
        <v>1278</v>
      </c>
      <c r="F5" s="164">
        <f t="shared" si="1"/>
        <v>16751</v>
      </c>
      <c r="G5" s="164">
        <f t="shared" si="1"/>
        <v>4342327</v>
      </c>
      <c r="H5" s="164">
        <f>H7+H9+H11</f>
        <v>2951685</v>
      </c>
      <c r="I5" s="164">
        <f t="shared" si="0"/>
        <v>174294</v>
      </c>
      <c r="J5" s="164">
        <f t="shared" si="0"/>
        <v>812949</v>
      </c>
      <c r="K5" s="164">
        <f t="shared" si="0"/>
        <v>3938928</v>
      </c>
      <c r="L5" s="164">
        <f t="shared" si="0"/>
        <v>8281255</v>
      </c>
      <c r="M5" s="164">
        <f>M7+M9+M11</f>
        <v>1133189</v>
      </c>
      <c r="N5" s="233">
        <f>N7+N9+N11</f>
        <v>9414444</v>
      </c>
      <c r="O5" s="4"/>
    </row>
    <row r="6" spans="1:15" x14ac:dyDescent="0.25">
      <c r="A6" s="240" t="s">
        <v>18</v>
      </c>
      <c r="B6" s="5" t="s">
        <v>16</v>
      </c>
      <c r="C6" s="165">
        <f>'Kurzeme kopā'!C6+'Latgale kopā'!C6+'Rīga kopā'!C6+'Vidzeme kopā'!C6+'Zemgale kopā'!C6</f>
        <v>8304.52</v>
      </c>
      <c r="D6" s="165">
        <f>'Kurzeme kopā'!D6+'Latgale kopā'!D6+'Rīga kopā'!D6+'Vidzeme kopā'!D6+'Zemgale kopā'!D6</f>
        <v>3794.1600000000003</v>
      </c>
      <c r="E6" s="165">
        <f>'Kurzeme kopā'!E6+'Latgale kopā'!E6+'Rīga kopā'!E6+'Vidzeme kopā'!E6+'Zemgale kopā'!E6</f>
        <v>0</v>
      </c>
      <c r="F6" s="165">
        <f>'Kurzeme kopā'!F6+'Latgale kopā'!F6+'Rīga kopā'!F6+'Vidzeme kopā'!F6+'Zemgale kopā'!F6</f>
        <v>90.22</v>
      </c>
      <c r="G6" s="166">
        <f>SUM(C6:F6)</f>
        <v>12188.9</v>
      </c>
      <c r="H6" s="165">
        <f>'Kurzeme kopā'!H6+'Latgale kopā'!H6+'Rīga kopā'!H6+'Vidzeme kopā'!H6+'Zemgale kopā'!H6</f>
        <v>10339.039999999997</v>
      </c>
      <c r="I6" s="165">
        <f>'Kurzeme kopā'!I6+'Latgale kopā'!I6+'Rīga kopā'!I6+'Vidzeme kopā'!I6+'Zemgale kopā'!I6</f>
        <v>704.64</v>
      </c>
      <c r="J6" s="165">
        <f>'Kurzeme kopā'!J6+'Latgale kopā'!J6+'Rīga kopā'!J6+'Vidzeme kopā'!J6+'Zemgale kopā'!J6</f>
        <v>3020.66</v>
      </c>
      <c r="K6" s="166">
        <f>SUM(H6:J6)</f>
        <v>14064.339999999997</v>
      </c>
      <c r="L6" s="166">
        <f>G6+K6</f>
        <v>26253.239999999998</v>
      </c>
      <c r="M6" s="165">
        <f>'Kurzeme kopā'!M6+'Latgale kopā'!M6+'Rīga kopā'!M6+'Vidzeme kopā'!M6+'Zemgale kopā'!M6</f>
        <v>6426.63</v>
      </c>
      <c r="N6" s="234">
        <f>SUM(L6:M6)</f>
        <v>32679.87</v>
      </c>
      <c r="O6" s="4"/>
    </row>
    <row r="7" spans="1:15" ht="15.75" x14ac:dyDescent="0.25">
      <c r="A7" s="240"/>
      <c r="B7" s="17" t="s">
        <v>17</v>
      </c>
      <c r="C7" s="167">
        <f>'Kurzeme kopā'!C7+'Latgale kopā'!C7+'Rīga kopā'!C7+'Vidzeme kopā'!C7+'Zemgale kopā'!C7</f>
        <v>2540547</v>
      </c>
      <c r="D7" s="167">
        <f>'Kurzeme kopā'!D7+'Latgale kopā'!D7+'Rīga kopā'!D7+'Vidzeme kopā'!D7+'Zemgale kopā'!D7</f>
        <v>1033985</v>
      </c>
      <c r="E7" s="167">
        <f>'Kurzeme kopā'!E7+'Latgale kopā'!E7+'Rīga kopā'!E7+'Vidzeme kopā'!E7+'Zemgale kopā'!E7</f>
        <v>0</v>
      </c>
      <c r="F7" s="167">
        <f>'Kurzeme kopā'!F7+'Latgale kopā'!F7+'Rīga kopā'!F7+'Vidzeme kopā'!F7+'Zemgale kopā'!F7</f>
        <v>15617</v>
      </c>
      <c r="G7" s="168">
        <f t="shared" ref="G7:G37" si="2">SUM(C7:F7)</f>
        <v>3590149</v>
      </c>
      <c r="H7" s="167">
        <f>'Kurzeme kopā'!H7+'Latgale kopā'!H7+'Rīga kopā'!H7+'Vidzeme kopā'!H7+'Zemgale kopā'!H7</f>
        <v>2523080</v>
      </c>
      <c r="I7" s="167">
        <f>'Kurzeme kopā'!I7+'Latgale kopā'!I7+'Rīga kopā'!I7+'Vidzeme kopā'!I7+'Zemgale kopā'!I7</f>
        <v>170606</v>
      </c>
      <c r="J7" s="167">
        <f>'Kurzeme kopā'!J7+'Latgale kopā'!J7+'Rīga kopā'!J7+'Vidzeme kopā'!J7+'Zemgale kopā'!J7</f>
        <v>793127</v>
      </c>
      <c r="K7" s="168">
        <f t="shared" ref="K7:K36" si="3">SUM(H7:J7)</f>
        <v>3486813</v>
      </c>
      <c r="L7" s="168">
        <f t="shared" ref="L7:L37" si="4">G7+K7</f>
        <v>7076962</v>
      </c>
      <c r="M7" s="167">
        <f>'Kurzeme kopā'!M7+'Latgale kopā'!M7+'Rīga kopā'!M7+'Vidzeme kopā'!M7+'Zemgale kopā'!M7</f>
        <v>1082742</v>
      </c>
      <c r="N7" s="235">
        <f t="shared" ref="N7:N36" si="5">SUM(L7:M7)</f>
        <v>8159704</v>
      </c>
      <c r="O7" s="4"/>
    </row>
    <row r="8" spans="1:15" x14ac:dyDescent="0.25">
      <c r="A8" s="240" t="s">
        <v>19</v>
      </c>
      <c r="B8" s="17" t="s">
        <v>16</v>
      </c>
      <c r="C8" s="165">
        <f>'Kurzeme kopā'!C8+'Latgale kopā'!C8+'Rīga kopā'!C8+'Vidzeme kopā'!C8+'Zemgale kopā'!C8</f>
        <v>1679.35</v>
      </c>
      <c r="D8" s="165">
        <f>'Kurzeme kopā'!D8+'Latgale kopā'!D8+'Rīga kopā'!D8+'Vidzeme kopā'!D8+'Zemgale kopā'!D8</f>
        <v>602.71</v>
      </c>
      <c r="E8" s="165">
        <f>'Kurzeme kopā'!E8+'Latgale kopā'!E8+'Rīga kopā'!E8+'Vidzeme kopā'!E8+'Zemgale kopā'!E8</f>
        <v>25.599999999999998</v>
      </c>
      <c r="F8" s="165">
        <f>'Kurzeme kopā'!F8+'Latgale kopā'!F8+'Rīga kopā'!F8+'Vidzeme kopā'!F8+'Zemgale kopā'!F8</f>
        <v>26.490000000000002</v>
      </c>
      <c r="G8" s="166">
        <f t="shared" si="2"/>
        <v>2334.1499999999996</v>
      </c>
      <c r="H8" s="165">
        <f>'Kurzeme kopā'!H8+'Latgale kopā'!H8+'Rīga kopā'!H8+'Vidzeme kopā'!H8+'Zemgale kopā'!H8</f>
        <v>1364.5900000000001</v>
      </c>
      <c r="I8" s="165">
        <f>'Kurzeme kopā'!I8+'Latgale kopā'!I8+'Rīga kopā'!I8+'Vidzeme kopā'!I8+'Zemgale kopā'!I8</f>
        <v>95.04000000000002</v>
      </c>
      <c r="J8" s="165">
        <f>'Kurzeme kopā'!J8+'Latgale kopā'!J8+'Rīga kopā'!J8+'Vidzeme kopā'!J8+'Zemgale kopā'!J8</f>
        <v>438.56</v>
      </c>
      <c r="K8" s="166">
        <f t="shared" si="3"/>
        <v>1898.19</v>
      </c>
      <c r="L8" s="166">
        <f t="shared" si="4"/>
        <v>4232.34</v>
      </c>
      <c r="M8" s="165">
        <f>'Kurzeme kopā'!M8+'Latgale kopā'!M8+'Rīga kopā'!M8+'Vidzeme kopā'!M8+'Zemgale kopā'!M8</f>
        <v>1320.41</v>
      </c>
      <c r="N8" s="177">
        <f t="shared" si="5"/>
        <v>5552.75</v>
      </c>
      <c r="O8" s="4"/>
    </row>
    <row r="9" spans="1:15" ht="29.25" customHeight="1" x14ac:dyDescent="0.25">
      <c r="A9" s="240"/>
      <c r="B9" s="17" t="s">
        <v>17</v>
      </c>
      <c r="C9" s="167">
        <f>'Kurzeme kopā'!C9+'Latgale kopā'!C9+'Rīga kopā'!C9+'Vidzeme kopā'!C9+'Zemgale kopā'!C9</f>
        <v>118341</v>
      </c>
      <c r="D9" s="167">
        <f>'Kurzeme kopā'!D9+'Latgale kopā'!D9+'Rīga kopā'!D9+'Vidzeme kopā'!D9+'Zemgale kopā'!D9</f>
        <v>30946</v>
      </c>
      <c r="E9" s="167">
        <f>'Kurzeme kopā'!E9+'Latgale kopā'!E9+'Rīga kopā'!E9+'Vidzeme kopā'!E9+'Zemgale kopā'!E9</f>
        <v>1278</v>
      </c>
      <c r="F9" s="167">
        <f>'Kurzeme kopā'!F9+'Latgale kopā'!F9+'Rīga kopā'!F9+'Vidzeme kopā'!F9+'Zemgale kopā'!F9</f>
        <v>1134</v>
      </c>
      <c r="G9" s="169">
        <f>SUM(C9:F9)</f>
        <v>151699</v>
      </c>
      <c r="H9" s="167">
        <f>'Kurzeme kopā'!H9+'Latgale kopā'!H9+'Rīga kopā'!H9+'Vidzeme kopā'!H9+'Zemgale kopā'!H9</f>
        <v>63595</v>
      </c>
      <c r="I9" s="167">
        <f>'Kurzeme kopā'!I9+'Latgale kopā'!I9+'Rīga kopā'!I9+'Vidzeme kopā'!I9+'Zemgale kopā'!I9</f>
        <v>3688</v>
      </c>
      <c r="J9" s="167">
        <f>'Kurzeme kopā'!J9+'Latgale kopā'!J9+'Rīga kopā'!J9+'Vidzeme kopā'!J9+'Zemgale kopā'!J9</f>
        <v>19822</v>
      </c>
      <c r="K9" s="169">
        <f t="shared" si="3"/>
        <v>87105</v>
      </c>
      <c r="L9" s="169">
        <f>G9+K9</f>
        <v>238804</v>
      </c>
      <c r="M9" s="167">
        <f>'Kurzeme kopā'!M9+'Latgale kopā'!M9+'Rīga kopā'!M9+'Vidzeme kopā'!M9+'Zemgale kopā'!M9</f>
        <v>50447</v>
      </c>
      <c r="N9" s="177">
        <f>SUM(L9:M9)</f>
        <v>289251</v>
      </c>
      <c r="O9" s="4"/>
    </row>
    <row r="10" spans="1:15" ht="13.5" customHeight="1" x14ac:dyDescent="0.25">
      <c r="A10" s="240" t="s">
        <v>20</v>
      </c>
      <c r="B10" s="17" t="s">
        <v>16</v>
      </c>
      <c r="C10" s="165">
        <f>'Kurzeme kopā'!C10+'Latgale kopā'!C10+'Rīga kopā'!C10+'Vidzeme kopā'!C10+'Zemgale kopā'!C10</f>
        <v>2228.2899999999995</v>
      </c>
      <c r="D10" s="165">
        <f>'Kurzeme kopā'!D10+'Latgale kopā'!D10+'Rīga kopā'!D10+'Vidzeme kopā'!D10+'Zemgale kopā'!D10</f>
        <v>424.61999999999995</v>
      </c>
      <c r="E10" s="165">
        <f>'Kurzeme kopā'!E10+'Latgale kopā'!E10+'Rīga kopā'!E10+'Vidzeme kopā'!E10+'Zemgale kopā'!E10</f>
        <v>0</v>
      </c>
      <c r="F10" s="165">
        <f>'Kurzeme kopā'!F10+'Latgale kopā'!F10+'Rīga kopā'!F10+'Vidzeme kopā'!F10+'Zemgale kopā'!F10</f>
        <v>0</v>
      </c>
      <c r="G10" s="166">
        <f t="shared" si="2"/>
        <v>2652.9099999999994</v>
      </c>
      <c r="H10" s="165">
        <f>'Kurzeme kopā'!H10+'Latgale kopā'!H10+'Rīga kopā'!H10+'Vidzeme kopā'!H10+'Zemgale kopā'!H10</f>
        <v>1823.4900000000002</v>
      </c>
      <c r="I10" s="165">
        <f>'Kurzeme kopā'!I10+'Latgale kopā'!I10+'Rīga kopā'!I10+'Vidzeme kopā'!I10+'Zemgale kopā'!I10</f>
        <v>0</v>
      </c>
      <c r="J10" s="165">
        <f>'Kurzeme kopā'!J10+'Latgale kopā'!J10+'Rīga kopā'!J10+'Vidzeme kopā'!J10+'Zemgale kopā'!J10</f>
        <v>0</v>
      </c>
      <c r="K10" s="166">
        <f t="shared" si="3"/>
        <v>1823.4900000000002</v>
      </c>
      <c r="L10" s="166">
        <f t="shared" si="4"/>
        <v>4476.3999999999996</v>
      </c>
      <c r="M10" s="165">
        <f>'Kurzeme kopā'!M10+'Latgale kopā'!M10+'Rīga kopā'!M10+'Vidzeme kopā'!M10+'Zemgale kopā'!M10</f>
        <v>0</v>
      </c>
      <c r="N10" s="177">
        <f t="shared" si="5"/>
        <v>4476.3999999999996</v>
      </c>
      <c r="O10" s="4"/>
    </row>
    <row r="11" spans="1:15" ht="13.5" customHeight="1" x14ac:dyDescent="0.25">
      <c r="A11" s="240"/>
      <c r="B11" s="17" t="s">
        <v>17</v>
      </c>
      <c r="C11" s="167">
        <f>'Kurzeme kopā'!C11+'Latgale kopā'!C11+'Rīga kopā'!C11+'Vidzeme kopā'!C11+'Zemgale kopā'!C11</f>
        <v>499327</v>
      </c>
      <c r="D11" s="167">
        <f>'Kurzeme kopā'!D11+'Latgale kopā'!D11+'Rīga kopā'!D11+'Vidzeme kopā'!D11+'Zemgale kopā'!D11</f>
        <v>101152</v>
      </c>
      <c r="E11" s="167">
        <f>'Kurzeme kopā'!E11+'Latgale kopā'!E11+'Rīga kopā'!E11+'Vidzeme kopā'!E11+'Zemgale kopā'!E11</f>
        <v>0</v>
      </c>
      <c r="F11" s="167">
        <f>'Kurzeme kopā'!F11+'Latgale kopā'!F11+'Rīga kopā'!F11+'Vidzeme kopā'!F11+'Zemgale kopā'!F11</f>
        <v>0</v>
      </c>
      <c r="G11" s="169">
        <f t="shared" si="2"/>
        <v>600479</v>
      </c>
      <c r="H11" s="167">
        <f>'Kurzeme kopā'!H11+'Latgale kopā'!H11+'Rīga kopā'!H11+'Vidzeme kopā'!H11+'Zemgale kopā'!H11</f>
        <v>365010</v>
      </c>
      <c r="I11" s="167">
        <f>'Kurzeme kopā'!I11+'Latgale kopā'!I11+'Rīga kopā'!I11+'Vidzeme kopā'!I11+'Zemgale kopā'!I11</f>
        <v>0</v>
      </c>
      <c r="J11" s="167">
        <f>'Kurzeme kopā'!J11+'Latgale kopā'!J11+'Rīga kopā'!J11+'Vidzeme kopā'!J11+'Zemgale kopā'!J11</f>
        <v>0</v>
      </c>
      <c r="K11" s="169">
        <f t="shared" si="3"/>
        <v>365010</v>
      </c>
      <c r="L11" s="169">
        <f t="shared" si="4"/>
        <v>965489</v>
      </c>
      <c r="M11" s="167">
        <f>'Kurzeme kopā'!M11+'Latgale kopā'!M11+'Rīga kopā'!M11+'Vidzeme kopā'!M11+'Zemgale kopā'!M11</f>
        <v>0</v>
      </c>
      <c r="N11" s="177">
        <f>SUM(L11:M11)</f>
        <v>965489</v>
      </c>
      <c r="O11" s="4"/>
    </row>
    <row r="12" spans="1:15" ht="13.5" customHeight="1" x14ac:dyDescent="0.25">
      <c r="A12" s="14" t="s">
        <v>21</v>
      </c>
      <c r="B12" s="17" t="s">
        <v>16</v>
      </c>
      <c r="C12" s="165">
        <f>'Kurzeme kopā'!C12+'Latgale kopā'!C12+'Rīga kopā'!C12+'Vidzeme kopā'!C12+'Zemgale kopā'!C12</f>
        <v>11925.410000000002</v>
      </c>
      <c r="D12" s="165">
        <f>'Kurzeme kopā'!D12+'Latgale kopā'!D12+'Rīga kopā'!D12+'Vidzeme kopā'!D12+'Zemgale kopā'!D12</f>
        <v>9293.61</v>
      </c>
      <c r="E12" s="165">
        <f>'Kurzeme kopā'!E12+'Latgale kopā'!E12+'Rīga kopā'!E12+'Vidzeme kopā'!E12+'Zemgale kopā'!E12</f>
        <v>43.78</v>
      </c>
      <c r="F12" s="165">
        <f>'Kurzeme kopā'!F12+'Latgale kopā'!F12+'Rīga kopā'!F12+'Vidzeme kopā'!F12+'Zemgale kopā'!F12</f>
        <v>43.16</v>
      </c>
      <c r="G12" s="163">
        <f t="shared" si="2"/>
        <v>21305.960000000003</v>
      </c>
      <c r="H12" s="165">
        <f>'Kurzeme kopā'!H12+'Latgale kopā'!H12+'Rīga kopā'!H12+'Vidzeme kopā'!H12+'Zemgale kopā'!H12</f>
        <v>8082.89</v>
      </c>
      <c r="I12" s="165">
        <f>'Kurzeme kopā'!I12+'Latgale kopā'!I12+'Rīga kopā'!I12+'Vidzeme kopā'!I12+'Zemgale kopā'!I12</f>
        <v>664.51</v>
      </c>
      <c r="J12" s="165">
        <f>'Kurzeme kopā'!J12+'Latgale kopā'!J12+'Rīga kopā'!J12+'Vidzeme kopā'!J12+'Zemgale kopā'!J12</f>
        <v>730.19</v>
      </c>
      <c r="K12" s="163">
        <f t="shared" si="3"/>
        <v>9477.59</v>
      </c>
      <c r="L12" s="163">
        <f t="shared" si="4"/>
        <v>30783.550000000003</v>
      </c>
      <c r="M12" s="165">
        <f>'Kurzeme kopā'!M12+'Latgale kopā'!M12+'Rīga kopā'!M12+'Vidzeme kopā'!M12+'Zemgale kopā'!M12</f>
        <v>1114.1499999999999</v>
      </c>
      <c r="N12" s="176">
        <f t="shared" si="5"/>
        <v>31897.700000000004</v>
      </c>
      <c r="O12" s="4"/>
    </row>
    <row r="13" spans="1:15" ht="13.5" customHeight="1" x14ac:dyDescent="0.25">
      <c r="A13" s="17" t="s">
        <v>22</v>
      </c>
      <c r="B13" s="17" t="s">
        <v>17</v>
      </c>
      <c r="C13" s="167">
        <f>'Kurzeme kopā'!C13+'Latgale kopā'!C13+'Rīga kopā'!C13+'Vidzeme kopā'!C13+'Zemgale kopā'!C13</f>
        <v>574201</v>
      </c>
      <c r="D13" s="167">
        <f>'Kurzeme kopā'!D13+'Latgale kopā'!D13+'Rīga kopā'!D13+'Vidzeme kopā'!D13+'Zemgale kopā'!D13</f>
        <v>482683</v>
      </c>
      <c r="E13" s="167">
        <f>'Kurzeme kopā'!E13+'Latgale kopā'!E13+'Rīga kopā'!E13+'Vidzeme kopā'!E13+'Zemgale kopā'!E13</f>
        <v>992</v>
      </c>
      <c r="F13" s="167">
        <f>'Kurzeme kopā'!F13+'Latgale kopā'!F13+'Rīga kopā'!F13+'Vidzeme kopā'!F13+'Zemgale kopā'!F13</f>
        <v>1438</v>
      </c>
      <c r="G13" s="170">
        <f t="shared" si="2"/>
        <v>1059314</v>
      </c>
      <c r="H13" s="167">
        <f>'Kurzeme kopā'!H13+'Latgale kopā'!H13+'Rīga kopā'!H13+'Vidzeme kopā'!H13+'Zemgale kopā'!H13</f>
        <v>268981</v>
      </c>
      <c r="I13" s="167">
        <f>'Kurzeme kopā'!I13+'Latgale kopā'!I13+'Rīga kopā'!I13+'Vidzeme kopā'!I13+'Zemgale kopā'!I13</f>
        <v>19726</v>
      </c>
      <c r="J13" s="167">
        <f>'Kurzeme kopā'!J13+'Latgale kopā'!J13+'Rīga kopā'!J13+'Vidzeme kopā'!J13+'Zemgale kopā'!J13</f>
        <v>26728</v>
      </c>
      <c r="K13" s="170">
        <f t="shared" si="3"/>
        <v>315435</v>
      </c>
      <c r="L13" s="170">
        <f t="shared" si="4"/>
        <v>1374749</v>
      </c>
      <c r="M13" s="167">
        <f>'Kurzeme kopā'!M13+'Latgale kopā'!M13+'Rīga kopā'!M13+'Vidzeme kopā'!M13+'Zemgale kopā'!M13</f>
        <v>22441</v>
      </c>
      <c r="N13" s="176">
        <f t="shared" si="5"/>
        <v>1397190</v>
      </c>
      <c r="O13" s="4"/>
    </row>
    <row r="14" spans="1:15" ht="13.5" customHeight="1" x14ac:dyDescent="0.25">
      <c r="A14" s="264" t="s">
        <v>23</v>
      </c>
      <c r="B14" s="17" t="s">
        <v>16</v>
      </c>
      <c r="C14" s="165">
        <f>'Kurzeme kopā'!C14+'Latgale kopā'!C14+'Rīga kopā'!C14+'Vidzeme kopā'!C14+'Zemgale kopā'!C14</f>
        <v>314.03000000000003</v>
      </c>
      <c r="D14" s="165">
        <f>'Kurzeme kopā'!D14+'Latgale kopā'!D14+'Rīga kopā'!D14+'Vidzeme kopā'!D14+'Zemgale kopā'!D14</f>
        <v>269.72000000000003</v>
      </c>
      <c r="E14" s="165">
        <f>'Kurzeme kopā'!E14+'Latgale kopā'!E14+'Rīga kopā'!E14+'Vidzeme kopā'!E14+'Zemgale kopā'!E14</f>
        <v>1.0899999999999999</v>
      </c>
      <c r="F14" s="165">
        <f>'Kurzeme kopā'!F14+'Latgale kopā'!F14+'Rīga kopā'!F14+'Vidzeme kopā'!F14+'Zemgale kopā'!F14</f>
        <v>97.95</v>
      </c>
      <c r="G14" s="163">
        <f t="shared" si="2"/>
        <v>682.79000000000008</v>
      </c>
      <c r="H14" s="165">
        <f>'Kurzeme kopā'!H14+'Latgale kopā'!H14+'Rīga kopā'!H14+'Vidzeme kopā'!H14+'Zemgale kopā'!H14</f>
        <v>163.34</v>
      </c>
      <c r="I14" s="165">
        <f>'Kurzeme kopā'!I14+'Latgale kopā'!I14+'Rīga kopā'!I14+'Vidzeme kopā'!I14+'Zemgale kopā'!I14</f>
        <v>10.760000000000002</v>
      </c>
      <c r="J14" s="165">
        <f>'Kurzeme kopā'!J14+'Latgale kopā'!J14+'Rīga kopā'!J14+'Vidzeme kopā'!J14+'Zemgale kopā'!J14</f>
        <v>46.71</v>
      </c>
      <c r="K14" s="163">
        <f t="shared" si="3"/>
        <v>220.81</v>
      </c>
      <c r="L14" s="163">
        <f t="shared" si="4"/>
        <v>903.60000000000014</v>
      </c>
      <c r="M14" s="165">
        <f>'Kurzeme kopā'!M14+'Latgale kopā'!M14+'Rīga kopā'!M14+'Vidzeme kopā'!M14+'Zemgale kopā'!M14</f>
        <v>10.670000000000002</v>
      </c>
      <c r="N14" s="176">
        <f t="shared" si="5"/>
        <v>914.2700000000001</v>
      </c>
      <c r="O14" s="4"/>
    </row>
    <row r="15" spans="1:15" ht="13.5" customHeight="1" x14ac:dyDescent="0.25">
      <c r="A15" s="264"/>
      <c r="B15" s="17" t="s">
        <v>17</v>
      </c>
      <c r="C15" s="167">
        <f>'Kurzeme kopā'!C15+'Latgale kopā'!C15+'Rīga kopā'!C15+'Vidzeme kopā'!C15+'Zemgale kopā'!C15</f>
        <v>31494</v>
      </c>
      <c r="D15" s="167">
        <f>'Kurzeme kopā'!D15+'Latgale kopā'!D15+'Rīga kopā'!D15+'Vidzeme kopā'!D15+'Zemgale kopā'!D15</f>
        <v>39945</v>
      </c>
      <c r="E15" s="167">
        <f>'Kurzeme kopā'!E15+'Latgale kopā'!E15+'Rīga kopā'!E15+'Vidzeme kopā'!E15+'Zemgale kopā'!E15</f>
        <v>100</v>
      </c>
      <c r="F15" s="167">
        <f>'Kurzeme kopā'!F15+'Latgale kopā'!F15+'Rīga kopā'!F15+'Vidzeme kopā'!F15+'Zemgale kopā'!F15</f>
        <v>10558</v>
      </c>
      <c r="G15" s="170">
        <f t="shared" si="2"/>
        <v>82097</v>
      </c>
      <c r="H15" s="167">
        <f>'Kurzeme kopā'!H15+'Latgale kopā'!H15+'Rīga kopā'!H15+'Vidzeme kopā'!H15+'Zemgale kopā'!H15</f>
        <v>17447</v>
      </c>
      <c r="I15" s="167">
        <f>'Kurzeme kopā'!I15+'Latgale kopā'!I15+'Rīga kopā'!I15+'Vidzeme kopā'!I15+'Zemgale kopā'!I15</f>
        <v>1256</v>
      </c>
      <c r="J15" s="167">
        <f>'Kurzeme kopā'!J15+'Latgale kopā'!J15+'Rīga kopā'!J15+'Vidzeme kopā'!J15+'Zemgale kopā'!J15</f>
        <v>7712</v>
      </c>
      <c r="K15" s="170">
        <f t="shared" si="3"/>
        <v>26415</v>
      </c>
      <c r="L15" s="170">
        <f t="shared" si="4"/>
        <v>108512</v>
      </c>
      <c r="M15" s="167">
        <f>'Kurzeme kopā'!M15+'Latgale kopā'!M15+'Rīga kopā'!M15+'Vidzeme kopā'!M15+'Zemgale kopā'!M15</f>
        <v>796</v>
      </c>
      <c r="N15" s="176">
        <f t="shared" si="5"/>
        <v>109308</v>
      </c>
      <c r="O15" s="4"/>
    </row>
    <row r="16" spans="1:15" ht="13.5" customHeight="1" x14ac:dyDescent="0.25">
      <c r="A16" s="264" t="s">
        <v>24</v>
      </c>
      <c r="B16" s="17" t="s">
        <v>16</v>
      </c>
      <c r="C16" s="165">
        <f>'Kurzeme kopā'!C16+'Latgale kopā'!C16+'Rīga kopā'!C16+'Vidzeme kopā'!C16+'Zemgale kopā'!C16</f>
        <v>5437.9299999999994</v>
      </c>
      <c r="D16" s="165">
        <f>'Kurzeme kopā'!D16+'Latgale kopā'!D16+'Rīga kopā'!D16+'Vidzeme kopā'!D16+'Zemgale kopā'!D16</f>
        <v>3793.6099999999997</v>
      </c>
      <c r="E16" s="165">
        <f>'Kurzeme kopā'!E16+'Latgale kopā'!E16+'Rīga kopā'!E16+'Vidzeme kopā'!E16+'Zemgale kopā'!E16</f>
        <v>64.69</v>
      </c>
      <c r="F16" s="165">
        <f>'Kurzeme kopā'!F16+'Latgale kopā'!F16+'Rīga kopā'!F16+'Vidzeme kopā'!F16+'Zemgale kopā'!F16</f>
        <v>192.46</v>
      </c>
      <c r="G16" s="163">
        <f t="shared" si="2"/>
        <v>9488.6899999999987</v>
      </c>
      <c r="H16" s="165">
        <f>'Kurzeme kopā'!H16+'Latgale kopā'!H16+'Rīga kopā'!H16+'Vidzeme kopā'!H16+'Zemgale kopā'!H16</f>
        <v>2439.0700000000006</v>
      </c>
      <c r="I16" s="165">
        <f>'Kurzeme kopā'!I16+'Latgale kopā'!I16+'Rīga kopā'!I16+'Vidzeme kopā'!I16+'Zemgale kopā'!I16</f>
        <v>166.22000000000003</v>
      </c>
      <c r="J16" s="165">
        <f>'Kurzeme kopā'!J16+'Latgale kopā'!J16+'Rīga kopā'!J16+'Vidzeme kopā'!J16+'Zemgale kopā'!J16</f>
        <v>260.39</v>
      </c>
      <c r="K16" s="163">
        <f t="shared" si="3"/>
        <v>2865.6800000000007</v>
      </c>
      <c r="L16" s="163">
        <f t="shared" si="4"/>
        <v>12354.369999999999</v>
      </c>
      <c r="M16" s="165">
        <f>'Kurzeme kopā'!M16+'Latgale kopā'!M16+'Rīga kopā'!M16+'Vidzeme kopā'!M16+'Zemgale kopā'!M16</f>
        <v>401.93000000000006</v>
      </c>
      <c r="N16" s="176">
        <f t="shared" si="5"/>
        <v>12756.3</v>
      </c>
      <c r="O16" s="4"/>
    </row>
    <row r="17" spans="1:15" ht="13.5" customHeight="1" x14ac:dyDescent="0.25">
      <c r="A17" s="264"/>
      <c r="B17" s="17" t="s">
        <v>17</v>
      </c>
      <c r="C17" s="167">
        <f>'Kurzeme kopā'!C17+'Latgale kopā'!C17+'Rīga kopā'!C17+'Vidzeme kopā'!C17+'Zemgale kopā'!C17</f>
        <v>75358.990000000005</v>
      </c>
      <c r="D17" s="167">
        <f>'Kurzeme kopā'!D17+'Latgale kopā'!D17+'Rīga kopā'!D17+'Vidzeme kopā'!D17+'Zemgale kopā'!D17</f>
        <v>62021.479999999996</v>
      </c>
      <c r="E17" s="167">
        <f>'Kurzeme kopā'!E17+'Latgale kopā'!E17+'Rīga kopā'!E17+'Vidzeme kopā'!E17+'Zemgale kopā'!E17</f>
        <v>846</v>
      </c>
      <c r="F17" s="167">
        <f>'Kurzeme kopā'!F17+'Latgale kopā'!F17+'Rīga kopā'!F17+'Vidzeme kopā'!F17+'Zemgale kopā'!F17</f>
        <v>4347.21</v>
      </c>
      <c r="G17" s="170">
        <f t="shared" si="2"/>
        <v>142573.68</v>
      </c>
      <c r="H17" s="167">
        <f>'Kurzeme kopā'!H17+'Latgale kopā'!H17+'Rīga kopā'!H17+'Vidzeme kopā'!H17+'Zemgale kopā'!H17</f>
        <v>34745.74</v>
      </c>
      <c r="I17" s="167">
        <f>'Kurzeme kopā'!I17+'Latgale kopā'!I17+'Rīga kopā'!I17+'Vidzeme kopā'!I17+'Zemgale kopā'!I17</f>
        <v>2170</v>
      </c>
      <c r="J17" s="167">
        <f>'Kurzeme kopā'!J17+'Latgale kopā'!J17+'Rīga kopā'!J17+'Vidzeme kopā'!J17+'Zemgale kopā'!J17</f>
        <v>6462</v>
      </c>
      <c r="K17" s="170">
        <f t="shared" si="3"/>
        <v>43377.74</v>
      </c>
      <c r="L17" s="170">
        <f t="shared" si="4"/>
        <v>185951.41999999998</v>
      </c>
      <c r="M17" s="167">
        <f>'Kurzeme kopā'!M17+'Latgale kopā'!M17+'Rīga kopā'!M17+'Vidzeme kopā'!M17+'Zemgale kopā'!M17</f>
        <v>6273</v>
      </c>
      <c r="N17" s="176">
        <f t="shared" si="5"/>
        <v>192224.41999999998</v>
      </c>
      <c r="O17" s="4"/>
    </row>
    <row r="18" spans="1:15" ht="13.5" customHeight="1" x14ac:dyDescent="0.25">
      <c r="A18" s="244" t="s">
        <v>25</v>
      </c>
      <c r="B18" s="17" t="s">
        <v>16</v>
      </c>
      <c r="C18" s="165">
        <f>'Kurzeme kopā'!C18+'Latgale kopā'!C18+'Rīga kopā'!C18+'Vidzeme kopā'!C18+'Zemgale kopā'!C18</f>
        <v>32.85</v>
      </c>
      <c r="D18" s="165">
        <f>'Kurzeme kopā'!D18+'Latgale kopā'!D18+'Rīga kopā'!D18+'Vidzeme kopā'!D18+'Zemgale kopā'!D18</f>
        <v>21.67</v>
      </c>
      <c r="E18" s="165">
        <f>'Kurzeme kopā'!E18+'Latgale kopā'!E18+'Rīga kopā'!E18+'Vidzeme kopā'!E18+'Zemgale kopā'!E18</f>
        <v>0</v>
      </c>
      <c r="F18" s="165">
        <f>'Kurzeme kopā'!F18+'Latgale kopā'!F18+'Rīga kopā'!F18+'Vidzeme kopā'!F18+'Zemgale kopā'!F18</f>
        <v>0</v>
      </c>
      <c r="G18" s="163">
        <f t="shared" si="2"/>
        <v>54.52</v>
      </c>
      <c r="H18" s="165">
        <f>'Kurzeme kopā'!H18+'Latgale kopā'!H18+'Rīga kopā'!H18+'Vidzeme kopā'!H18+'Zemgale kopā'!H18</f>
        <v>27.740000000000002</v>
      </c>
      <c r="I18" s="165">
        <f>'Kurzeme kopā'!I18+'Latgale kopā'!I18+'Rīga kopā'!I18+'Vidzeme kopā'!I18+'Zemgale kopā'!I18</f>
        <v>0</v>
      </c>
      <c r="J18" s="165">
        <f>'Kurzeme kopā'!J18+'Latgale kopā'!J18+'Rīga kopā'!J18+'Vidzeme kopā'!J18+'Zemgale kopā'!J18</f>
        <v>1.69</v>
      </c>
      <c r="K18" s="163">
        <f t="shared" si="3"/>
        <v>29.430000000000003</v>
      </c>
      <c r="L18" s="163">
        <f t="shared" si="4"/>
        <v>83.95</v>
      </c>
      <c r="M18" s="165">
        <f>'Kurzeme kopā'!M18+'Latgale kopā'!M18+'Rīga kopā'!M18+'Vidzeme kopā'!M18+'Zemgale kopā'!M18</f>
        <v>0.96</v>
      </c>
      <c r="N18" s="176">
        <f t="shared" si="5"/>
        <v>84.91</v>
      </c>
      <c r="O18" s="4"/>
    </row>
    <row r="19" spans="1:15" ht="13.5" customHeight="1" x14ac:dyDescent="0.25">
      <c r="A19" s="244"/>
      <c r="B19" s="17" t="s">
        <v>17</v>
      </c>
      <c r="C19" s="165">
        <f>'Kurzeme kopā'!C19+'Latgale kopā'!C19+'Rīga kopā'!C19+'Vidzeme kopā'!C19+'Zemgale kopā'!C19</f>
        <v>7199</v>
      </c>
      <c r="D19" s="165">
        <f>'Kurzeme kopā'!D19+'Latgale kopā'!D19+'Rīga kopā'!D19+'Vidzeme kopā'!D19+'Zemgale kopā'!D19</f>
        <v>5751</v>
      </c>
      <c r="E19" s="165">
        <f>'Kurzeme kopā'!E19+'Latgale kopā'!E19+'Rīga kopā'!E19+'Vidzeme kopā'!E19+'Zemgale kopā'!E19</f>
        <v>0</v>
      </c>
      <c r="F19" s="165">
        <f>'Kurzeme kopā'!F19+'Latgale kopā'!F19+'Rīga kopā'!F19+'Vidzeme kopā'!F19+'Zemgale kopā'!F19</f>
        <v>0</v>
      </c>
      <c r="G19" s="163">
        <f t="shared" si="2"/>
        <v>12950</v>
      </c>
      <c r="H19" s="165">
        <f>'Kurzeme kopā'!H19+'Latgale kopā'!H19+'Rīga kopā'!H19+'Vidzeme kopā'!H19+'Zemgale kopā'!H19</f>
        <v>7402</v>
      </c>
      <c r="I19" s="165">
        <f>'Kurzeme kopā'!I19+'Latgale kopā'!I19+'Rīga kopā'!I19+'Vidzeme kopā'!I19+'Zemgale kopā'!I19</f>
        <v>0</v>
      </c>
      <c r="J19" s="165">
        <f>'Kurzeme kopā'!J19+'Latgale kopā'!J19+'Rīga kopā'!J19+'Vidzeme kopā'!J19+'Zemgale kopā'!J19</f>
        <v>5</v>
      </c>
      <c r="K19" s="163">
        <f t="shared" si="3"/>
        <v>7407</v>
      </c>
      <c r="L19" s="163">
        <f t="shared" si="4"/>
        <v>20357</v>
      </c>
      <c r="M19" s="165">
        <f>'Kurzeme kopā'!M19+'Latgale kopā'!M19+'Rīga kopā'!M19+'Vidzeme kopā'!M19+'Zemgale kopā'!M19</f>
        <v>78</v>
      </c>
      <c r="N19" s="176">
        <f t="shared" si="5"/>
        <v>20435</v>
      </c>
      <c r="O19" s="4"/>
    </row>
    <row r="20" spans="1:15" ht="13.5" customHeight="1" x14ac:dyDescent="0.25">
      <c r="A20" s="244" t="s">
        <v>26</v>
      </c>
      <c r="B20" s="17" t="s">
        <v>16</v>
      </c>
      <c r="C20" s="165">
        <f>'Kurzeme kopā'!C20+'Latgale kopā'!C20+'Rīga kopā'!C20+'Vidzeme kopā'!C20+'Zemgale kopā'!C20</f>
        <v>0</v>
      </c>
      <c r="D20" s="165">
        <f>'Kurzeme kopā'!D20+'Latgale kopā'!D20+'Rīga kopā'!D20+'Vidzeme kopā'!D20+'Zemgale kopā'!D20</f>
        <v>0.33</v>
      </c>
      <c r="E20" s="165">
        <f>'Kurzeme kopā'!E20+'Latgale kopā'!E20+'Rīga kopā'!E20+'Vidzeme kopā'!E20+'Zemgale kopā'!E20</f>
        <v>0</v>
      </c>
      <c r="F20" s="165">
        <f>'Kurzeme kopā'!F20+'Latgale kopā'!F20+'Rīga kopā'!F20+'Vidzeme kopā'!F20+'Zemgale kopā'!F20</f>
        <v>0</v>
      </c>
      <c r="G20" s="163">
        <f t="shared" si="2"/>
        <v>0.33</v>
      </c>
      <c r="H20" s="165">
        <f>'Kurzeme kopā'!H20+'Latgale kopā'!H20+'Rīga kopā'!H20+'Vidzeme kopā'!H20+'Zemgale kopā'!H20</f>
        <v>0</v>
      </c>
      <c r="I20" s="165">
        <f>'Kurzeme kopā'!I20+'Latgale kopā'!I20+'Rīga kopā'!I20+'Vidzeme kopā'!I20+'Zemgale kopā'!I20</f>
        <v>0</v>
      </c>
      <c r="J20" s="165">
        <f>'Kurzeme kopā'!J20+'Latgale kopā'!J20+'Rīga kopā'!J20+'Vidzeme kopā'!J20+'Zemgale kopā'!J20</f>
        <v>0</v>
      </c>
      <c r="K20" s="163">
        <f t="shared" si="3"/>
        <v>0</v>
      </c>
      <c r="L20" s="163">
        <f t="shared" si="4"/>
        <v>0.33</v>
      </c>
      <c r="M20" s="165">
        <f>'Kurzeme kopā'!M20+'Latgale kopā'!M20+'Rīga kopā'!M20+'Vidzeme kopā'!M20+'Zemgale kopā'!M20</f>
        <v>0</v>
      </c>
      <c r="N20" s="176">
        <f t="shared" si="5"/>
        <v>0.33</v>
      </c>
      <c r="O20" s="4"/>
    </row>
    <row r="21" spans="1:15" ht="13.5" customHeight="1" x14ac:dyDescent="0.25">
      <c r="A21" s="244"/>
      <c r="B21" s="17" t="s">
        <v>17</v>
      </c>
      <c r="C21" s="165">
        <f>'Kurzeme kopā'!C21+'Latgale kopā'!C21+'Rīga kopā'!C21+'Vidzeme kopā'!C21+'Zemgale kopā'!C21</f>
        <v>0</v>
      </c>
      <c r="D21" s="165">
        <f>'Kurzeme kopā'!D21+'Latgale kopā'!D21+'Rīga kopā'!D21+'Vidzeme kopā'!D21+'Zemgale kopā'!D21</f>
        <v>27</v>
      </c>
      <c r="E21" s="165">
        <f>'Kurzeme kopā'!E21+'Latgale kopā'!E21+'Rīga kopā'!E21+'Vidzeme kopā'!E21+'Zemgale kopā'!E21</f>
        <v>0</v>
      </c>
      <c r="F21" s="165">
        <f>'Kurzeme kopā'!F21+'Latgale kopā'!F21+'Rīga kopā'!F21+'Vidzeme kopā'!F21+'Zemgale kopā'!F21</f>
        <v>0</v>
      </c>
      <c r="G21" s="163">
        <f t="shared" si="2"/>
        <v>27</v>
      </c>
      <c r="H21" s="165">
        <f>'Kurzeme kopā'!H21+'Latgale kopā'!H21+'Rīga kopā'!H21+'Vidzeme kopā'!H21+'Zemgale kopā'!H21</f>
        <v>0</v>
      </c>
      <c r="I21" s="165">
        <f>'Kurzeme kopā'!I21+'Latgale kopā'!I21+'Rīga kopā'!I21+'Vidzeme kopā'!I21+'Zemgale kopā'!I21</f>
        <v>0</v>
      </c>
      <c r="J21" s="165">
        <f>'Kurzeme kopā'!J21+'Latgale kopā'!J21+'Rīga kopā'!J21+'Vidzeme kopā'!J21+'Zemgale kopā'!J21</f>
        <v>0</v>
      </c>
      <c r="K21" s="163">
        <f t="shared" si="3"/>
        <v>0</v>
      </c>
      <c r="L21" s="163">
        <f t="shared" si="4"/>
        <v>27</v>
      </c>
      <c r="M21" s="165">
        <f>'Kurzeme kopā'!M21+'Latgale kopā'!M21+'Rīga kopā'!M21+'Vidzeme kopā'!M21+'Zemgale kopā'!M21</f>
        <v>0</v>
      </c>
      <c r="N21" s="176">
        <f t="shared" si="5"/>
        <v>27</v>
      </c>
      <c r="O21" s="4"/>
    </row>
    <row r="22" spans="1:15" ht="13.5" customHeight="1" x14ac:dyDescent="0.25">
      <c r="A22" s="14" t="s">
        <v>27</v>
      </c>
      <c r="B22" s="17" t="s">
        <v>16</v>
      </c>
      <c r="C22" s="165">
        <f>'Kurzeme kopā'!C22+'Latgale kopā'!C22+'Rīga kopā'!C22+'Vidzeme kopā'!C22+'Zemgale kopā'!C22</f>
        <v>777.52999999999986</v>
      </c>
      <c r="D22" s="165">
        <f>'Kurzeme kopā'!D22+'Latgale kopā'!D22+'Rīga kopā'!D22+'Vidzeme kopā'!D22+'Zemgale kopā'!D22</f>
        <v>550.64</v>
      </c>
      <c r="E22" s="165">
        <f>'Kurzeme kopā'!E22+'Latgale kopā'!E22+'Rīga kopā'!E22+'Vidzeme kopā'!E22+'Zemgale kopā'!E22</f>
        <v>0.41000000000000003</v>
      </c>
      <c r="F22" s="165">
        <f>'Kurzeme kopā'!F22+'Latgale kopā'!F22+'Rīga kopā'!F22+'Vidzeme kopā'!F22+'Zemgale kopā'!F22</f>
        <v>2.0300000000000002</v>
      </c>
      <c r="G22" s="163">
        <f t="shared" si="2"/>
        <v>1330.61</v>
      </c>
      <c r="H22" s="165">
        <f>'Kurzeme kopā'!H22+'Latgale kopā'!H22+'Rīga kopā'!H22+'Vidzeme kopā'!H22+'Zemgale kopā'!H22</f>
        <v>570.65000000000009</v>
      </c>
      <c r="I22" s="165">
        <f>'Kurzeme kopā'!I22+'Latgale kopā'!I22+'Rīga kopā'!I22+'Vidzeme kopā'!I22+'Zemgale kopā'!I22</f>
        <v>10.25</v>
      </c>
      <c r="J22" s="165">
        <f>'Kurzeme kopā'!J22+'Latgale kopā'!J22+'Rīga kopā'!J22+'Vidzeme kopā'!J22+'Zemgale kopā'!J22</f>
        <v>16.399999999999999</v>
      </c>
      <c r="K22" s="163">
        <f t="shared" si="3"/>
        <v>597.30000000000007</v>
      </c>
      <c r="L22" s="163">
        <f t="shared" si="4"/>
        <v>1927.9099999999999</v>
      </c>
      <c r="M22" s="165">
        <f>'Kurzeme kopā'!M22+'Latgale kopā'!M22+'Rīga kopā'!M22+'Vidzeme kopā'!M22+'Zemgale kopā'!M22</f>
        <v>13.340000000000002</v>
      </c>
      <c r="N22" s="176">
        <f t="shared" si="5"/>
        <v>1941.2499999999998</v>
      </c>
      <c r="O22" s="4"/>
    </row>
    <row r="23" spans="1:15" ht="13.5" customHeight="1" x14ac:dyDescent="0.25">
      <c r="A23" s="16"/>
      <c r="B23" s="17" t="s">
        <v>17</v>
      </c>
      <c r="C23" s="165">
        <f>'Kurzeme kopā'!C23+'Latgale kopā'!C23+'Rīga kopā'!C23+'Vidzeme kopā'!C23+'Zemgale kopā'!C23</f>
        <v>82920</v>
      </c>
      <c r="D23" s="165">
        <f>'Kurzeme kopā'!D23+'Latgale kopā'!D23+'Rīga kopā'!D23+'Vidzeme kopā'!D23+'Zemgale kopā'!D23</f>
        <v>58486.55</v>
      </c>
      <c r="E23" s="165">
        <f>'Kurzeme kopā'!E23+'Latgale kopā'!E23+'Rīga kopā'!E23+'Vidzeme kopā'!E23+'Zemgale kopā'!E23</f>
        <v>47</v>
      </c>
      <c r="F23" s="165">
        <f>'Kurzeme kopā'!F23+'Latgale kopā'!F23+'Rīga kopā'!F23+'Vidzeme kopā'!F23+'Zemgale kopā'!F23</f>
        <v>358</v>
      </c>
      <c r="G23" s="163">
        <f t="shared" si="2"/>
        <v>141811.54999999999</v>
      </c>
      <c r="H23" s="165">
        <f>'Kurzeme kopā'!H23+'Latgale kopā'!H23+'Rīga kopā'!H23+'Vidzeme kopā'!H23+'Zemgale kopā'!H23</f>
        <v>68719</v>
      </c>
      <c r="I23" s="165">
        <f>'Kurzeme kopā'!I23+'Latgale kopā'!I23+'Rīga kopā'!I23+'Vidzeme kopā'!I23+'Zemgale kopā'!I23</f>
        <v>1408</v>
      </c>
      <c r="J23" s="165">
        <f>'Kurzeme kopā'!J23+'Latgale kopā'!J23+'Rīga kopā'!J23+'Vidzeme kopā'!J23+'Zemgale kopā'!J23</f>
        <v>3432</v>
      </c>
      <c r="K23" s="163">
        <f t="shared" si="3"/>
        <v>73559</v>
      </c>
      <c r="L23" s="163">
        <f t="shared" si="4"/>
        <v>215370.55</v>
      </c>
      <c r="M23" s="165">
        <f>'Kurzeme kopā'!M23+'Latgale kopā'!M23+'Rīga kopā'!M23+'Vidzeme kopā'!M23+'Zemgale kopā'!M23</f>
        <v>1414</v>
      </c>
      <c r="N23" s="176">
        <f t="shared" si="5"/>
        <v>216784.55</v>
      </c>
      <c r="O23" s="4"/>
    </row>
    <row r="24" spans="1:15" ht="13.5" customHeight="1" x14ac:dyDescent="0.25">
      <c r="A24" s="264" t="s">
        <v>28</v>
      </c>
      <c r="B24" s="17" t="s">
        <v>16</v>
      </c>
      <c r="C24" s="165">
        <f>'Kurzeme kopā'!C24+'Latgale kopā'!C24+'Rīga kopā'!C24+'Vidzeme kopā'!C24+'Zemgale kopā'!C24</f>
        <v>1930.82</v>
      </c>
      <c r="D24" s="165">
        <f>'Kurzeme kopā'!D24+'Latgale kopā'!D24+'Rīga kopā'!D24+'Vidzeme kopā'!D24+'Zemgale kopā'!D24</f>
        <v>701.84999999999991</v>
      </c>
      <c r="E24" s="165">
        <f>'Kurzeme kopā'!E24+'Latgale kopā'!E24+'Rīga kopā'!E24+'Vidzeme kopā'!E24+'Zemgale kopā'!E24</f>
        <v>5.38</v>
      </c>
      <c r="F24" s="165">
        <f>'Kurzeme kopā'!F24+'Latgale kopā'!F24+'Rīga kopā'!F24+'Vidzeme kopā'!F24+'Zemgale kopā'!F24</f>
        <v>17.04</v>
      </c>
      <c r="G24" s="163">
        <f t="shared" si="2"/>
        <v>2655.09</v>
      </c>
      <c r="H24" s="165">
        <f>'Kurzeme kopā'!H24+'Latgale kopā'!H24+'Rīga kopā'!H24+'Vidzeme kopā'!H24+'Zemgale kopā'!H24</f>
        <v>776.88000000000011</v>
      </c>
      <c r="I24" s="165">
        <f>'Kurzeme kopā'!I24+'Latgale kopā'!I24+'Rīga kopā'!I24+'Vidzeme kopā'!I24+'Zemgale kopā'!I24</f>
        <v>14.71</v>
      </c>
      <c r="J24" s="165">
        <f>'Kurzeme kopā'!J24+'Latgale kopā'!J24+'Rīga kopā'!J24+'Vidzeme kopā'!J24+'Zemgale kopā'!J24</f>
        <v>24.340000000000003</v>
      </c>
      <c r="K24" s="163">
        <f t="shared" si="3"/>
        <v>815.93000000000018</v>
      </c>
      <c r="L24" s="163">
        <f t="shared" si="4"/>
        <v>3471.0200000000004</v>
      </c>
      <c r="M24" s="165">
        <f>'Kurzeme kopā'!M24+'Latgale kopā'!M24+'Rīga kopā'!M24+'Vidzeme kopā'!M24+'Zemgale kopā'!M24</f>
        <v>31.28</v>
      </c>
      <c r="N24" s="176">
        <f t="shared" si="5"/>
        <v>3502.3000000000006</v>
      </c>
      <c r="O24" s="4"/>
    </row>
    <row r="25" spans="1:15" ht="13.5" customHeight="1" x14ac:dyDescent="0.25">
      <c r="A25" s="264"/>
      <c r="B25" s="17" t="s">
        <v>17</v>
      </c>
      <c r="C25" s="167">
        <f>'Kurzeme kopā'!C25+'Latgale kopā'!C25+'Rīga kopā'!C25+'Vidzeme kopā'!C25+'Zemgale kopā'!C25</f>
        <v>29093</v>
      </c>
      <c r="D25" s="167">
        <f>'Kurzeme kopā'!D25+'Latgale kopā'!D25+'Rīga kopā'!D25+'Vidzeme kopā'!D25+'Zemgale kopā'!D25</f>
        <v>7330</v>
      </c>
      <c r="E25" s="167">
        <f>'Kurzeme kopā'!E25+'Latgale kopā'!E25+'Rīga kopā'!E25+'Vidzeme kopā'!E25+'Zemgale kopā'!E25</f>
        <v>90</v>
      </c>
      <c r="F25" s="167">
        <f>'Kurzeme kopā'!F25+'Latgale kopā'!F25+'Rīga kopā'!F25+'Vidzeme kopā'!F25+'Zemgale kopā'!F25</f>
        <v>47</v>
      </c>
      <c r="G25" s="170">
        <f t="shared" si="2"/>
        <v>36560</v>
      </c>
      <c r="H25" s="167">
        <f>'Kurzeme kopā'!H25+'Latgale kopā'!H25+'Rīga kopā'!H25+'Vidzeme kopā'!H25+'Zemgale kopā'!H25</f>
        <v>7323</v>
      </c>
      <c r="I25" s="167">
        <f>'Kurzeme kopā'!I25+'Latgale kopā'!I25+'Rīga kopā'!I25+'Vidzeme kopā'!I25+'Zemgale kopā'!I25</f>
        <v>485</v>
      </c>
      <c r="J25" s="167">
        <f>'Kurzeme kopā'!J25+'Latgale kopā'!J25+'Rīga kopā'!J25+'Vidzeme kopā'!J25+'Zemgale kopā'!J25</f>
        <v>1062</v>
      </c>
      <c r="K25" s="170">
        <f t="shared" si="3"/>
        <v>8870</v>
      </c>
      <c r="L25" s="170">
        <f t="shared" si="4"/>
        <v>45430</v>
      </c>
      <c r="M25" s="167">
        <f>'Kurzeme kopā'!M25+'Latgale kopā'!M25+'Rīga kopā'!M25+'Vidzeme kopā'!M25+'Zemgale kopā'!M25</f>
        <v>616</v>
      </c>
      <c r="N25" s="176">
        <f t="shared" si="5"/>
        <v>46046</v>
      </c>
      <c r="O25" s="4"/>
    </row>
    <row r="26" spans="1:15" ht="13.5" customHeight="1" x14ac:dyDescent="0.25">
      <c r="A26" s="264" t="s">
        <v>29</v>
      </c>
      <c r="B26" s="17" t="s">
        <v>16</v>
      </c>
      <c r="C26" s="165">
        <f>'Kurzeme kopā'!C26+'Latgale kopā'!C26+'Rīga kopā'!C26+'Vidzeme kopā'!C26+'Zemgale kopā'!C26</f>
        <v>0</v>
      </c>
      <c r="D26" s="165">
        <f>'Kurzeme kopā'!D26+'Latgale kopā'!D26+'Rīga kopā'!D26+'Vidzeme kopā'!D26+'Zemgale kopā'!D26</f>
        <v>0</v>
      </c>
      <c r="E26" s="165">
        <f>'Kurzeme kopā'!E26+'Latgale kopā'!E26+'Rīga kopā'!E26+'Vidzeme kopā'!E26+'Zemgale kopā'!E26</f>
        <v>0</v>
      </c>
      <c r="F26" s="165">
        <f>'Kurzeme kopā'!F26+'Latgale kopā'!F26+'Rīga kopā'!F26+'Vidzeme kopā'!F26+'Zemgale kopā'!F26</f>
        <v>0</v>
      </c>
      <c r="G26" s="163">
        <f t="shared" si="2"/>
        <v>0</v>
      </c>
      <c r="H26" s="165">
        <f>'Kurzeme kopā'!H26+'Latgale kopā'!H26+'Rīga kopā'!H26+'Vidzeme kopā'!H26+'Zemgale kopā'!H26</f>
        <v>0</v>
      </c>
      <c r="I26" s="165">
        <f>'Kurzeme kopā'!I26+'Latgale kopā'!I26+'Rīga kopā'!I26+'Vidzeme kopā'!I26+'Zemgale kopā'!I26</f>
        <v>0</v>
      </c>
      <c r="J26" s="165">
        <f>'Kurzeme kopā'!J26+'Latgale kopā'!J26+'Rīga kopā'!J26+'Vidzeme kopā'!J26+'Zemgale kopā'!J26</f>
        <v>0</v>
      </c>
      <c r="K26" s="163">
        <f t="shared" si="3"/>
        <v>0</v>
      </c>
      <c r="L26" s="163">
        <f t="shared" si="4"/>
        <v>0</v>
      </c>
      <c r="M26" s="165">
        <f>'Kurzeme kopā'!M26+'Latgale kopā'!M26+'Rīga kopā'!M26+'Vidzeme kopā'!M26+'Zemgale kopā'!M26</f>
        <v>0</v>
      </c>
      <c r="N26" s="176">
        <f t="shared" si="5"/>
        <v>0</v>
      </c>
      <c r="O26" s="4"/>
    </row>
    <row r="27" spans="1:15" ht="13.5" customHeight="1" x14ac:dyDescent="0.25">
      <c r="A27" s="264"/>
      <c r="B27" s="17" t="s">
        <v>17</v>
      </c>
      <c r="C27" s="165">
        <f>'Kurzeme kopā'!C27+'Latgale kopā'!C27+'Rīga kopā'!C27+'Vidzeme kopā'!C27+'Zemgale kopā'!C27</f>
        <v>0</v>
      </c>
      <c r="D27" s="165">
        <f>'Kurzeme kopā'!D27+'Latgale kopā'!D27+'Rīga kopā'!D27+'Vidzeme kopā'!D27+'Zemgale kopā'!D27</f>
        <v>0</v>
      </c>
      <c r="E27" s="165">
        <f>'Kurzeme kopā'!E27+'Latgale kopā'!E27+'Rīga kopā'!E27+'Vidzeme kopā'!E27+'Zemgale kopā'!E27</f>
        <v>0</v>
      </c>
      <c r="F27" s="165">
        <f>'Kurzeme kopā'!F27+'Latgale kopā'!F27+'Rīga kopā'!F27+'Vidzeme kopā'!F27+'Zemgale kopā'!F27</f>
        <v>0</v>
      </c>
      <c r="G27" s="163">
        <f t="shared" si="2"/>
        <v>0</v>
      </c>
      <c r="H27" s="165">
        <f>'Kurzeme kopā'!H27+'Latgale kopā'!H27+'Rīga kopā'!H27+'Vidzeme kopā'!H27+'Zemgale kopā'!H27</f>
        <v>0</v>
      </c>
      <c r="I27" s="165">
        <f>'Kurzeme kopā'!I27+'Latgale kopā'!I27+'Rīga kopā'!I27+'Vidzeme kopā'!I27+'Zemgale kopā'!I27</f>
        <v>0</v>
      </c>
      <c r="J27" s="165">
        <f>'Kurzeme kopā'!J27+'Latgale kopā'!J27+'Rīga kopā'!J27+'Vidzeme kopā'!J27+'Zemgale kopā'!J27</f>
        <v>0</v>
      </c>
      <c r="K27" s="163">
        <f t="shared" si="3"/>
        <v>0</v>
      </c>
      <c r="L27" s="163">
        <f t="shared" si="4"/>
        <v>0</v>
      </c>
      <c r="M27" s="165">
        <f>'Kurzeme kopā'!M27+'Latgale kopā'!M27+'Rīga kopā'!M27+'Vidzeme kopā'!M27+'Zemgale kopā'!M27</f>
        <v>0</v>
      </c>
      <c r="N27" s="176">
        <f t="shared" si="5"/>
        <v>0</v>
      </c>
      <c r="O27" s="4"/>
    </row>
    <row r="28" spans="1:15" ht="13.5" customHeight="1" x14ac:dyDescent="0.25">
      <c r="A28" s="264" t="s">
        <v>30</v>
      </c>
      <c r="B28" s="17" t="s">
        <v>16</v>
      </c>
      <c r="C28" s="165">
        <f>'Kurzeme kopā'!C28+'Latgale kopā'!C28+'Rīga kopā'!C28+'Vidzeme kopā'!C28+'Zemgale kopā'!C28</f>
        <v>40.150000000000006</v>
      </c>
      <c r="D28" s="165">
        <f>'Kurzeme kopā'!D28+'Latgale kopā'!D28+'Rīga kopā'!D28+'Vidzeme kopā'!D28+'Zemgale kopā'!D28</f>
        <v>8.48</v>
      </c>
      <c r="E28" s="165">
        <f>'Kurzeme kopā'!E28+'Latgale kopā'!E28+'Rīga kopā'!E28+'Vidzeme kopā'!E28+'Zemgale kopā'!E28</f>
        <v>0.75</v>
      </c>
      <c r="F28" s="165">
        <f>'Kurzeme kopā'!F28+'Latgale kopā'!F28+'Rīga kopā'!F28+'Vidzeme kopā'!F28+'Zemgale kopā'!F28</f>
        <v>0.19</v>
      </c>
      <c r="G28" s="163">
        <f t="shared" si="2"/>
        <v>49.570000000000007</v>
      </c>
      <c r="H28" s="165">
        <f>'Kurzeme kopā'!H28+'Latgale kopā'!H28+'Rīga kopā'!H28+'Vidzeme kopā'!H28+'Zemgale kopā'!H28</f>
        <v>0.28999999999999998</v>
      </c>
      <c r="I28" s="165">
        <f>'Kurzeme kopā'!I28+'Latgale kopā'!I28+'Rīga kopā'!I28+'Vidzeme kopā'!I28+'Zemgale kopā'!I28</f>
        <v>0</v>
      </c>
      <c r="J28" s="165">
        <f>'Kurzeme kopā'!J28+'Latgale kopā'!J28+'Rīga kopā'!J28+'Vidzeme kopā'!J28+'Zemgale kopā'!J28</f>
        <v>0</v>
      </c>
      <c r="K28" s="163">
        <f t="shared" si="3"/>
        <v>0.28999999999999998</v>
      </c>
      <c r="L28" s="163">
        <f t="shared" si="4"/>
        <v>49.860000000000007</v>
      </c>
      <c r="M28" s="165">
        <f>'Kurzeme kopā'!M28+'Latgale kopā'!M28+'Rīga kopā'!M28+'Vidzeme kopā'!M28+'Zemgale kopā'!M28</f>
        <v>0</v>
      </c>
      <c r="N28" s="176">
        <f t="shared" si="5"/>
        <v>49.860000000000007</v>
      </c>
      <c r="O28" s="4"/>
    </row>
    <row r="29" spans="1:15" ht="13.5" customHeight="1" x14ac:dyDescent="0.25">
      <c r="A29" s="264"/>
      <c r="B29" s="17" t="s">
        <v>17</v>
      </c>
      <c r="C29" s="165">
        <f>'Kurzeme kopā'!C29+'Latgale kopā'!C29+'Rīga kopā'!C29+'Vidzeme kopā'!C29+'Zemgale kopā'!C29</f>
        <v>317</v>
      </c>
      <c r="D29" s="165">
        <f>'Kurzeme kopā'!D29+'Latgale kopā'!D29+'Rīga kopā'!D29+'Vidzeme kopā'!D29+'Zemgale kopā'!D29</f>
        <v>77</v>
      </c>
      <c r="E29" s="165">
        <f>'Kurzeme kopā'!E29+'Latgale kopā'!E29+'Rīga kopā'!E29+'Vidzeme kopā'!E29+'Zemgale kopā'!E29</f>
        <v>10</v>
      </c>
      <c r="F29" s="165">
        <f>'Kurzeme kopā'!F29+'Latgale kopā'!F29+'Rīga kopā'!F29+'Vidzeme kopā'!F29+'Zemgale kopā'!F29</f>
        <v>1</v>
      </c>
      <c r="G29" s="163">
        <f t="shared" si="2"/>
        <v>405</v>
      </c>
      <c r="H29" s="165">
        <f>'Kurzeme kopā'!H29+'Latgale kopā'!H29+'Rīga kopā'!H29+'Vidzeme kopā'!H29+'Zemgale kopā'!H29</f>
        <v>51</v>
      </c>
      <c r="I29" s="165">
        <f>'Kurzeme kopā'!I29+'Latgale kopā'!I29+'Rīga kopā'!I29+'Vidzeme kopā'!I29+'Zemgale kopā'!I29</f>
        <v>0</v>
      </c>
      <c r="J29" s="165">
        <f>'Kurzeme kopā'!J29+'Latgale kopā'!J29+'Rīga kopā'!J29+'Vidzeme kopā'!J29+'Zemgale kopā'!J29</f>
        <v>0</v>
      </c>
      <c r="K29" s="163">
        <f t="shared" si="3"/>
        <v>51</v>
      </c>
      <c r="L29" s="163">
        <f t="shared" si="4"/>
        <v>456</v>
      </c>
      <c r="M29" s="165">
        <f>'Kurzeme kopā'!M29+'Latgale kopā'!M29+'Rīga kopā'!M29+'Vidzeme kopā'!M29+'Zemgale kopā'!M29</f>
        <v>0</v>
      </c>
      <c r="N29" s="176">
        <f t="shared" si="5"/>
        <v>456</v>
      </c>
      <c r="O29" s="4"/>
    </row>
    <row r="30" spans="1:15" ht="13.5" customHeight="1" x14ac:dyDescent="0.25">
      <c r="A30" s="264" t="s">
        <v>31</v>
      </c>
      <c r="B30" s="17" t="s">
        <v>16</v>
      </c>
      <c r="C30" s="165">
        <f>'Kurzeme kopā'!C30+'Latgale kopā'!C30+'Rīga kopā'!C30+'Vidzeme kopā'!C30+'Zemgale kopā'!C30</f>
        <v>176.31</v>
      </c>
      <c r="D30" s="165">
        <f>'Kurzeme kopā'!D30+'Latgale kopā'!D30+'Rīga kopā'!D30+'Vidzeme kopā'!D30+'Zemgale kopā'!D30</f>
        <v>28.979999999999997</v>
      </c>
      <c r="E30" s="165">
        <f>'Kurzeme kopā'!E30+'Latgale kopā'!E30+'Rīga kopā'!E30+'Vidzeme kopā'!E30+'Zemgale kopā'!E30</f>
        <v>1.34</v>
      </c>
      <c r="F30" s="165">
        <f>'Kurzeme kopā'!F30+'Latgale kopā'!F30+'Rīga kopā'!F30+'Vidzeme kopā'!F30+'Zemgale kopā'!F30</f>
        <v>0.38</v>
      </c>
      <c r="G30" s="163">
        <f t="shared" si="2"/>
        <v>207.01</v>
      </c>
      <c r="H30" s="165">
        <f>'Kurzeme kopā'!H30+'Latgale kopā'!H30+'Rīga kopā'!H30+'Vidzeme kopā'!H30+'Zemgale kopā'!H30</f>
        <v>90.62</v>
      </c>
      <c r="I30" s="165">
        <f>'Kurzeme kopā'!I30+'Latgale kopā'!I30+'Rīga kopā'!I30+'Vidzeme kopā'!I30+'Zemgale kopā'!I30</f>
        <v>3.67</v>
      </c>
      <c r="J30" s="165">
        <f>'Kurzeme kopā'!J30+'Latgale kopā'!J30+'Rīga kopā'!J30+'Vidzeme kopā'!J30+'Zemgale kopā'!J30</f>
        <v>25.860000000000003</v>
      </c>
      <c r="K30" s="163">
        <f t="shared" si="3"/>
        <v>120.15</v>
      </c>
      <c r="L30" s="163">
        <f t="shared" si="4"/>
        <v>327.15999999999997</v>
      </c>
      <c r="M30" s="165">
        <f>'Kurzeme kopā'!M30+'Latgale kopā'!M30+'Rīga kopā'!M30+'Vidzeme kopā'!M30+'Zemgale kopā'!M30</f>
        <v>11.57</v>
      </c>
      <c r="N30" s="176">
        <f t="shared" si="5"/>
        <v>338.72999999999996</v>
      </c>
      <c r="O30" s="4"/>
    </row>
    <row r="31" spans="1:15" ht="13.5" customHeight="1" x14ac:dyDescent="0.25">
      <c r="A31" s="264"/>
      <c r="B31" s="17" t="s">
        <v>17</v>
      </c>
      <c r="C31" s="165">
        <f>'Kurzeme kopā'!C31+'Latgale kopā'!C31+'Rīga kopā'!C31+'Vidzeme kopā'!C31+'Zemgale kopā'!C31</f>
        <v>23644</v>
      </c>
      <c r="D31" s="165">
        <f>'Kurzeme kopā'!D31+'Latgale kopā'!D31+'Rīga kopā'!D31+'Vidzeme kopā'!D31+'Zemgale kopā'!D31</f>
        <v>3358</v>
      </c>
      <c r="E31" s="165">
        <f>'Kurzeme kopā'!E31+'Latgale kopā'!E31+'Rīga kopā'!E31+'Vidzeme kopā'!E31+'Zemgale kopā'!E31</f>
        <v>130</v>
      </c>
      <c r="F31" s="165">
        <f>'Kurzeme kopā'!F31+'Latgale kopā'!F31+'Rīga kopā'!F31+'Vidzeme kopā'!F31+'Zemgale kopā'!F31</f>
        <v>2</v>
      </c>
      <c r="G31" s="163">
        <f t="shared" si="2"/>
        <v>27134</v>
      </c>
      <c r="H31" s="165">
        <f>'Kurzeme kopā'!H31+'Latgale kopā'!H31+'Rīga kopā'!H31+'Vidzeme kopā'!H31+'Zemgale kopā'!H31</f>
        <v>11344</v>
      </c>
      <c r="I31" s="165">
        <f>'Kurzeme kopā'!I31+'Latgale kopā'!I31+'Rīga kopā'!I31+'Vidzeme kopā'!I31+'Zemgale kopā'!I31</f>
        <v>782</v>
      </c>
      <c r="J31" s="165">
        <f>'Kurzeme kopā'!J31+'Latgale kopā'!J31+'Rīga kopā'!J31+'Vidzeme kopā'!J31+'Zemgale kopā'!J31</f>
        <v>2067</v>
      </c>
      <c r="K31" s="163">
        <f t="shared" si="3"/>
        <v>14193</v>
      </c>
      <c r="L31" s="163">
        <f t="shared" si="4"/>
        <v>41327</v>
      </c>
      <c r="M31" s="167">
        <f>'Kurzeme kopā'!M31+'Latgale kopā'!M31+'Rīga kopā'!M31+'Vidzeme kopā'!M31+'Zemgale kopā'!M31</f>
        <v>1796</v>
      </c>
      <c r="N31" s="176">
        <f t="shared" si="5"/>
        <v>43123</v>
      </c>
      <c r="O31" s="4"/>
    </row>
    <row r="32" spans="1:15" ht="13.5" customHeight="1" x14ac:dyDescent="0.25">
      <c r="A32" s="264" t="s">
        <v>32</v>
      </c>
      <c r="B32" s="17" t="s">
        <v>16</v>
      </c>
      <c r="C32" s="165">
        <f>'Kurzeme kopā'!C32+'Latgale kopā'!C32+'Rīga kopā'!C32+'Vidzeme kopā'!C32+'Zemgale kopā'!C32</f>
        <v>0</v>
      </c>
      <c r="D32" s="165">
        <f>'Kurzeme kopā'!D32+'Latgale kopā'!D32+'Rīga kopā'!D32+'Vidzeme kopā'!D32+'Zemgale kopā'!D32</f>
        <v>0</v>
      </c>
      <c r="E32" s="165">
        <f>'Kurzeme kopā'!E32+'Latgale kopā'!E32+'Rīga kopā'!E32+'Vidzeme kopā'!E32+'Zemgale kopā'!E32</f>
        <v>0</v>
      </c>
      <c r="F32" s="165">
        <f>'Kurzeme kopā'!F32+'Latgale kopā'!F32+'Rīga kopā'!F32+'Vidzeme kopā'!F32+'Zemgale kopā'!F32</f>
        <v>0</v>
      </c>
      <c r="G32" s="163">
        <f t="shared" si="2"/>
        <v>0</v>
      </c>
      <c r="H32" s="165">
        <f>'Kurzeme kopā'!H32+'Latgale kopā'!H32+'Rīga kopā'!H32+'Vidzeme kopā'!H32+'Zemgale kopā'!H32</f>
        <v>0</v>
      </c>
      <c r="I32" s="165">
        <f>'Kurzeme kopā'!I32+'Latgale kopā'!I32+'Rīga kopā'!I32+'Vidzeme kopā'!I32+'Zemgale kopā'!I32</f>
        <v>0</v>
      </c>
      <c r="J32" s="165">
        <f>'Kurzeme kopā'!J32+'Latgale kopā'!J32+'Rīga kopā'!J32+'Vidzeme kopā'!J32+'Zemgale kopā'!J32</f>
        <v>0</v>
      </c>
      <c r="K32" s="163">
        <f t="shared" si="3"/>
        <v>0</v>
      </c>
      <c r="L32" s="163">
        <f t="shared" si="4"/>
        <v>0</v>
      </c>
      <c r="M32" s="165">
        <f>'Kurzeme kopā'!M32+'Latgale kopā'!M32+'Rīga kopā'!M32+'Vidzeme kopā'!M32+'Zemgale kopā'!M32</f>
        <v>0</v>
      </c>
      <c r="N32" s="176">
        <f t="shared" si="5"/>
        <v>0</v>
      </c>
      <c r="O32" s="4"/>
    </row>
    <row r="33" spans="1:16" ht="13.5" customHeight="1" x14ac:dyDescent="0.25">
      <c r="A33" s="264"/>
      <c r="B33" s="17" t="s">
        <v>17</v>
      </c>
      <c r="C33" s="167">
        <f>'Kurzeme kopā'!C33+'Latgale kopā'!C33+'Rīga kopā'!C33+'Vidzeme kopā'!C33+'Zemgale kopā'!C33</f>
        <v>0</v>
      </c>
      <c r="D33" s="167">
        <f>'Kurzeme kopā'!D33+'Latgale kopā'!D33+'Rīga kopā'!D33+'Vidzeme kopā'!D33+'Zemgale kopā'!D33</f>
        <v>0</v>
      </c>
      <c r="E33" s="167">
        <f>'Kurzeme kopā'!E33+'Latgale kopā'!E33+'Rīga kopā'!E33+'Vidzeme kopā'!E33+'Zemgale kopā'!E33</f>
        <v>0</v>
      </c>
      <c r="F33" s="167">
        <f>'Kurzeme kopā'!F33+'Latgale kopā'!F33+'Rīga kopā'!F33+'Vidzeme kopā'!F33+'Zemgale kopā'!F33</f>
        <v>0</v>
      </c>
      <c r="G33" s="170">
        <f t="shared" si="2"/>
        <v>0</v>
      </c>
      <c r="H33" s="167">
        <v>0</v>
      </c>
      <c r="I33" s="167">
        <f>'Kurzeme kopā'!I33+'Latgale kopā'!I33+'Rīga kopā'!I33+'Vidzeme kopā'!I33+'Zemgale kopā'!I33</f>
        <v>0</v>
      </c>
      <c r="J33" s="167">
        <f>'Kurzeme kopā'!J33+'Latgale kopā'!J33+'Rīga kopā'!J33+'Vidzeme kopā'!J33+'Zemgale kopā'!J33</f>
        <v>0</v>
      </c>
      <c r="K33" s="170">
        <f t="shared" si="3"/>
        <v>0</v>
      </c>
      <c r="L33" s="170">
        <f t="shared" si="4"/>
        <v>0</v>
      </c>
      <c r="M33" s="167">
        <f>'Kurzeme kopā'!M33+'Latgale kopā'!M33+'Rīga kopā'!M33+'Vidzeme kopā'!M33+'Zemgale kopā'!M33</f>
        <v>0</v>
      </c>
      <c r="N33" s="176">
        <f t="shared" si="5"/>
        <v>0</v>
      </c>
      <c r="O33" s="4"/>
    </row>
    <row r="34" spans="1:16" ht="13.5" customHeight="1" x14ac:dyDescent="0.25">
      <c r="A34" s="264" t="s">
        <v>33</v>
      </c>
      <c r="B34" s="17" t="s">
        <v>16</v>
      </c>
      <c r="C34" s="165">
        <f>'Kurzeme kopā'!C34+'Latgale kopā'!C34+'Rīga kopā'!C34+'Vidzeme kopā'!C34+'Zemgale kopā'!C34</f>
        <v>13.14</v>
      </c>
      <c r="D34" s="165">
        <f>'Kurzeme kopā'!D34+'Latgale kopā'!D34+'Rīga kopā'!D34+'Vidzeme kopā'!D34+'Zemgale kopā'!D34</f>
        <v>7.32</v>
      </c>
      <c r="E34" s="165">
        <f>'Kurzeme kopā'!E34+'Latgale kopā'!E34+'Rīga kopā'!E34+'Vidzeme kopā'!E34+'Zemgale kopā'!E34</f>
        <v>0</v>
      </c>
      <c r="F34" s="165">
        <f>'Kurzeme kopā'!F34+'Latgale kopā'!F34+'Rīga kopā'!F34+'Vidzeme kopā'!F34+'Zemgale kopā'!F34</f>
        <v>0</v>
      </c>
      <c r="G34" s="163">
        <f t="shared" si="2"/>
        <v>20.46</v>
      </c>
      <c r="H34" s="165">
        <f>'Kurzeme kopā'!H34+'Latgale kopā'!H34+'Rīga kopā'!H34+'Vidzeme kopā'!H34+'Zemgale kopā'!H34</f>
        <v>2.3199999999999998</v>
      </c>
      <c r="I34" s="165">
        <f>'Kurzeme kopā'!I34+'Latgale kopā'!I34+'Rīga kopā'!I34+'Vidzeme kopā'!I34+'Zemgale kopā'!I34</f>
        <v>1.61</v>
      </c>
      <c r="J34" s="165">
        <f>'Kurzeme kopā'!J34+'Latgale kopā'!J34+'Rīga kopā'!J34+'Vidzeme kopā'!J34+'Zemgale kopā'!J34</f>
        <v>0.75</v>
      </c>
      <c r="K34" s="163">
        <f t="shared" si="3"/>
        <v>4.68</v>
      </c>
      <c r="L34" s="163">
        <f t="shared" si="4"/>
        <v>25.14</v>
      </c>
      <c r="M34" s="165">
        <f>'Kurzeme kopā'!M34+'Latgale kopā'!M34+'Rīga kopā'!M34+'Vidzeme kopā'!M34+'Zemgale kopā'!M34</f>
        <v>2.17</v>
      </c>
      <c r="N34" s="176">
        <f t="shared" si="5"/>
        <v>27.310000000000002</v>
      </c>
      <c r="O34" s="4"/>
    </row>
    <row r="35" spans="1:16" ht="13.5" customHeight="1" x14ac:dyDescent="0.25">
      <c r="A35" s="264"/>
      <c r="B35" s="17" t="s">
        <v>17</v>
      </c>
      <c r="C35" s="167">
        <f>'Kurzeme kopā'!C35+'Latgale kopā'!C35+'Rīga kopā'!C35+'Vidzeme kopā'!C35+'Zemgale kopā'!C35</f>
        <v>1368.53</v>
      </c>
      <c r="D35" s="167">
        <f>'Kurzeme kopā'!D35+'Latgale kopā'!D35+'Rīga kopā'!D35+'Vidzeme kopā'!D35+'Zemgale kopā'!D35</f>
        <v>728</v>
      </c>
      <c r="E35" s="167">
        <f>'Kurzeme kopā'!E35+'Latgale kopā'!E35+'Rīga kopā'!E35+'Vidzeme kopā'!E35+'Zemgale kopā'!E35</f>
        <v>0</v>
      </c>
      <c r="F35" s="167">
        <f>'Kurzeme kopā'!F35+'Latgale kopā'!F35+'Rīga kopā'!F35+'Vidzeme kopā'!F35+'Zemgale kopā'!F35</f>
        <v>0</v>
      </c>
      <c r="G35" s="170">
        <f t="shared" si="2"/>
        <v>2096.5299999999997</v>
      </c>
      <c r="H35" s="167">
        <f>'Kurzeme kopā'!H35+'Latgale kopā'!H35+'Rīga kopā'!H35+'Vidzeme kopā'!H35+'Zemgale kopā'!H35</f>
        <v>413.1</v>
      </c>
      <c r="I35" s="167">
        <f>'Kurzeme kopā'!I35+'Latgale kopā'!I35+'Rīga kopā'!I35+'Vidzeme kopā'!I35+'Zemgale kopā'!I35</f>
        <v>51.760000000000005</v>
      </c>
      <c r="J35" s="167">
        <f>'Kurzeme kopā'!J35+'Latgale kopā'!J35+'Rīga kopā'!J35+'Vidzeme kopā'!J35+'Zemgale kopā'!J35</f>
        <v>25.37</v>
      </c>
      <c r="K35" s="170">
        <f t="shared" si="3"/>
        <v>490.23</v>
      </c>
      <c r="L35" s="170">
        <f t="shared" si="4"/>
        <v>2586.7599999999998</v>
      </c>
      <c r="M35" s="167">
        <f>'Kurzeme kopā'!M35+'Latgale kopā'!M35+'Rīga kopā'!M35+'Vidzeme kopā'!M35+'Zemgale kopā'!M35</f>
        <v>586</v>
      </c>
      <c r="N35" s="176">
        <f t="shared" si="5"/>
        <v>3172.7599999999998</v>
      </c>
      <c r="O35" s="4"/>
    </row>
    <row r="36" spans="1:16" ht="13.5" customHeight="1" x14ac:dyDescent="0.25">
      <c r="A36" s="264" t="s">
        <v>34</v>
      </c>
      <c r="B36" s="17" t="s">
        <v>16</v>
      </c>
      <c r="C36" s="165">
        <f>'Kurzeme kopā'!C36+'Latgale kopā'!C36+'Rīga kopā'!C36+'Vidzeme kopā'!C36+'Zemgale kopā'!C36</f>
        <v>8.34</v>
      </c>
      <c r="D36" s="165">
        <f>'Kurzeme kopā'!D36+'Latgale kopā'!D36+'Rīga kopā'!D36+'Vidzeme kopā'!D36+'Zemgale kopā'!D36</f>
        <v>1.0999999999999999</v>
      </c>
      <c r="E36" s="165">
        <f>'Kurzeme kopā'!E36+'Latgale kopā'!E36+'Rīga kopā'!E36+'Vidzeme kopā'!E36+'Zemgale kopā'!E36</f>
        <v>0</v>
      </c>
      <c r="F36" s="165">
        <f>'Kurzeme kopā'!F36+'Latgale kopā'!F36+'Rīga kopā'!F36+'Vidzeme kopā'!F36+'Zemgale kopā'!F36</f>
        <v>0</v>
      </c>
      <c r="G36" s="163">
        <f t="shared" si="2"/>
        <v>9.44</v>
      </c>
      <c r="H36" s="165">
        <f>'Kurzeme kopā'!H36+'Latgale kopā'!H36+'Rīga kopā'!H36+'Vidzeme kopā'!H36+'Zemgale kopā'!H36</f>
        <v>6.65</v>
      </c>
      <c r="I36" s="165">
        <f>'Kurzeme kopā'!I36+'Latgale kopā'!I36+'Rīga kopā'!I36+'Vidzeme kopā'!I36+'Zemgale kopā'!I36</f>
        <v>0</v>
      </c>
      <c r="J36" s="165">
        <f>'Kurzeme kopā'!J36+'Latgale kopā'!J36+'Rīga kopā'!J36+'Vidzeme kopā'!J36+'Zemgale kopā'!J36</f>
        <v>0.2</v>
      </c>
      <c r="K36" s="163">
        <f t="shared" si="3"/>
        <v>6.8500000000000005</v>
      </c>
      <c r="L36" s="163">
        <f t="shared" si="4"/>
        <v>16.29</v>
      </c>
      <c r="M36" s="165">
        <f>'Kurzeme kopā'!M36+'Latgale kopā'!M36+'Rīga kopā'!M36+'Vidzeme kopā'!M36+'Zemgale kopā'!M36</f>
        <v>0.19</v>
      </c>
      <c r="N36" s="176">
        <f t="shared" si="5"/>
        <v>16.48</v>
      </c>
      <c r="O36" s="4"/>
    </row>
    <row r="37" spans="1:16" ht="13.5" customHeight="1" x14ac:dyDescent="0.25">
      <c r="A37" s="264"/>
      <c r="B37" s="17" t="s">
        <v>17</v>
      </c>
      <c r="C37" s="167">
        <f>'Kurzeme kopā'!C37+'Latgale kopā'!C37+'Rīga kopā'!C37+'Vidzeme kopā'!C37+'Zemgale kopā'!C37</f>
        <v>18</v>
      </c>
      <c r="D37" s="167">
        <f>'Kurzeme kopā'!D37+'Latgale kopā'!D37+'Rīga kopā'!D37+'Vidzeme kopā'!D37+'Zemgale kopā'!D37</f>
        <v>62.91</v>
      </c>
      <c r="E37" s="167">
        <f>'Kurzeme kopā'!E37+'Latgale kopā'!E37+'Rīga kopā'!E37+'Vidzeme kopā'!E37+'Zemgale kopā'!E37</f>
        <v>0</v>
      </c>
      <c r="F37" s="167">
        <f>'Kurzeme kopā'!F37+'Latgale kopā'!F37+'Rīga kopā'!F37+'Vidzeme kopā'!F37+'Zemgale kopā'!F37</f>
        <v>0</v>
      </c>
      <c r="G37" s="170">
        <f t="shared" si="2"/>
        <v>80.91</v>
      </c>
      <c r="H37" s="167">
        <f>'Kurzeme kopā'!H37+'Latgale kopā'!H37+'Rīga kopā'!H37+'Vidzeme kopā'!H37+'Zemgale kopā'!H37</f>
        <v>32.49</v>
      </c>
      <c r="I37" s="167">
        <f>'Kurzeme kopā'!I37+'Latgale kopā'!I37+'Rīga kopā'!I37+'Vidzeme kopā'!I37+'Zemgale kopā'!I37</f>
        <v>0</v>
      </c>
      <c r="J37" s="167">
        <f>'Kurzeme kopā'!J37+'Latgale kopā'!J37+'Rīga kopā'!J37+'Vidzeme kopā'!J37+'Zemgale kopā'!J37</f>
        <v>93.2</v>
      </c>
      <c r="K37" s="170">
        <f>SUM(H37:J37)</f>
        <v>125.69</v>
      </c>
      <c r="L37" s="170">
        <f t="shared" si="4"/>
        <v>206.6</v>
      </c>
      <c r="M37" s="167">
        <f>'Kurzeme kopā'!M37+'Latgale kopā'!M37+'Rīga kopā'!M37+'Vidzeme kopā'!M37+'Zemgale kopā'!M37</f>
        <v>4.6900000000000004</v>
      </c>
      <c r="N37" s="176">
        <f>SUM(L37:M37)</f>
        <v>211.29</v>
      </c>
      <c r="O37" s="4"/>
    </row>
    <row r="38" spans="1:16" ht="13.5" customHeight="1" x14ac:dyDescent="0.25">
      <c r="A38" s="16" t="s">
        <v>35</v>
      </c>
      <c r="B38" s="17" t="s">
        <v>16</v>
      </c>
      <c r="C38" s="163">
        <f>C4+C12+C14+C16+C18+C20+C22+C24+C26+C28+C30+C32+C34+C36</f>
        <v>32868.669999999991</v>
      </c>
      <c r="D38" s="163">
        <f t="shared" ref="D38:M39" si="6">D4+D12+D14+D16+D18+D20+D22+D24+D26+D28+D30+D32+D34+D36</f>
        <v>19498.799999999996</v>
      </c>
      <c r="E38" s="163">
        <f t="shared" si="6"/>
        <v>143.04</v>
      </c>
      <c r="F38" s="163">
        <f t="shared" si="6"/>
        <v>469.91999999999996</v>
      </c>
      <c r="G38" s="163">
        <f t="shared" si="6"/>
        <v>52980.43</v>
      </c>
      <c r="H38" s="163">
        <f t="shared" si="6"/>
        <v>25687.570000000003</v>
      </c>
      <c r="I38" s="163">
        <f t="shared" si="6"/>
        <v>1671.41</v>
      </c>
      <c r="J38" s="163">
        <f>J4+J12+J14+J16+J18+J20+J22+J24+J26+J28+J30+J32+J34+J36</f>
        <v>4565.7499999999991</v>
      </c>
      <c r="K38" s="163">
        <f>K4+K12+K14+K16+K18+K20+K22+K24+K26+K28+K30+K32+K34+K36</f>
        <v>31924.73</v>
      </c>
      <c r="L38" s="163">
        <f>L4+L12+L14+L16+L18+L20+L22+L24+L26+L28+L30+L32+L34+L36</f>
        <v>84905.16</v>
      </c>
      <c r="M38" s="163">
        <f t="shared" ref="M38" si="7">M4+M12+M14+M16+M18+M20+M22+M24+M26+M28+M30+M32+M34+M36</f>
        <v>9333.3000000000011</v>
      </c>
      <c r="N38" s="236">
        <f>N4+N12+N14+N16+N18+N20+N22+N24+N26+N28+N30+N32+N34+N36</f>
        <v>94238.46</v>
      </c>
      <c r="O38" s="6"/>
      <c r="P38" s="3"/>
    </row>
    <row r="39" spans="1:16" ht="13.5" customHeight="1" x14ac:dyDescent="0.25">
      <c r="A39" s="2"/>
      <c r="B39" s="17" t="s">
        <v>17</v>
      </c>
      <c r="C39" s="163">
        <f>C5+C13+C15+C17+C19+C21+C23+C25+C27+C29+C31+C33+C35+C37</f>
        <v>3983828.52</v>
      </c>
      <c r="D39" s="163">
        <f>D5+D13+D15+D17+D19+D21+D23+D25+D27+D29+D31+D33+D35+D37</f>
        <v>1826552.94</v>
      </c>
      <c r="E39" s="163">
        <f t="shared" si="6"/>
        <v>3493</v>
      </c>
      <c r="F39" s="163">
        <f t="shared" si="6"/>
        <v>33502.21</v>
      </c>
      <c r="G39" s="170">
        <f t="shared" si="6"/>
        <v>5847376.6699999999</v>
      </c>
      <c r="H39" s="163">
        <f t="shared" si="6"/>
        <v>3368143.3300000005</v>
      </c>
      <c r="I39" s="163">
        <f t="shared" si="6"/>
        <v>200172.76</v>
      </c>
      <c r="J39" s="163">
        <f t="shared" si="6"/>
        <v>860535.57</v>
      </c>
      <c r="K39" s="170">
        <f t="shared" si="6"/>
        <v>4428851.6600000011</v>
      </c>
      <c r="L39" s="163">
        <f t="shared" si="6"/>
        <v>10276228.33</v>
      </c>
      <c r="M39" s="163">
        <f t="shared" si="6"/>
        <v>1167193.69</v>
      </c>
      <c r="N39" s="176">
        <f>N5+N13+N15+N17+N19+N21+N23+N25+N27+N29+N31+N33+N35+N37</f>
        <v>11443422.02</v>
      </c>
      <c r="O39" s="4"/>
      <c r="P39" s="3"/>
    </row>
    <row r="40" spans="1:16" x14ac:dyDescent="0.2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105"/>
      <c r="O40" s="4"/>
    </row>
    <row r="41" spans="1:16" x14ac:dyDescent="0.2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237"/>
      <c r="O41" s="4"/>
    </row>
    <row r="42" spans="1:16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25"/>
      <c r="O42" s="4"/>
    </row>
    <row r="43" spans="1:16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25"/>
      <c r="O43" s="4"/>
    </row>
    <row r="44" spans="1:16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25"/>
      <c r="O44" s="4"/>
    </row>
    <row r="45" spans="1:16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25"/>
      <c r="O45" s="4"/>
    </row>
    <row r="46" spans="1:16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25"/>
      <c r="O46" s="4"/>
    </row>
    <row r="47" spans="1:16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25"/>
      <c r="O47" s="4"/>
    </row>
    <row r="48" spans="1:1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25"/>
      <c r="O48" s="4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2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48"/>
  <sheetViews>
    <sheetView zoomScale="85" zoomScaleNormal="85" workbookViewId="0">
      <selection activeCell="H23" sqref="H23"/>
    </sheetView>
  </sheetViews>
  <sheetFormatPr defaultRowHeight="15" x14ac:dyDescent="0.25"/>
  <cols>
    <col min="1" max="1" width="31.85546875" style="33" customWidth="1"/>
    <col min="2" max="2" width="4" style="33" customWidth="1"/>
    <col min="3" max="3" width="9.85546875" style="91" customWidth="1"/>
    <col min="4" max="4" width="10.140625" style="33" customWidth="1"/>
    <col min="5" max="5" width="6.28515625" style="33" customWidth="1"/>
    <col min="6" max="7" width="7.42578125" style="33" customWidth="1"/>
    <col min="8" max="8" width="8.7109375" style="33" customWidth="1"/>
    <col min="9" max="9" width="8.5703125" style="33" customWidth="1"/>
    <col min="10" max="10" width="11" style="33" customWidth="1"/>
    <col min="11" max="11" width="10.5703125" style="33" customWidth="1"/>
    <col min="12" max="12" width="7.85546875" style="33" customWidth="1"/>
    <col min="13" max="13" width="9.140625" style="33"/>
    <col min="14" max="14" width="11.7109375" style="91" customWidth="1"/>
    <col min="15" max="16384" width="9.140625" style="33"/>
  </cols>
  <sheetData>
    <row r="1" spans="1:16" ht="11.25" customHeight="1" x14ac:dyDescent="0.25">
      <c r="A1" s="51" t="s">
        <v>46</v>
      </c>
    </row>
    <row r="2" spans="1:16" ht="12.75" customHeight="1" x14ac:dyDescent="0.25">
      <c r="A2" s="111" t="s">
        <v>0</v>
      </c>
      <c r="B2" s="111"/>
      <c r="C2" s="246" t="s">
        <v>1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140" t="s">
        <v>2</v>
      </c>
    </row>
    <row r="3" spans="1:16" ht="27" customHeight="1" x14ac:dyDescent="0.25">
      <c r="A3" s="111" t="s">
        <v>3</v>
      </c>
      <c r="B3" s="131"/>
      <c r="C3" s="13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135"/>
    </row>
    <row r="4" spans="1:16" ht="15.75" customHeight="1" x14ac:dyDescent="0.25">
      <c r="A4" s="112" t="s">
        <v>15</v>
      </c>
      <c r="B4" s="88" t="s">
        <v>16</v>
      </c>
      <c r="C4" s="207">
        <f t="shared" ref="C4:F4" si="0">C6+C8+C10</f>
        <v>1612.6299999999992</v>
      </c>
      <c r="D4" s="206">
        <f t="shared" si="0"/>
        <v>610.57999999999993</v>
      </c>
      <c r="E4" s="206">
        <f t="shared" si="0"/>
        <v>9.7199999999999989</v>
      </c>
      <c r="F4" s="206">
        <f t="shared" si="0"/>
        <v>34.67</v>
      </c>
      <c r="G4" s="206">
        <f t="shared" ref="G4:K4" si="1">G6+G8+G10</f>
        <v>2267.599999999999</v>
      </c>
      <c r="H4" s="206">
        <f t="shared" si="1"/>
        <v>1938.7999999999997</v>
      </c>
      <c r="I4" s="206">
        <f t="shared" si="1"/>
        <v>80.14</v>
      </c>
      <c r="J4" s="206">
        <f t="shared" si="1"/>
        <v>423.40000000000003</v>
      </c>
      <c r="K4" s="206">
        <f t="shared" si="1"/>
        <v>2442.3399999999997</v>
      </c>
      <c r="L4" s="206">
        <f>L6+L8+L10</f>
        <v>4709.9399999999987</v>
      </c>
      <c r="M4" s="206">
        <f>M6+M8+M10</f>
        <v>1120.5799999999997</v>
      </c>
      <c r="N4" s="207">
        <f>N6+N8+N10</f>
        <v>5830.5199999999986</v>
      </c>
      <c r="O4" s="34"/>
      <c r="P4" s="38"/>
    </row>
    <row r="5" spans="1:16" ht="15.75" x14ac:dyDescent="0.25">
      <c r="A5" s="112"/>
      <c r="B5" s="88" t="s">
        <v>17</v>
      </c>
      <c r="C5" s="207">
        <f t="shared" ref="C5:J5" si="2">C7+C9+C11</f>
        <v>288282</v>
      </c>
      <c r="D5" s="208">
        <f>D7+D9+D11</f>
        <v>117544</v>
      </c>
      <c r="E5" s="208">
        <f t="shared" si="2"/>
        <v>386</v>
      </c>
      <c r="F5" s="208">
        <f t="shared" si="2"/>
        <v>5314</v>
      </c>
      <c r="G5" s="208">
        <f t="shared" si="2"/>
        <v>411526</v>
      </c>
      <c r="H5" s="208">
        <f t="shared" si="2"/>
        <v>327592</v>
      </c>
      <c r="I5" s="208">
        <f t="shared" si="2"/>
        <v>11959</v>
      </c>
      <c r="J5" s="208">
        <f t="shared" si="2"/>
        <v>77457</v>
      </c>
      <c r="K5" s="208">
        <f t="shared" ref="K5:M5" si="3">K7+K9+K11</f>
        <v>417008</v>
      </c>
      <c r="L5" s="208">
        <f t="shared" si="3"/>
        <v>828534</v>
      </c>
      <c r="M5" s="208">
        <f t="shared" si="3"/>
        <v>154102</v>
      </c>
      <c r="N5" s="207">
        <f>N7+N9+N11</f>
        <v>982636</v>
      </c>
      <c r="O5" s="34"/>
      <c r="P5" s="34"/>
    </row>
    <row r="6" spans="1:16" ht="17.25" customHeight="1" x14ac:dyDescent="0.25">
      <c r="A6" s="245" t="s">
        <v>54</v>
      </c>
      <c r="B6" s="88" t="s">
        <v>16</v>
      </c>
      <c r="C6" s="229">
        <v>363.58999999999992</v>
      </c>
      <c r="D6" s="200">
        <v>355.58000000000004</v>
      </c>
      <c r="E6" s="209">
        <v>0</v>
      </c>
      <c r="F6" s="200">
        <v>24.52</v>
      </c>
      <c r="G6" s="206">
        <f>SUM(C6:F6)</f>
        <v>743.68999999999994</v>
      </c>
      <c r="H6" s="200">
        <v>1001.4299999999997</v>
      </c>
      <c r="I6" s="200">
        <v>57.32</v>
      </c>
      <c r="J6" s="200">
        <v>342.04</v>
      </c>
      <c r="K6" s="206">
        <f>SUM(H6:J6)</f>
        <v>1400.7899999999997</v>
      </c>
      <c r="L6" s="206">
        <f>G6+K6</f>
        <v>2144.4799999999996</v>
      </c>
      <c r="M6" s="200">
        <v>874.34999999999968</v>
      </c>
      <c r="N6" s="207">
        <f>SUM(L6:M6)</f>
        <v>3018.829999999999</v>
      </c>
      <c r="O6" s="27"/>
      <c r="P6" s="34"/>
    </row>
    <row r="7" spans="1:16" ht="17.25" customHeight="1" x14ac:dyDescent="0.25">
      <c r="A7" s="245"/>
      <c r="B7" s="88" t="s">
        <v>17</v>
      </c>
      <c r="C7" s="229">
        <v>81026</v>
      </c>
      <c r="D7" s="200">
        <v>80489</v>
      </c>
      <c r="E7" s="211">
        <v>0</v>
      </c>
      <c r="F7" s="200">
        <v>4862</v>
      </c>
      <c r="G7" s="208">
        <f t="shared" ref="G7:G37" si="4">SUM(C7:F7)</f>
        <v>166377</v>
      </c>
      <c r="H7" s="200">
        <v>200697</v>
      </c>
      <c r="I7" s="200">
        <v>10881</v>
      </c>
      <c r="J7" s="200">
        <v>74747</v>
      </c>
      <c r="K7" s="208">
        <f t="shared" ref="K7:K37" si="5">SUM(H7:J7)</f>
        <v>286325</v>
      </c>
      <c r="L7" s="208">
        <f t="shared" ref="L7:L37" si="6">G7+K7</f>
        <v>452702</v>
      </c>
      <c r="M7" s="200">
        <v>144596</v>
      </c>
      <c r="N7" s="207">
        <f t="shared" ref="N7:N37" si="7">SUM(L7:M7)</f>
        <v>597298</v>
      </c>
      <c r="O7" s="29"/>
      <c r="P7" s="34"/>
    </row>
    <row r="8" spans="1:16" ht="21.75" customHeight="1" x14ac:dyDescent="0.25">
      <c r="A8" s="245" t="s">
        <v>55</v>
      </c>
      <c r="B8" s="88" t="s">
        <v>16</v>
      </c>
      <c r="C8" s="229">
        <v>289.74999999999994</v>
      </c>
      <c r="D8" s="200">
        <v>113.66000000000001</v>
      </c>
      <c r="E8" s="200">
        <v>9.7199999999999989</v>
      </c>
      <c r="F8" s="200">
        <v>10.15</v>
      </c>
      <c r="G8" s="206">
        <f t="shared" si="4"/>
        <v>423.28</v>
      </c>
      <c r="H8" s="200">
        <v>342.4</v>
      </c>
      <c r="I8" s="200">
        <v>22.820000000000004</v>
      </c>
      <c r="J8" s="200">
        <v>81.360000000000014</v>
      </c>
      <c r="K8" s="206">
        <f t="shared" si="5"/>
        <v>446.58</v>
      </c>
      <c r="L8" s="206">
        <f t="shared" si="6"/>
        <v>869.8599999999999</v>
      </c>
      <c r="M8" s="200">
        <v>246.22999999999993</v>
      </c>
      <c r="N8" s="207">
        <f>SUM(L8:M8)</f>
        <v>1116.0899999999999</v>
      </c>
      <c r="O8" s="29"/>
      <c r="P8" s="34"/>
    </row>
    <row r="9" spans="1:16" ht="22.5" customHeight="1" x14ac:dyDescent="0.25">
      <c r="A9" s="245"/>
      <c r="B9" s="88" t="s">
        <v>17</v>
      </c>
      <c r="C9" s="229">
        <v>12379</v>
      </c>
      <c r="D9" s="200">
        <v>6051</v>
      </c>
      <c r="E9" s="200">
        <v>386</v>
      </c>
      <c r="F9" s="200">
        <v>452</v>
      </c>
      <c r="G9" s="208">
        <f>SUM(C9:F9)</f>
        <v>19268</v>
      </c>
      <c r="H9" s="200">
        <v>14942</v>
      </c>
      <c r="I9" s="200">
        <v>1078</v>
      </c>
      <c r="J9" s="200">
        <v>2710</v>
      </c>
      <c r="K9" s="208">
        <f t="shared" si="5"/>
        <v>18730</v>
      </c>
      <c r="L9" s="208">
        <f>G9+K9</f>
        <v>37998</v>
      </c>
      <c r="M9" s="200">
        <v>9506</v>
      </c>
      <c r="N9" s="207">
        <f>SUM(L9:M9)</f>
        <v>47504</v>
      </c>
      <c r="O9" s="29"/>
      <c r="P9" s="34"/>
    </row>
    <row r="10" spans="1:16" ht="15" customHeight="1" x14ac:dyDescent="0.25">
      <c r="A10" s="245" t="s">
        <v>50</v>
      </c>
      <c r="B10" s="88" t="s">
        <v>16</v>
      </c>
      <c r="C10" s="200">
        <v>959.2899999999994</v>
      </c>
      <c r="D10" s="200">
        <v>141.33999999999992</v>
      </c>
      <c r="E10" s="209">
        <v>0</v>
      </c>
      <c r="F10" s="209">
        <v>0</v>
      </c>
      <c r="G10" s="206">
        <f t="shared" si="4"/>
        <v>1100.6299999999992</v>
      </c>
      <c r="H10" s="200">
        <v>594.96999999999991</v>
      </c>
      <c r="I10" s="209">
        <v>0</v>
      </c>
      <c r="J10" s="200">
        <v>0</v>
      </c>
      <c r="K10" s="206">
        <f t="shared" si="5"/>
        <v>594.96999999999991</v>
      </c>
      <c r="L10" s="206">
        <f t="shared" si="6"/>
        <v>1695.599999999999</v>
      </c>
      <c r="M10" s="200">
        <v>0</v>
      </c>
      <c r="N10" s="207">
        <f t="shared" si="7"/>
        <v>1695.599999999999</v>
      </c>
      <c r="O10" s="29"/>
      <c r="P10" s="34"/>
    </row>
    <row r="11" spans="1:16" ht="13.5" customHeight="1" x14ac:dyDescent="0.25">
      <c r="A11" s="245"/>
      <c r="B11" s="88" t="s">
        <v>17</v>
      </c>
      <c r="C11" s="229">
        <v>194877</v>
      </c>
      <c r="D11" s="200">
        <v>31004</v>
      </c>
      <c r="E11" s="211">
        <v>0</v>
      </c>
      <c r="F11" s="211">
        <v>0</v>
      </c>
      <c r="G11" s="208">
        <f t="shared" si="4"/>
        <v>225881</v>
      </c>
      <c r="H11" s="200">
        <v>111953</v>
      </c>
      <c r="I11" s="211">
        <v>0</v>
      </c>
      <c r="J11" s="200">
        <v>0</v>
      </c>
      <c r="K11" s="208">
        <f t="shared" si="5"/>
        <v>111953</v>
      </c>
      <c r="L11" s="208">
        <f t="shared" si="6"/>
        <v>337834</v>
      </c>
      <c r="M11" s="200">
        <v>0</v>
      </c>
      <c r="N11" s="207">
        <f>SUM(L11:M11)</f>
        <v>337834</v>
      </c>
      <c r="O11" s="27"/>
      <c r="P11" s="34"/>
    </row>
    <row r="12" spans="1:16" ht="16.5" customHeight="1" x14ac:dyDescent="0.25">
      <c r="A12" s="112" t="s">
        <v>21</v>
      </c>
      <c r="B12" s="88" t="s">
        <v>16</v>
      </c>
      <c r="C12" s="229">
        <v>1485.8399999999995</v>
      </c>
      <c r="D12" s="200">
        <v>488.40000000000026</v>
      </c>
      <c r="E12" s="200">
        <v>30.609999999999996</v>
      </c>
      <c r="F12" s="200">
        <v>16.93</v>
      </c>
      <c r="G12" s="206">
        <f t="shared" si="4"/>
        <v>2021.7799999999997</v>
      </c>
      <c r="H12" s="200">
        <v>1560.8100000000009</v>
      </c>
      <c r="I12" s="200">
        <v>144.62</v>
      </c>
      <c r="J12" s="200">
        <v>90.579999999999956</v>
      </c>
      <c r="K12" s="206">
        <f t="shared" si="5"/>
        <v>1796.0100000000007</v>
      </c>
      <c r="L12" s="206">
        <f>G12+K12</f>
        <v>3817.7900000000004</v>
      </c>
      <c r="M12" s="200">
        <v>308.03999999999996</v>
      </c>
      <c r="N12" s="207">
        <f>SUM(L12:M12)</f>
        <v>4125.83</v>
      </c>
      <c r="O12" s="27"/>
      <c r="P12" s="34"/>
    </row>
    <row r="13" spans="1:16" ht="17.25" customHeight="1" x14ac:dyDescent="0.25">
      <c r="A13" s="110" t="s">
        <v>37</v>
      </c>
      <c r="B13" s="88" t="s">
        <v>17</v>
      </c>
      <c r="C13" s="229">
        <v>41564</v>
      </c>
      <c r="D13" s="200">
        <v>14822</v>
      </c>
      <c r="E13" s="200">
        <v>792</v>
      </c>
      <c r="F13" s="200">
        <v>367</v>
      </c>
      <c r="G13" s="208">
        <f t="shared" si="4"/>
        <v>57545</v>
      </c>
      <c r="H13" s="200">
        <v>43292</v>
      </c>
      <c r="I13" s="200">
        <v>4234</v>
      </c>
      <c r="J13" s="200">
        <v>2328</v>
      </c>
      <c r="K13" s="208">
        <f t="shared" si="5"/>
        <v>49854</v>
      </c>
      <c r="L13" s="208">
        <f t="shared" si="6"/>
        <v>107399</v>
      </c>
      <c r="M13" s="200">
        <v>5864</v>
      </c>
      <c r="N13" s="207">
        <f t="shared" si="7"/>
        <v>113263</v>
      </c>
      <c r="O13" s="27"/>
      <c r="P13" s="34"/>
    </row>
    <row r="14" spans="1:16" ht="13.5" customHeight="1" x14ac:dyDescent="0.25">
      <c r="A14" s="245" t="s">
        <v>23</v>
      </c>
      <c r="B14" s="88" t="s">
        <v>16</v>
      </c>
      <c r="C14" s="229">
        <v>25.28</v>
      </c>
      <c r="D14" s="200">
        <v>19.659999999999997</v>
      </c>
      <c r="E14" s="200">
        <v>0.7</v>
      </c>
      <c r="F14" s="200">
        <v>7.01</v>
      </c>
      <c r="G14" s="206">
        <f t="shared" si="4"/>
        <v>52.65</v>
      </c>
      <c r="H14" s="200">
        <v>8.01</v>
      </c>
      <c r="I14" s="209">
        <v>0</v>
      </c>
      <c r="J14" s="200">
        <v>1.49</v>
      </c>
      <c r="K14" s="206">
        <f t="shared" si="5"/>
        <v>9.5</v>
      </c>
      <c r="L14" s="206">
        <f t="shared" si="6"/>
        <v>62.15</v>
      </c>
      <c r="M14" s="209">
        <v>0</v>
      </c>
      <c r="N14" s="207">
        <f t="shared" si="7"/>
        <v>62.15</v>
      </c>
      <c r="O14" s="27"/>
    </row>
    <row r="15" spans="1:16" ht="13.5" customHeight="1" x14ac:dyDescent="0.25">
      <c r="A15" s="245"/>
      <c r="B15" s="88" t="s">
        <v>17</v>
      </c>
      <c r="C15" s="229">
        <v>2125</v>
      </c>
      <c r="D15" s="200">
        <v>2766</v>
      </c>
      <c r="E15" s="200">
        <v>42</v>
      </c>
      <c r="F15" s="200">
        <v>875</v>
      </c>
      <c r="G15" s="208">
        <f t="shared" si="4"/>
        <v>5808</v>
      </c>
      <c r="H15" s="200">
        <v>380</v>
      </c>
      <c r="I15" s="211">
        <v>0</v>
      </c>
      <c r="J15" s="200">
        <v>58</v>
      </c>
      <c r="K15" s="208">
        <f t="shared" si="5"/>
        <v>438</v>
      </c>
      <c r="L15" s="208">
        <f t="shared" si="6"/>
        <v>6246</v>
      </c>
      <c r="M15" s="211">
        <v>0</v>
      </c>
      <c r="N15" s="207">
        <f t="shared" si="7"/>
        <v>6246</v>
      </c>
      <c r="O15" s="27"/>
    </row>
    <row r="16" spans="1:16" ht="13.5" customHeight="1" x14ac:dyDescent="0.25">
      <c r="A16" s="245" t="s">
        <v>24</v>
      </c>
      <c r="B16" s="88" t="s">
        <v>16</v>
      </c>
      <c r="C16" s="229">
        <v>321.84000000000003</v>
      </c>
      <c r="D16" s="200">
        <v>116.82</v>
      </c>
      <c r="E16" s="200">
        <v>26.769999999999996</v>
      </c>
      <c r="F16" s="200">
        <v>34.870000000000005</v>
      </c>
      <c r="G16" s="206">
        <f t="shared" si="4"/>
        <v>500.3</v>
      </c>
      <c r="H16" s="200">
        <v>140.81000000000009</v>
      </c>
      <c r="I16" s="200">
        <v>10.159999999999998</v>
      </c>
      <c r="J16" s="200">
        <v>12.6</v>
      </c>
      <c r="K16" s="206">
        <f t="shared" si="5"/>
        <v>163.57000000000008</v>
      </c>
      <c r="L16" s="206">
        <f t="shared" si="6"/>
        <v>663.87000000000012</v>
      </c>
      <c r="M16" s="200">
        <v>37.65</v>
      </c>
      <c r="N16" s="207">
        <f t="shared" si="7"/>
        <v>701.5200000000001</v>
      </c>
      <c r="O16" s="27"/>
    </row>
    <row r="17" spans="1:16" ht="13.5" customHeight="1" x14ac:dyDescent="0.25">
      <c r="A17" s="245"/>
      <c r="B17" s="88" t="s">
        <v>17</v>
      </c>
      <c r="C17" s="229">
        <v>3721</v>
      </c>
      <c r="D17" s="200">
        <v>3046</v>
      </c>
      <c r="E17" s="200">
        <v>522</v>
      </c>
      <c r="F17" s="200">
        <v>516</v>
      </c>
      <c r="G17" s="208">
        <f t="shared" si="4"/>
        <v>7805</v>
      </c>
      <c r="H17" s="200">
        <v>1333</v>
      </c>
      <c r="I17" s="200">
        <v>136</v>
      </c>
      <c r="J17" s="200">
        <v>150</v>
      </c>
      <c r="K17" s="208">
        <f t="shared" si="5"/>
        <v>1619</v>
      </c>
      <c r="L17" s="208">
        <f t="shared" si="6"/>
        <v>9424</v>
      </c>
      <c r="M17" s="200">
        <v>631</v>
      </c>
      <c r="N17" s="207">
        <f>SUM(L17:M17)</f>
        <v>10055</v>
      </c>
      <c r="O17" s="27"/>
    </row>
    <row r="18" spans="1:16" ht="13.5" customHeight="1" x14ac:dyDescent="0.25">
      <c r="A18" s="247" t="s">
        <v>56</v>
      </c>
      <c r="B18" s="88" t="s">
        <v>16</v>
      </c>
      <c r="C18" s="210">
        <v>0</v>
      </c>
      <c r="D18" s="209">
        <v>0</v>
      </c>
      <c r="E18" s="209">
        <v>0</v>
      </c>
      <c r="F18" s="209">
        <v>0</v>
      </c>
      <c r="G18" s="206">
        <f t="shared" si="4"/>
        <v>0</v>
      </c>
      <c r="H18" s="200">
        <v>1.37</v>
      </c>
      <c r="I18" s="209">
        <v>0</v>
      </c>
      <c r="J18" s="209">
        <v>0</v>
      </c>
      <c r="K18" s="206">
        <f t="shared" si="5"/>
        <v>1.37</v>
      </c>
      <c r="L18" s="206">
        <f t="shared" si="6"/>
        <v>1.37</v>
      </c>
      <c r="M18" s="209">
        <v>0</v>
      </c>
      <c r="N18" s="207">
        <f t="shared" si="7"/>
        <v>1.37</v>
      </c>
      <c r="O18" s="27"/>
    </row>
    <row r="19" spans="1:16" ht="13.5" customHeight="1" x14ac:dyDescent="0.25">
      <c r="A19" s="247"/>
      <c r="B19" s="88" t="s">
        <v>17</v>
      </c>
      <c r="C19" s="210">
        <v>0</v>
      </c>
      <c r="D19" s="209">
        <v>0</v>
      </c>
      <c r="E19" s="209">
        <v>0</v>
      </c>
      <c r="F19" s="209">
        <v>0</v>
      </c>
      <c r="G19" s="206">
        <f t="shared" si="4"/>
        <v>0</v>
      </c>
      <c r="H19" s="200">
        <v>204</v>
      </c>
      <c r="I19" s="209">
        <v>0</v>
      </c>
      <c r="J19" s="209">
        <v>0</v>
      </c>
      <c r="K19" s="206">
        <f t="shared" si="5"/>
        <v>204</v>
      </c>
      <c r="L19" s="206">
        <f t="shared" si="6"/>
        <v>204</v>
      </c>
      <c r="M19" s="209">
        <v>0</v>
      </c>
      <c r="N19" s="207">
        <f t="shared" si="7"/>
        <v>204</v>
      </c>
      <c r="O19" s="27"/>
    </row>
    <row r="20" spans="1:16" ht="13.5" customHeight="1" x14ac:dyDescent="0.25">
      <c r="A20" s="247" t="s">
        <v>57</v>
      </c>
      <c r="B20" s="88" t="s">
        <v>16</v>
      </c>
      <c r="C20" s="210">
        <v>0</v>
      </c>
      <c r="D20" s="209">
        <v>0</v>
      </c>
      <c r="E20" s="209">
        <v>0</v>
      </c>
      <c r="F20" s="209">
        <v>0</v>
      </c>
      <c r="G20" s="206">
        <f t="shared" si="4"/>
        <v>0</v>
      </c>
      <c r="H20" s="209">
        <v>0</v>
      </c>
      <c r="I20" s="209">
        <v>0</v>
      </c>
      <c r="J20" s="209">
        <v>0</v>
      </c>
      <c r="K20" s="206">
        <f t="shared" si="5"/>
        <v>0</v>
      </c>
      <c r="L20" s="206">
        <f t="shared" si="6"/>
        <v>0</v>
      </c>
      <c r="M20" s="209">
        <v>0</v>
      </c>
      <c r="N20" s="207">
        <f t="shared" si="7"/>
        <v>0</v>
      </c>
      <c r="O20" s="27"/>
    </row>
    <row r="21" spans="1:16" ht="13.5" customHeight="1" x14ac:dyDescent="0.25">
      <c r="A21" s="247"/>
      <c r="B21" s="88" t="s">
        <v>17</v>
      </c>
      <c r="C21" s="210">
        <v>0</v>
      </c>
      <c r="D21" s="209">
        <v>0</v>
      </c>
      <c r="E21" s="209">
        <v>0</v>
      </c>
      <c r="F21" s="209">
        <v>0</v>
      </c>
      <c r="G21" s="206">
        <f t="shared" si="4"/>
        <v>0</v>
      </c>
      <c r="H21" s="209">
        <v>0</v>
      </c>
      <c r="I21" s="209">
        <v>0</v>
      </c>
      <c r="J21" s="209">
        <v>0</v>
      </c>
      <c r="K21" s="206">
        <f t="shared" si="5"/>
        <v>0</v>
      </c>
      <c r="L21" s="206">
        <f t="shared" si="6"/>
        <v>0</v>
      </c>
      <c r="M21" s="209">
        <v>0</v>
      </c>
      <c r="N21" s="207">
        <f t="shared" si="7"/>
        <v>0</v>
      </c>
      <c r="O21" s="27"/>
    </row>
    <row r="22" spans="1:16" ht="13.5" customHeight="1" x14ac:dyDescent="0.25">
      <c r="A22" s="112" t="s">
        <v>27</v>
      </c>
      <c r="B22" s="88" t="s">
        <v>16</v>
      </c>
      <c r="C22" s="210">
        <v>0</v>
      </c>
      <c r="D22" s="200">
        <v>0.15</v>
      </c>
      <c r="E22" s="209">
        <v>0</v>
      </c>
      <c r="F22" s="209">
        <v>0</v>
      </c>
      <c r="G22" s="206">
        <f t="shared" si="4"/>
        <v>0.15</v>
      </c>
      <c r="H22" s="200">
        <v>0.11</v>
      </c>
      <c r="I22" s="209">
        <v>0</v>
      </c>
      <c r="J22" s="209">
        <v>0</v>
      </c>
      <c r="K22" s="206">
        <f t="shared" si="5"/>
        <v>0.11</v>
      </c>
      <c r="L22" s="206">
        <f t="shared" si="6"/>
        <v>0.26</v>
      </c>
      <c r="M22" s="209">
        <v>0</v>
      </c>
      <c r="N22" s="207">
        <f t="shared" si="7"/>
        <v>0.26</v>
      </c>
      <c r="O22" s="45"/>
    </row>
    <row r="23" spans="1:16" ht="13.5" customHeight="1" x14ac:dyDescent="0.25">
      <c r="A23" s="112"/>
      <c r="B23" s="88" t="s">
        <v>17</v>
      </c>
      <c r="C23" s="210">
        <v>0</v>
      </c>
      <c r="D23" s="200">
        <v>40</v>
      </c>
      <c r="E23" s="209">
        <v>0</v>
      </c>
      <c r="F23" s="209">
        <v>0</v>
      </c>
      <c r="G23" s="206">
        <f t="shared" si="4"/>
        <v>40</v>
      </c>
      <c r="H23" s="200">
        <v>1</v>
      </c>
      <c r="I23" s="209">
        <v>0</v>
      </c>
      <c r="J23" s="209">
        <v>0</v>
      </c>
      <c r="K23" s="206">
        <f t="shared" si="5"/>
        <v>1</v>
      </c>
      <c r="L23" s="206">
        <f t="shared" si="6"/>
        <v>41</v>
      </c>
      <c r="M23" s="209">
        <v>0</v>
      </c>
      <c r="N23" s="207">
        <f t="shared" si="7"/>
        <v>41</v>
      </c>
      <c r="O23" s="45"/>
    </row>
    <row r="24" spans="1:16" ht="13.5" customHeight="1" x14ac:dyDescent="0.25">
      <c r="A24" s="245" t="s">
        <v>28</v>
      </c>
      <c r="B24" s="88" t="s">
        <v>16</v>
      </c>
      <c r="C24" s="200">
        <v>383.32999999999993</v>
      </c>
      <c r="D24" s="200">
        <v>208.28999999999996</v>
      </c>
      <c r="E24" s="209">
        <v>0</v>
      </c>
      <c r="F24" s="209">
        <v>0</v>
      </c>
      <c r="G24" s="206">
        <f t="shared" si="4"/>
        <v>591.61999999999989</v>
      </c>
      <c r="H24" s="200">
        <v>168.82000000000005</v>
      </c>
      <c r="I24" s="209">
        <v>0</v>
      </c>
      <c r="J24" s="209">
        <v>0</v>
      </c>
      <c r="K24" s="206">
        <f t="shared" si="5"/>
        <v>168.82000000000005</v>
      </c>
      <c r="L24" s="206">
        <f t="shared" si="6"/>
        <v>760.43999999999994</v>
      </c>
      <c r="M24" s="209">
        <v>0</v>
      </c>
      <c r="N24" s="207">
        <f t="shared" si="7"/>
        <v>760.43999999999994</v>
      </c>
      <c r="O24" s="27"/>
    </row>
    <row r="25" spans="1:16" ht="13.5" customHeight="1" x14ac:dyDescent="0.25">
      <c r="A25" s="245"/>
      <c r="B25" s="88" t="s">
        <v>17</v>
      </c>
      <c r="C25" s="200">
        <v>56</v>
      </c>
      <c r="D25" s="200">
        <v>55</v>
      </c>
      <c r="E25" s="209">
        <v>0</v>
      </c>
      <c r="F25" s="209">
        <v>0</v>
      </c>
      <c r="G25" s="206">
        <f t="shared" si="4"/>
        <v>111</v>
      </c>
      <c r="H25" s="200">
        <v>58</v>
      </c>
      <c r="I25" s="209">
        <v>0</v>
      </c>
      <c r="J25" s="209">
        <v>0</v>
      </c>
      <c r="K25" s="206">
        <f t="shared" si="5"/>
        <v>58</v>
      </c>
      <c r="L25" s="206">
        <f t="shared" si="6"/>
        <v>169</v>
      </c>
      <c r="M25" s="209">
        <v>0</v>
      </c>
      <c r="N25" s="207">
        <f t="shared" si="7"/>
        <v>169</v>
      </c>
      <c r="O25" s="27"/>
    </row>
    <row r="26" spans="1:16" ht="13.5" customHeight="1" x14ac:dyDescent="0.25">
      <c r="A26" s="245" t="s">
        <v>29</v>
      </c>
      <c r="B26" s="88" t="s">
        <v>16</v>
      </c>
      <c r="C26" s="210">
        <v>0</v>
      </c>
      <c r="D26" s="209">
        <v>0</v>
      </c>
      <c r="E26" s="209">
        <v>0</v>
      </c>
      <c r="F26" s="209">
        <v>0</v>
      </c>
      <c r="G26" s="206">
        <f t="shared" si="4"/>
        <v>0</v>
      </c>
      <c r="H26" s="209">
        <v>0</v>
      </c>
      <c r="I26" s="209">
        <v>0</v>
      </c>
      <c r="J26" s="209">
        <v>0</v>
      </c>
      <c r="K26" s="206">
        <f t="shared" si="5"/>
        <v>0</v>
      </c>
      <c r="L26" s="206">
        <f t="shared" si="6"/>
        <v>0</v>
      </c>
      <c r="M26" s="209">
        <v>0</v>
      </c>
      <c r="N26" s="207">
        <f t="shared" si="7"/>
        <v>0</v>
      </c>
      <c r="O26" s="27"/>
    </row>
    <row r="27" spans="1:16" ht="13.5" customHeight="1" x14ac:dyDescent="0.25">
      <c r="A27" s="245"/>
      <c r="B27" s="88" t="s">
        <v>17</v>
      </c>
      <c r="C27" s="210">
        <v>0</v>
      </c>
      <c r="D27" s="209">
        <v>0</v>
      </c>
      <c r="E27" s="209">
        <v>0</v>
      </c>
      <c r="F27" s="209">
        <v>0</v>
      </c>
      <c r="G27" s="206">
        <f t="shared" si="4"/>
        <v>0</v>
      </c>
      <c r="H27" s="209">
        <v>0</v>
      </c>
      <c r="I27" s="209">
        <v>0</v>
      </c>
      <c r="J27" s="209">
        <v>0</v>
      </c>
      <c r="K27" s="206">
        <f t="shared" si="5"/>
        <v>0</v>
      </c>
      <c r="L27" s="206">
        <f t="shared" si="6"/>
        <v>0</v>
      </c>
      <c r="M27" s="209">
        <v>0</v>
      </c>
      <c r="N27" s="207">
        <f t="shared" si="7"/>
        <v>0</v>
      </c>
      <c r="O27" s="27"/>
    </row>
    <row r="28" spans="1:16" ht="13.5" customHeight="1" x14ac:dyDescent="0.25">
      <c r="A28" s="245" t="s">
        <v>30</v>
      </c>
      <c r="B28" s="88" t="s">
        <v>16</v>
      </c>
      <c r="C28" s="210">
        <v>0</v>
      </c>
      <c r="D28" s="209">
        <v>0</v>
      </c>
      <c r="E28" s="209">
        <v>0</v>
      </c>
      <c r="F28" s="209">
        <v>0</v>
      </c>
      <c r="G28" s="206">
        <f t="shared" si="4"/>
        <v>0</v>
      </c>
      <c r="H28" s="209">
        <v>0</v>
      </c>
      <c r="I28" s="209">
        <v>0</v>
      </c>
      <c r="J28" s="209">
        <v>0</v>
      </c>
      <c r="K28" s="206">
        <f t="shared" si="5"/>
        <v>0</v>
      </c>
      <c r="L28" s="206">
        <f t="shared" si="6"/>
        <v>0</v>
      </c>
      <c r="M28" s="209">
        <v>0</v>
      </c>
      <c r="N28" s="207">
        <f t="shared" si="7"/>
        <v>0</v>
      </c>
      <c r="O28" s="27"/>
    </row>
    <row r="29" spans="1:16" ht="13.5" customHeight="1" x14ac:dyDescent="0.25">
      <c r="A29" s="245"/>
      <c r="B29" s="88" t="s">
        <v>17</v>
      </c>
      <c r="C29" s="210">
        <v>0</v>
      </c>
      <c r="D29" s="209">
        <v>0</v>
      </c>
      <c r="E29" s="209">
        <v>0</v>
      </c>
      <c r="F29" s="209">
        <v>0</v>
      </c>
      <c r="G29" s="206">
        <f t="shared" si="4"/>
        <v>0</v>
      </c>
      <c r="H29" s="209">
        <v>0</v>
      </c>
      <c r="I29" s="209">
        <v>0</v>
      </c>
      <c r="J29" s="209">
        <v>0</v>
      </c>
      <c r="K29" s="206">
        <f t="shared" si="5"/>
        <v>0</v>
      </c>
      <c r="L29" s="206">
        <f t="shared" si="6"/>
        <v>0</v>
      </c>
      <c r="M29" s="209">
        <v>0</v>
      </c>
      <c r="N29" s="207">
        <f t="shared" si="7"/>
        <v>0</v>
      </c>
      <c r="O29" s="27"/>
      <c r="P29" s="34"/>
    </row>
    <row r="30" spans="1:16" ht="13.5" customHeight="1" x14ac:dyDescent="0.25">
      <c r="A30" s="245" t="s">
        <v>31</v>
      </c>
      <c r="B30" s="88" t="s">
        <v>16</v>
      </c>
      <c r="C30" s="229">
        <v>13.99</v>
      </c>
      <c r="D30" s="200">
        <v>9.34</v>
      </c>
      <c r="E30" s="200">
        <v>1.29</v>
      </c>
      <c r="F30" s="209">
        <v>0</v>
      </c>
      <c r="G30" s="206">
        <f>SUM(C30:F30)</f>
        <v>24.619999999999997</v>
      </c>
      <c r="H30" s="200">
        <v>48.37</v>
      </c>
      <c r="I30" s="200">
        <v>1.83</v>
      </c>
      <c r="J30" s="200">
        <v>13.52</v>
      </c>
      <c r="K30" s="206">
        <f t="shared" si="5"/>
        <v>63.72</v>
      </c>
      <c r="L30" s="206">
        <f t="shared" si="6"/>
        <v>88.34</v>
      </c>
      <c r="M30" s="200">
        <v>7.08</v>
      </c>
      <c r="N30" s="207">
        <f t="shared" si="7"/>
        <v>95.42</v>
      </c>
      <c r="O30" s="27"/>
      <c r="P30" s="34"/>
    </row>
    <row r="31" spans="1:16" ht="13.5" customHeight="1" x14ac:dyDescent="0.25">
      <c r="A31" s="245"/>
      <c r="B31" s="88" t="s">
        <v>17</v>
      </c>
      <c r="C31" s="229">
        <v>2628</v>
      </c>
      <c r="D31" s="200">
        <v>1030</v>
      </c>
      <c r="E31" s="200">
        <v>116</v>
      </c>
      <c r="F31" s="209">
        <v>0</v>
      </c>
      <c r="G31" s="206">
        <f>SUM(C31:F31)</f>
        <v>3774</v>
      </c>
      <c r="H31" s="200">
        <v>5150</v>
      </c>
      <c r="I31" s="200">
        <v>372</v>
      </c>
      <c r="J31" s="200">
        <v>1324</v>
      </c>
      <c r="K31" s="206">
        <f t="shared" si="5"/>
        <v>6846</v>
      </c>
      <c r="L31" s="206">
        <f t="shared" si="6"/>
        <v>10620</v>
      </c>
      <c r="M31" s="200">
        <v>1121</v>
      </c>
      <c r="N31" s="207">
        <f t="shared" si="7"/>
        <v>11741</v>
      </c>
      <c r="O31" s="27"/>
      <c r="P31" s="34"/>
    </row>
    <row r="32" spans="1:16" ht="13.5" customHeight="1" x14ac:dyDescent="0.25">
      <c r="A32" s="245" t="s">
        <v>32</v>
      </c>
      <c r="B32" s="88" t="s">
        <v>16</v>
      </c>
      <c r="C32" s="210">
        <v>0</v>
      </c>
      <c r="D32" s="209">
        <v>0</v>
      </c>
      <c r="E32" s="209">
        <v>0</v>
      </c>
      <c r="F32" s="209">
        <v>0</v>
      </c>
      <c r="G32" s="206">
        <f t="shared" si="4"/>
        <v>0</v>
      </c>
      <c r="H32" s="209">
        <v>0</v>
      </c>
      <c r="I32" s="209">
        <v>0</v>
      </c>
      <c r="J32" s="209">
        <v>0</v>
      </c>
      <c r="K32" s="206">
        <f t="shared" si="5"/>
        <v>0</v>
      </c>
      <c r="L32" s="206">
        <f t="shared" si="6"/>
        <v>0</v>
      </c>
      <c r="M32" s="209">
        <v>0</v>
      </c>
      <c r="N32" s="207">
        <f t="shared" si="7"/>
        <v>0</v>
      </c>
      <c r="O32" s="27"/>
      <c r="P32" s="34"/>
    </row>
    <row r="33" spans="1:16" ht="13.5" customHeight="1" x14ac:dyDescent="0.25">
      <c r="A33" s="245"/>
      <c r="B33" s="88" t="s">
        <v>17</v>
      </c>
      <c r="C33" s="210">
        <v>0</v>
      </c>
      <c r="D33" s="211">
        <v>0</v>
      </c>
      <c r="E33" s="211">
        <v>0</v>
      </c>
      <c r="F33" s="211">
        <v>0</v>
      </c>
      <c r="G33" s="208">
        <f t="shared" si="4"/>
        <v>0</v>
      </c>
      <c r="H33" s="211">
        <v>0</v>
      </c>
      <c r="I33" s="211">
        <v>0</v>
      </c>
      <c r="J33" s="211">
        <v>0</v>
      </c>
      <c r="K33" s="208">
        <f t="shared" si="5"/>
        <v>0</v>
      </c>
      <c r="L33" s="208">
        <f t="shared" si="6"/>
        <v>0</v>
      </c>
      <c r="M33" s="211">
        <v>0</v>
      </c>
      <c r="N33" s="207">
        <f t="shared" si="7"/>
        <v>0</v>
      </c>
      <c r="O33" s="27"/>
      <c r="P33" s="34"/>
    </row>
    <row r="34" spans="1:16" ht="13.5" customHeight="1" x14ac:dyDescent="0.25">
      <c r="A34" s="245" t="s">
        <v>33</v>
      </c>
      <c r="B34" s="88" t="s">
        <v>16</v>
      </c>
      <c r="C34" s="229">
        <v>3.96</v>
      </c>
      <c r="D34" s="209">
        <v>0</v>
      </c>
      <c r="E34" s="209">
        <v>0</v>
      </c>
      <c r="F34" s="209">
        <v>0</v>
      </c>
      <c r="G34" s="206">
        <f t="shared" si="4"/>
        <v>3.96</v>
      </c>
      <c r="H34" s="209">
        <v>0</v>
      </c>
      <c r="I34" s="209">
        <v>0</v>
      </c>
      <c r="J34" s="209">
        <v>0</v>
      </c>
      <c r="K34" s="206">
        <f t="shared" si="5"/>
        <v>0</v>
      </c>
      <c r="L34" s="206">
        <f t="shared" si="6"/>
        <v>3.96</v>
      </c>
      <c r="M34" s="209">
        <v>0</v>
      </c>
      <c r="N34" s="207">
        <f t="shared" si="7"/>
        <v>3.96</v>
      </c>
      <c r="O34" s="27"/>
      <c r="P34" s="34"/>
    </row>
    <row r="35" spans="1:16" ht="13.5" customHeight="1" x14ac:dyDescent="0.25">
      <c r="A35" s="245"/>
      <c r="B35" s="88" t="s">
        <v>17</v>
      </c>
      <c r="C35" s="229">
        <v>25.03</v>
      </c>
      <c r="D35" s="209">
        <v>0</v>
      </c>
      <c r="E35" s="209">
        <v>0</v>
      </c>
      <c r="F35" s="209">
        <v>0</v>
      </c>
      <c r="G35" s="206">
        <f t="shared" si="4"/>
        <v>25.03</v>
      </c>
      <c r="H35" s="209">
        <v>0</v>
      </c>
      <c r="I35" s="209">
        <v>0</v>
      </c>
      <c r="J35" s="209">
        <v>0</v>
      </c>
      <c r="K35" s="206">
        <f t="shared" si="5"/>
        <v>0</v>
      </c>
      <c r="L35" s="206">
        <f t="shared" si="6"/>
        <v>25.03</v>
      </c>
      <c r="M35" s="209">
        <v>0</v>
      </c>
      <c r="N35" s="207">
        <f t="shared" si="7"/>
        <v>25.03</v>
      </c>
      <c r="O35" s="27"/>
      <c r="P35" s="34"/>
    </row>
    <row r="36" spans="1:16" ht="13.5" customHeight="1" x14ac:dyDescent="0.25">
      <c r="A36" s="245" t="s">
        <v>34</v>
      </c>
      <c r="B36" s="88" t="s">
        <v>16</v>
      </c>
      <c r="C36" s="210">
        <v>0</v>
      </c>
      <c r="D36" s="200">
        <v>0.69</v>
      </c>
      <c r="E36" s="209">
        <v>0</v>
      </c>
      <c r="F36" s="209">
        <v>0</v>
      </c>
      <c r="G36" s="206">
        <f t="shared" si="4"/>
        <v>0.69</v>
      </c>
      <c r="H36" s="209">
        <v>0</v>
      </c>
      <c r="I36" s="209">
        <v>0</v>
      </c>
      <c r="J36" s="209">
        <v>0</v>
      </c>
      <c r="K36" s="206">
        <f t="shared" si="5"/>
        <v>0</v>
      </c>
      <c r="L36" s="206">
        <f t="shared" si="6"/>
        <v>0.69</v>
      </c>
      <c r="M36" s="209">
        <v>0</v>
      </c>
      <c r="N36" s="207">
        <f t="shared" si="7"/>
        <v>0.69</v>
      </c>
      <c r="O36" s="27"/>
      <c r="P36" s="34"/>
    </row>
    <row r="37" spans="1:16" ht="13.5" customHeight="1" x14ac:dyDescent="0.25">
      <c r="A37" s="245"/>
      <c r="B37" s="88" t="s">
        <v>17</v>
      </c>
      <c r="C37" s="210">
        <v>0</v>
      </c>
      <c r="D37" s="200">
        <v>6.91</v>
      </c>
      <c r="E37" s="211">
        <v>0</v>
      </c>
      <c r="F37" s="211">
        <v>0</v>
      </c>
      <c r="G37" s="208">
        <f t="shared" si="4"/>
        <v>6.91</v>
      </c>
      <c r="H37" s="211">
        <v>0</v>
      </c>
      <c r="I37" s="211">
        <v>0</v>
      </c>
      <c r="J37" s="211">
        <v>0</v>
      </c>
      <c r="K37" s="208">
        <f t="shared" si="5"/>
        <v>0</v>
      </c>
      <c r="L37" s="208">
        <f t="shared" si="6"/>
        <v>6.91</v>
      </c>
      <c r="M37" s="211">
        <v>0</v>
      </c>
      <c r="N37" s="207">
        <f t="shared" si="7"/>
        <v>6.91</v>
      </c>
      <c r="O37" s="27"/>
      <c r="P37" s="34"/>
    </row>
    <row r="38" spans="1:16" ht="13.5" customHeight="1" x14ac:dyDescent="0.25">
      <c r="A38" s="112" t="s">
        <v>35</v>
      </c>
      <c r="B38" s="88" t="s">
        <v>16</v>
      </c>
      <c r="C38" s="207">
        <f t="shared" ref="C38:F38" si="8">C4+C12+C14+C16+C18+C20+C22+C24+C26+C28+C30+C32+C34+C36</f>
        <v>3846.8699999999985</v>
      </c>
      <c r="D38" s="206">
        <f t="shared" si="8"/>
        <v>1453.9300000000003</v>
      </c>
      <c r="E38" s="206">
        <f t="shared" si="8"/>
        <v>69.09</v>
      </c>
      <c r="F38" s="206">
        <f t="shared" si="8"/>
        <v>93.48</v>
      </c>
      <c r="G38" s="206">
        <f>G4+G12+G14+G16+G18+G20+G22+G24+G26+G28+G30+G32+G34+G36</f>
        <v>5463.3699999999981</v>
      </c>
      <c r="H38" s="206">
        <f t="shared" ref="H38:J38" si="9">H4+H12+H14+H16+H18+H20+H22+H24+H26+H28+H30+H32+H34+H36</f>
        <v>3867.1000000000008</v>
      </c>
      <c r="I38" s="206">
        <f t="shared" si="9"/>
        <v>236.75</v>
      </c>
      <c r="J38" s="206">
        <f t="shared" si="9"/>
        <v>541.59</v>
      </c>
      <c r="K38" s="206">
        <f t="shared" ref="K38" si="10">K4+K12+K14+K16+K18+K20+K22+K24+K26+K28+K30+K32+K34+K36</f>
        <v>4645.4399999999996</v>
      </c>
      <c r="L38" s="206">
        <f>L4+L12+L14+L16+L18+L20+L22+L24+L26+L28+L30+L32+L34+L36</f>
        <v>10108.810000000001</v>
      </c>
      <c r="M38" s="206">
        <f>M4+M12+M14+M16+M18+M20+M22+M24+M26+M28+M30+M32+M34+M36</f>
        <v>1473.3499999999997</v>
      </c>
      <c r="N38" s="207">
        <f>N4+N12+N14+N16+N18+N20+N22+N24+N26+N28+N30+N32+N34+N36</f>
        <v>11582.16</v>
      </c>
      <c r="O38" s="30"/>
      <c r="P38" s="3"/>
    </row>
    <row r="39" spans="1:16" ht="13.5" customHeight="1" x14ac:dyDescent="0.25">
      <c r="A39" s="110"/>
      <c r="B39" s="88" t="s">
        <v>17</v>
      </c>
      <c r="C39" s="207">
        <f t="shared" ref="C39:J39" si="11">C5+C13+C15+C17+C19+C21+C23+C25+C27+C29+C31+C33+C35+C37</f>
        <v>338401.03</v>
      </c>
      <c r="D39" s="208">
        <f t="shared" si="11"/>
        <v>139309.91</v>
      </c>
      <c r="E39" s="208">
        <f t="shared" si="11"/>
        <v>1858</v>
      </c>
      <c r="F39" s="208">
        <f t="shared" si="11"/>
        <v>7072</v>
      </c>
      <c r="G39" s="208">
        <f t="shared" si="11"/>
        <v>486640.94</v>
      </c>
      <c r="H39" s="208">
        <f t="shared" si="11"/>
        <v>378010</v>
      </c>
      <c r="I39" s="208">
        <f t="shared" si="11"/>
        <v>16701</v>
      </c>
      <c r="J39" s="208">
        <f t="shared" si="11"/>
        <v>81317</v>
      </c>
      <c r="K39" s="208">
        <f t="shared" ref="K39:M39" si="12">K5+K13+K15+K17+K19+K21+K23+K25+K27+K29+K31+K33+K35+K37</f>
        <v>476028</v>
      </c>
      <c r="L39" s="208">
        <f t="shared" si="12"/>
        <v>962668.94000000006</v>
      </c>
      <c r="M39" s="208">
        <f t="shared" si="12"/>
        <v>161718</v>
      </c>
      <c r="N39" s="207">
        <f>N5+N13+N15+N17+N19+N21+N23+N25+N27+N29+N31+N33+N35+N37</f>
        <v>1124386.94</v>
      </c>
      <c r="O39" s="27"/>
      <c r="P39" s="3"/>
    </row>
    <row r="40" spans="1:16" x14ac:dyDescent="0.25">
      <c r="C40" s="93"/>
      <c r="D40" s="27"/>
      <c r="E40" s="27"/>
      <c r="F40" s="27"/>
      <c r="G40" s="27"/>
      <c r="H40" s="26"/>
      <c r="I40" s="26"/>
      <c r="J40" s="27"/>
      <c r="K40" s="27"/>
      <c r="L40" s="27"/>
      <c r="M40" s="26"/>
      <c r="N40" s="93"/>
      <c r="O40" s="27"/>
    </row>
    <row r="41" spans="1:16" x14ac:dyDescent="0.25">
      <c r="C41" s="93"/>
      <c r="D41" s="27"/>
      <c r="E41" s="27"/>
      <c r="F41" s="27"/>
      <c r="G41" s="27"/>
      <c r="H41" s="27"/>
      <c r="I41" s="26"/>
      <c r="J41" s="27"/>
      <c r="K41" s="27"/>
      <c r="L41" s="27"/>
      <c r="M41" s="26"/>
      <c r="N41" s="93"/>
      <c r="O41" s="27"/>
    </row>
    <row r="42" spans="1:16" x14ac:dyDescent="0.25">
      <c r="C42" s="93"/>
      <c r="D42" s="27"/>
      <c r="E42" s="27"/>
      <c r="F42" s="27"/>
      <c r="G42" s="27"/>
      <c r="H42" s="27"/>
      <c r="I42" s="27"/>
      <c r="J42" s="27"/>
      <c r="K42" s="27"/>
      <c r="L42" s="27"/>
      <c r="M42" s="26"/>
      <c r="N42" s="93"/>
      <c r="O42" s="27"/>
    </row>
    <row r="43" spans="1:16" x14ac:dyDescent="0.25">
      <c r="C43" s="93"/>
      <c r="D43" s="27"/>
      <c r="E43" s="27"/>
      <c r="F43" s="27"/>
      <c r="G43" s="27"/>
      <c r="H43" s="27"/>
      <c r="I43" s="27"/>
      <c r="J43" s="27"/>
      <c r="K43" s="27"/>
      <c r="L43" s="27"/>
      <c r="M43" s="26"/>
      <c r="N43" s="93"/>
      <c r="O43" s="27"/>
    </row>
    <row r="44" spans="1:16" x14ac:dyDescent="0.25">
      <c r="C44" s="9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93"/>
      <c r="O44" s="27"/>
    </row>
    <row r="45" spans="1:16" x14ac:dyDescent="0.25">
      <c r="C45" s="9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94"/>
      <c r="O45" s="34"/>
    </row>
    <row r="46" spans="1:16" x14ac:dyDescent="0.25">
      <c r="C46" s="9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4"/>
      <c r="O46" s="34"/>
    </row>
    <row r="47" spans="1:16" x14ac:dyDescent="0.25">
      <c r="C47" s="9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94"/>
      <c r="O47" s="34"/>
    </row>
    <row r="48" spans="1:16" x14ac:dyDescent="0.25">
      <c r="C48" s="9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94"/>
      <c r="O48" s="3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48"/>
  <sheetViews>
    <sheetView topLeftCell="A4" workbookViewId="0">
      <selection activeCell="K25" sqref="K25"/>
    </sheetView>
  </sheetViews>
  <sheetFormatPr defaultRowHeight="15" x14ac:dyDescent="0.25"/>
  <cols>
    <col min="1" max="1" width="35.85546875" style="33" customWidth="1"/>
    <col min="2" max="2" width="4" style="33" customWidth="1"/>
    <col min="3" max="3" width="8.42578125" style="33" customWidth="1"/>
    <col min="4" max="4" width="8.140625" style="33" customWidth="1"/>
    <col min="5" max="6" width="6.42578125" style="33" customWidth="1"/>
    <col min="7" max="7" width="12.140625" style="33" customWidth="1"/>
    <col min="8" max="8" width="7.42578125" style="33" customWidth="1"/>
    <col min="9" max="9" width="7.85546875" style="33" customWidth="1"/>
    <col min="10" max="10" width="7.7109375" style="33" customWidth="1"/>
    <col min="11" max="11" width="11.140625" style="33" customWidth="1"/>
    <col min="12" max="12" width="7.7109375" style="33" customWidth="1"/>
    <col min="13" max="13" width="7.28515625" style="33" customWidth="1"/>
    <col min="14" max="14" width="11.28515625" style="33" customWidth="1"/>
    <col min="15" max="16384" width="9.140625" style="33"/>
  </cols>
  <sheetData>
    <row r="1" spans="1:15" ht="12" customHeight="1" x14ac:dyDescent="0.25">
      <c r="A1" s="51" t="s">
        <v>58</v>
      </c>
    </row>
    <row r="2" spans="1:15" ht="12" customHeight="1" x14ac:dyDescent="0.25">
      <c r="A2" s="107" t="s">
        <v>0</v>
      </c>
      <c r="B2" s="107"/>
      <c r="C2" s="248" t="s">
        <v>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" t="s">
        <v>2</v>
      </c>
    </row>
    <row r="3" spans="1:15" ht="38.25" x14ac:dyDescent="0.25">
      <c r="A3" s="107" t="s">
        <v>3</v>
      </c>
      <c r="B3" s="107"/>
      <c r="C3" s="86" t="s">
        <v>4</v>
      </c>
      <c r="D3" s="86" t="s">
        <v>5</v>
      </c>
      <c r="E3" s="86" t="s">
        <v>6</v>
      </c>
      <c r="F3" s="86" t="s">
        <v>7</v>
      </c>
      <c r="G3" s="86" t="s">
        <v>8</v>
      </c>
      <c r="H3" s="86" t="s">
        <v>9</v>
      </c>
      <c r="I3" s="86" t="s">
        <v>10</v>
      </c>
      <c r="J3" s="86" t="s">
        <v>11</v>
      </c>
      <c r="K3" s="86" t="s">
        <v>12</v>
      </c>
      <c r="L3" s="86" t="s">
        <v>13</v>
      </c>
      <c r="M3" s="86" t="s">
        <v>14</v>
      </c>
      <c r="N3" s="86"/>
    </row>
    <row r="4" spans="1:15" ht="14.25" customHeight="1" x14ac:dyDescent="0.25">
      <c r="A4" s="108" t="s">
        <v>15</v>
      </c>
      <c r="B4" s="5" t="s">
        <v>16</v>
      </c>
      <c r="C4" s="218">
        <f>C6+C8+C10</f>
        <v>3906.52</v>
      </c>
      <c r="D4" s="218">
        <f>D6+D8+D10</f>
        <v>1187.6599999999999</v>
      </c>
      <c r="E4" s="218">
        <f>E6+E8+E10</f>
        <v>9.7199999999999989</v>
      </c>
      <c r="F4" s="218">
        <f t="shared" ref="F4:M5" si="0">F6+F8+F10</f>
        <v>37.71</v>
      </c>
      <c r="G4" s="218">
        <f t="shared" si="0"/>
        <v>5141.6099999999997</v>
      </c>
      <c r="H4" s="218">
        <f t="shared" si="0"/>
        <v>3490.6599999999989</v>
      </c>
      <c r="I4" s="218">
        <f t="shared" si="0"/>
        <v>98.01</v>
      </c>
      <c r="J4" s="218">
        <f t="shared" si="0"/>
        <v>738.59</v>
      </c>
      <c r="K4" s="218">
        <f t="shared" si="0"/>
        <v>4327.2599999999984</v>
      </c>
      <c r="L4" s="218">
        <f t="shared" si="0"/>
        <v>9468.869999999999</v>
      </c>
      <c r="M4" s="218">
        <f t="shared" si="0"/>
        <v>1162.1199999999997</v>
      </c>
      <c r="N4" s="218">
        <f>N6+N8+N10</f>
        <v>10630.989999999998</v>
      </c>
      <c r="O4" s="34"/>
    </row>
    <row r="5" spans="1:15" ht="14.25" customHeight="1" x14ac:dyDescent="0.25">
      <c r="A5" s="108"/>
      <c r="B5" s="5" t="s">
        <v>17</v>
      </c>
      <c r="C5" s="220">
        <f>C7+C9+C11</f>
        <v>1003050</v>
      </c>
      <c r="D5" s="220">
        <f t="shared" ref="D5:G5" si="1">D7+D9+D11</f>
        <v>272896</v>
      </c>
      <c r="E5" s="220">
        <f t="shared" si="1"/>
        <v>386</v>
      </c>
      <c r="F5" s="220">
        <f t="shared" si="1"/>
        <v>6046</v>
      </c>
      <c r="G5" s="220">
        <f t="shared" si="1"/>
        <v>1282378</v>
      </c>
      <c r="H5" s="220">
        <f>H7+H9+H11</f>
        <v>739849</v>
      </c>
      <c r="I5" s="220">
        <f t="shared" si="0"/>
        <v>16859</v>
      </c>
      <c r="J5" s="220">
        <f t="shared" si="0"/>
        <v>166653</v>
      </c>
      <c r="K5" s="220">
        <f t="shared" si="0"/>
        <v>923361</v>
      </c>
      <c r="L5" s="220">
        <f t="shared" si="0"/>
        <v>2205739</v>
      </c>
      <c r="M5" s="220">
        <f>M7+M9+M11</f>
        <v>161621</v>
      </c>
      <c r="N5" s="220">
        <f>N7+N9+N11</f>
        <v>2367360</v>
      </c>
      <c r="O5" s="34"/>
    </row>
    <row r="6" spans="1:15" x14ac:dyDescent="0.25">
      <c r="A6" s="240" t="s">
        <v>54</v>
      </c>
      <c r="B6" s="5" t="s">
        <v>16</v>
      </c>
      <c r="C6" s="221">
        <f>'Kurzeme valsts'!C6+'Kurzeme pārējie'!C6</f>
        <v>2592.6200000000008</v>
      </c>
      <c r="D6" s="221">
        <f>'Kurzeme valsts'!D6+'Kurzeme pārējie'!D6</f>
        <v>924.29999999999984</v>
      </c>
      <c r="E6" s="221">
        <f>'Kurzeme valsts'!E6+'Kurzeme pārējie'!E6</f>
        <v>0</v>
      </c>
      <c r="F6" s="221">
        <f>'Kurzeme valsts'!F6+'Kurzeme pārējie'!F6</f>
        <v>27.56</v>
      </c>
      <c r="G6" s="218">
        <f>SUM(C6:F6)</f>
        <v>3544.4800000000005</v>
      </c>
      <c r="H6" s="221">
        <f>'Kurzeme valsts'!H6+'Kurzeme pārējie'!H6</f>
        <v>2504.6299999999987</v>
      </c>
      <c r="I6" s="221">
        <f>'Kurzeme valsts'!I6+'Kurzeme pārējie'!I6</f>
        <v>75.19</v>
      </c>
      <c r="J6" s="221">
        <f>'Kurzeme valsts'!J6+'Kurzeme pārējie'!J6</f>
        <v>657.23</v>
      </c>
      <c r="K6" s="218">
        <f>SUM(H6:J6)</f>
        <v>3237.0499999999988</v>
      </c>
      <c r="L6" s="218">
        <f>G6+K6</f>
        <v>6781.5299999999988</v>
      </c>
      <c r="M6" s="221">
        <f>'Kurzeme valsts'!M6+'Kurzeme pārējie'!M6</f>
        <v>915.88999999999965</v>
      </c>
      <c r="N6" s="218">
        <f>SUM(L6:M6)</f>
        <v>7697.4199999999983</v>
      </c>
      <c r="O6" s="34"/>
    </row>
    <row r="7" spans="1:15" ht="15.75" x14ac:dyDescent="0.25">
      <c r="A7" s="240"/>
      <c r="B7" s="5" t="s">
        <v>17</v>
      </c>
      <c r="C7" s="222">
        <f>'Kurzeme valsts'!C7+'Kurzeme pārējie'!C7</f>
        <v>787342</v>
      </c>
      <c r="D7" s="227">
        <f>'Kurzeme valsts'!D7+'Kurzeme pārējie'!D7</f>
        <v>233599</v>
      </c>
      <c r="E7" s="227">
        <f>'Kurzeme valsts'!E7+'Kurzeme pārējie'!E7</f>
        <v>0</v>
      </c>
      <c r="F7" s="227">
        <f>'Kurzeme valsts'!F7+'Kurzeme pārējie'!F7</f>
        <v>5594</v>
      </c>
      <c r="G7" s="208">
        <f t="shared" ref="G7:G37" si="2">SUM(C7:F7)</f>
        <v>1026535</v>
      </c>
      <c r="H7" s="227">
        <f>'Kurzeme valsts'!H7+'Kurzeme pārējie'!H7</f>
        <v>607167</v>
      </c>
      <c r="I7" s="227">
        <f>'Kurzeme valsts'!I7+'Kurzeme pārējie'!I7</f>
        <v>15781</v>
      </c>
      <c r="J7" s="227">
        <f>'Kurzeme valsts'!J7+'Kurzeme pārējie'!J7</f>
        <v>163943</v>
      </c>
      <c r="K7" s="208">
        <f t="shared" ref="K7:K36" si="3">SUM(H7:J7)</f>
        <v>786891</v>
      </c>
      <c r="L7" s="220">
        <f t="shared" ref="L7:L37" si="4">G7+K7</f>
        <v>1813426</v>
      </c>
      <c r="M7" s="222">
        <f>'Kurzeme valsts'!M7+'Kurzeme pārējie'!M7</f>
        <v>152115</v>
      </c>
      <c r="N7" s="220">
        <f t="shared" ref="N7:N36" si="5">SUM(L7:M7)</f>
        <v>1965541</v>
      </c>
      <c r="O7" s="34"/>
    </row>
    <row r="8" spans="1:15" ht="20.25" customHeight="1" x14ac:dyDescent="0.25">
      <c r="A8" s="240" t="s">
        <v>55</v>
      </c>
      <c r="B8" s="5" t="s">
        <v>16</v>
      </c>
      <c r="C8" s="221">
        <f>'Kurzeme valsts'!C8+'Kurzeme pārējie'!C8</f>
        <v>335.90999999999997</v>
      </c>
      <c r="D8" s="228">
        <f>'Kurzeme valsts'!D8+'Kurzeme pārējie'!D8</f>
        <v>115.00000000000001</v>
      </c>
      <c r="E8" s="228">
        <f>'Kurzeme valsts'!E8+'Kurzeme pārējie'!E8</f>
        <v>9.7199999999999989</v>
      </c>
      <c r="F8" s="228">
        <f>'Kurzeme valsts'!F8+'Kurzeme pārējie'!F8</f>
        <v>10.15</v>
      </c>
      <c r="G8" s="206">
        <f t="shared" si="2"/>
        <v>470.78</v>
      </c>
      <c r="H8" s="228">
        <f>'Kurzeme valsts'!H8+'Kurzeme pārējie'!H8</f>
        <v>382.32</v>
      </c>
      <c r="I8" s="228">
        <f>'Kurzeme valsts'!I8+'Kurzeme pārējie'!I8</f>
        <v>22.820000000000004</v>
      </c>
      <c r="J8" s="228">
        <f>'Kurzeme valsts'!J8+'Kurzeme pārējie'!J8</f>
        <v>81.360000000000014</v>
      </c>
      <c r="K8" s="206">
        <f t="shared" si="3"/>
        <v>486.5</v>
      </c>
      <c r="L8" s="218">
        <f t="shared" si="4"/>
        <v>957.28</v>
      </c>
      <c r="M8" s="221">
        <f>'Kurzeme valsts'!M8+'Kurzeme pārējie'!M8</f>
        <v>246.22999999999993</v>
      </c>
      <c r="N8" s="218">
        <f t="shared" si="5"/>
        <v>1203.51</v>
      </c>
      <c r="O8" s="34"/>
    </row>
    <row r="9" spans="1:15" ht="22.5" customHeight="1" x14ac:dyDescent="0.25">
      <c r="A9" s="240"/>
      <c r="B9" s="5" t="s">
        <v>17</v>
      </c>
      <c r="C9" s="222">
        <f>'Kurzeme valsts'!C9+'Kurzeme pārējie'!C9</f>
        <v>14180</v>
      </c>
      <c r="D9" s="227">
        <f>'Kurzeme valsts'!D9+'Kurzeme pārējie'!D9</f>
        <v>6140</v>
      </c>
      <c r="E9" s="227">
        <f>'Kurzeme valsts'!E9+'Kurzeme pārējie'!E9</f>
        <v>386</v>
      </c>
      <c r="F9" s="227">
        <f>'Kurzeme valsts'!F9+'Kurzeme pārējie'!F9</f>
        <v>452</v>
      </c>
      <c r="G9" s="208">
        <f>SUM(C9:F9)</f>
        <v>21158</v>
      </c>
      <c r="H9" s="227">
        <f>'Kurzeme valsts'!H9+'Kurzeme pārējie'!H9</f>
        <v>18567</v>
      </c>
      <c r="I9" s="227">
        <f>'Kurzeme valsts'!I9+'Kurzeme pārējie'!I9</f>
        <v>1078</v>
      </c>
      <c r="J9" s="227">
        <f>'Kurzeme valsts'!J9+'Kurzeme pārējie'!J9</f>
        <v>2710</v>
      </c>
      <c r="K9" s="208">
        <f t="shared" si="3"/>
        <v>22355</v>
      </c>
      <c r="L9" s="220">
        <f>G9+K9</f>
        <v>43513</v>
      </c>
      <c r="M9" s="222">
        <f>'Kurzeme valsts'!M9+'Kurzeme pārējie'!M9</f>
        <v>9506</v>
      </c>
      <c r="N9" s="220">
        <f>SUM(L9:M9)</f>
        <v>53019</v>
      </c>
      <c r="O9" s="34"/>
    </row>
    <row r="10" spans="1:15" ht="13.5" customHeight="1" x14ac:dyDescent="0.25">
      <c r="A10" s="240" t="s">
        <v>50</v>
      </c>
      <c r="B10" s="5" t="s">
        <v>16</v>
      </c>
      <c r="C10" s="221">
        <f>'Kurzeme valsts'!C10+'Kurzeme pārējie'!C10</f>
        <v>977.98999999999944</v>
      </c>
      <c r="D10" s="228">
        <f>'Kurzeme valsts'!D10+'Kurzeme pārējie'!D10</f>
        <v>148.35999999999993</v>
      </c>
      <c r="E10" s="228">
        <f>'Kurzeme valsts'!E10+'Kurzeme pārējie'!E10</f>
        <v>0</v>
      </c>
      <c r="F10" s="228">
        <f>'Kurzeme valsts'!F10+'Kurzeme pārējie'!F10</f>
        <v>0</v>
      </c>
      <c r="G10" s="206">
        <f t="shared" si="2"/>
        <v>1126.3499999999995</v>
      </c>
      <c r="H10" s="228">
        <f>'Kurzeme valsts'!H10+'Kurzeme pārējie'!H10</f>
        <v>603.70999999999992</v>
      </c>
      <c r="I10" s="228">
        <f>'Kurzeme valsts'!I10+'Kurzeme pārējie'!I10</f>
        <v>0</v>
      </c>
      <c r="J10" s="228">
        <f>'Kurzeme valsts'!J10+'Kurzeme pārējie'!J10</f>
        <v>0</v>
      </c>
      <c r="K10" s="206">
        <f t="shared" si="3"/>
        <v>603.70999999999992</v>
      </c>
      <c r="L10" s="218">
        <f t="shared" si="4"/>
        <v>1730.0599999999995</v>
      </c>
      <c r="M10" s="221">
        <f>'Kurzeme valsts'!M10+'Kurzeme pārējie'!M10</f>
        <v>0</v>
      </c>
      <c r="N10" s="218">
        <f t="shared" si="5"/>
        <v>1730.0599999999995</v>
      </c>
      <c r="O10" s="34"/>
    </row>
    <row r="11" spans="1:15" ht="13.5" customHeight="1" x14ac:dyDescent="0.25">
      <c r="A11" s="240"/>
      <c r="B11" s="5" t="s">
        <v>17</v>
      </c>
      <c r="C11" s="222">
        <f>'Kurzeme valsts'!C11+'Kurzeme pārējie'!C11</f>
        <v>201528</v>
      </c>
      <c r="D11" s="227">
        <f>'Kurzeme valsts'!D11+'Kurzeme pārējie'!D11</f>
        <v>33157</v>
      </c>
      <c r="E11" s="227">
        <f>'Kurzeme valsts'!E11+'Kurzeme pārējie'!E11</f>
        <v>0</v>
      </c>
      <c r="F11" s="227">
        <f>'Kurzeme valsts'!F11+'Kurzeme pārējie'!F11</f>
        <v>0</v>
      </c>
      <c r="G11" s="208">
        <f t="shared" si="2"/>
        <v>234685</v>
      </c>
      <c r="H11" s="227">
        <f>'Kurzeme valsts'!H11+'Kurzeme pārējie'!H11</f>
        <v>114115</v>
      </c>
      <c r="I11" s="227">
        <f>'Kurzeme valsts'!I11+'Kurzeme pārējie'!I11</f>
        <v>0</v>
      </c>
      <c r="J11" s="227">
        <f>'Kurzeme valsts'!J11+'Kurzeme pārējie'!J11</f>
        <v>0</v>
      </c>
      <c r="K11" s="208">
        <f t="shared" si="3"/>
        <v>114115</v>
      </c>
      <c r="L11" s="220">
        <f t="shared" si="4"/>
        <v>348800</v>
      </c>
      <c r="M11" s="222">
        <f>'Kurzeme valsts'!M11+'Kurzeme pārējie'!M11</f>
        <v>0</v>
      </c>
      <c r="N11" s="220">
        <f>SUM(L11:M11)</f>
        <v>348800</v>
      </c>
      <c r="O11" s="34"/>
    </row>
    <row r="12" spans="1:15" ht="13.5" customHeight="1" x14ac:dyDescent="0.25">
      <c r="A12" s="108" t="s">
        <v>21</v>
      </c>
      <c r="B12" s="5" t="s">
        <v>16</v>
      </c>
      <c r="C12" s="221">
        <f>'Kurzeme valsts'!C12+'Kurzeme pārējie'!C12</f>
        <v>4768.3600000000006</v>
      </c>
      <c r="D12" s="228">
        <f>'Kurzeme valsts'!D12+'Kurzeme pārējie'!D12</f>
        <v>2074.0600000000009</v>
      </c>
      <c r="E12" s="228">
        <f>'Kurzeme valsts'!E12+'Kurzeme pārējie'!E12</f>
        <v>30.609999999999996</v>
      </c>
      <c r="F12" s="228">
        <f>'Kurzeme valsts'!F12+'Kurzeme pārējie'!F12</f>
        <v>17.48</v>
      </c>
      <c r="G12" s="206">
        <f t="shared" si="2"/>
        <v>6890.5100000000011</v>
      </c>
      <c r="H12" s="228">
        <f>'Kurzeme valsts'!H12+'Kurzeme pārējie'!H12</f>
        <v>2154.130000000001</v>
      </c>
      <c r="I12" s="228">
        <f>'Kurzeme valsts'!I12+'Kurzeme pārējie'!I12</f>
        <v>166.87</v>
      </c>
      <c r="J12" s="228">
        <f>'Kurzeme valsts'!J12+'Kurzeme pārējie'!J12</f>
        <v>203.20999999999995</v>
      </c>
      <c r="K12" s="206">
        <f t="shared" si="3"/>
        <v>2524.2100000000009</v>
      </c>
      <c r="L12" s="218">
        <f t="shared" si="4"/>
        <v>9414.7200000000012</v>
      </c>
      <c r="M12" s="221">
        <f>'Kurzeme valsts'!M12+'Kurzeme pārējie'!M12</f>
        <v>308.23999999999995</v>
      </c>
      <c r="N12" s="218">
        <f t="shared" si="5"/>
        <v>9722.9600000000009</v>
      </c>
      <c r="O12" s="34"/>
    </row>
    <row r="13" spans="1:15" ht="13.5" customHeight="1" x14ac:dyDescent="0.25">
      <c r="A13" s="109" t="s">
        <v>37</v>
      </c>
      <c r="B13" s="5" t="s">
        <v>17</v>
      </c>
      <c r="C13" s="222">
        <f>'Kurzeme valsts'!C13+'Kurzeme pārējie'!C13</f>
        <v>245199</v>
      </c>
      <c r="D13" s="227">
        <f>'Kurzeme valsts'!D13+'Kurzeme pārējie'!D13</f>
        <v>102813</v>
      </c>
      <c r="E13" s="227">
        <f>'Kurzeme valsts'!E13+'Kurzeme pārējie'!E13</f>
        <v>792</v>
      </c>
      <c r="F13" s="227">
        <f>'Kurzeme valsts'!F13+'Kurzeme pārējie'!F13</f>
        <v>385</v>
      </c>
      <c r="G13" s="208">
        <f t="shared" si="2"/>
        <v>349189</v>
      </c>
      <c r="H13" s="227">
        <f>'Kurzeme valsts'!H13+'Kurzeme pārējie'!H13</f>
        <v>81837</v>
      </c>
      <c r="I13" s="227">
        <f>'Kurzeme valsts'!I13+'Kurzeme pārējie'!I13</f>
        <v>5452</v>
      </c>
      <c r="J13" s="227">
        <f>'Kurzeme valsts'!J13+'Kurzeme pārējie'!J13</f>
        <v>9935</v>
      </c>
      <c r="K13" s="208">
        <f t="shared" si="3"/>
        <v>97224</v>
      </c>
      <c r="L13" s="220">
        <f t="shared" si="4"/>
        <v>446413</v>
      </c>
      <c r="M13" s="222">
        <f>'Kurzeme valsts'!M13+'Kurzeme pārējie'!M13</f>
        <v>5875</v>
      </c>
      <c r="N13" s="220">
        <f t="shared" si="5"/>
        <v>452288</v>
      </c>
      <c r="O13" s="34"/>
    </row>
    <row r="14" spans="1:15" ht="13.5" customHeight="1" x14ac:dyDescent="0.25">
      <c r="A14" s="240" t="s">
        <v>23</v>
      </c>
      <c r="B14" s="5" t="s">
        <v>16</v>
      </c>
      <c r="C14" s="221">
        <f>'Kurzeme valsts'!C14+'Kurzeme pārējie'!C14</f>
        <v>31.26</v>
      </c>
      <c r="D14" s="228">
        <f>'Kurzeme valsts'!D14+'Kurzeme pārējie'!D14</f>
        <v>30.759999999999998</v>
      </c>
      <c r="E14" s="228">
        <f>'Kurzeme valsts'!E14+'Kurzeme pārējie'!E14</f>
        <v>0.7</v>
      </c>
      <c r="F14" s="228">
        <f>'Kurzeme valsts'!F14+'Kurzeme pārējie'!F14</f>
        <v>7.01</v>
      </c>
      <c r="G14" s="206">
        <f t="shared" si="2"/>
        <v>69.73</v>
      </c>
      <c r="H14" s="228">
        <f>'Kurzeme valsts'!H14+'Kurzeme pārējie'!H14</f>
        <v>13.07</v>
      </c>
      <c r="I14" s="228">
        <f>'Kurzeme valsts'!I14+'Kurzeme pārējie'!I14</f>
        <v>0</v>
      </c>
      <c r="J14" s="228">
        <f>'Kurzeme valsts'!J14+'Kurzeme pārējie'!J14</f>
        <v>1.49</v>
      </c>
      <c r="K14" s="206">
        <f t="shared" si="3"/>
        <v>14.56</v>
      </c>
      <c r="L14" s="218">
        <f t="shared" si="4"/>
        <v>84.29</v>
      </c>
      <c r="M14" s="221">
        <f>'Kurzeme valsts'!M14+'Kurzeme pārējie'!M14</f>
        <v>0.24</v>
      </c>
      <c r="N14" s="218">
        <f t="shared" si="5"/>
        <v>84.53</v>
      </c>
      <c r="O14" s="34"/>
    </row>
    <row r="15" spans="1:15" ht="13.5" customHeight="1" x14ac:dyDescent="0.25">
      <c r="A15" s="240"/>
      <c r="B15" s="5" t="s">
        <v>17</v>
      </c>
      <c r="C15" s="222">
        <f>'Kurzeme valsts'!C15+'Kurzeme pārējie'!C15</f>
        <v>3816</v>
      </c>
      <c r="D15" s="227">
        <f>'Kurzeme valsts'!D15+'Kurzeme pārējie'!D15</f>
        <v>4849</v>
      </c>
      <c r="E15" s="227">
        <f>'Kurzeme valsts'!E15+'Kurzeme pārējie'!E15</f>
        <v>42</v>
      </c>
      <c r="F15" s="227">
        <f>'Kurzeme valsts'!F15+'Kurzeme pārējie'!F15</f>
        <v>875</v>
      </c>
      <c r="G15" s="208">
        <f t="shared" si="2"/>
        <v>9582</v>
      </c>
      <c r="H15" s="227">
        <f>'Kurzeme valsts'!H15+'Kurzeme pārējie'!H15</f>
        <v>1382</v>
      </c>
      <c r="I15" s="227">
        <f>'Kurzeme valsts'!I15+'Kurzeme pārējie'!I15</f>
        <v>0</v>
      </c>
      <c r="J15" s="227">
        <f>'Kurzeme valsts'!J15+'Kurzeme pārējie'!J15</f>
        <v>58</v>
      </c>
      <c r="K15" s="208">
        <f t="shared" si="3"/>
        <v>1440</v>
      </c>
      <c r="L15" s="220">
        <f t="shared" si="4"/>
        <v>11022</v>
      </c>
      <c r="M15" s="222">
        <f>'Kurzeme valsts'!M15+'Kurzeme pārējie'!M15</f>
        <v>12</v>
      </c>
      <c r="N15" s="220">
        <f t="shared" si="5"/>
        <v>11034</v>
      </c>
      <c r="O15" s="34"/>
    </row>
    <row r="16" spans="1:15" ht="13.5" customHeight="1" x14ac:dyDescent="0.25">
      <c r="A16" s="240" t="s">
        <v>24</v>
      </c>
      <c r="B16" s="5" t="s">
        <v>16</v>
      </c>
      <c r="C16" s="221">
        <f>'Kurzeme valsts'!C16+'Kurzeme pārējie'!C16</f>
        <v>718.78000000000009</v>
      </c>
      <c r="D16" s="228">
        <f>'Kurzeme valsts'!D16+'Kurzeme pārējie'!D16</f>
        <v>601.41999999999985</v>
      </c>
      <c r="E16" s="228">
        <f>'Kurzeme valsts'!E16+'Kurzeme pārējie'!E16</f>
        <v>26.769999999999996</v>
      </c>
      <c r="F16" s="228">
        <f>'Kurzeme valsts'!F16+'Kurzeme pārējie'!F16</f>
        <v>38.1</v>
      </c>
      <c r="G16" s="206">
        <f t="shared" si="2"/>
        <v>1385.0699999999997</v>
      </c>
      <c r="H16" s="228">
        <f>'Kurzeme valsts'!H16+'Kurzeme pārējie'!H16</f>
        <v>269.5100000000001</v>
      </c>
      <c r="I16" s="228">
        <f>'Kurzeme valsts'!I16+'Kurzeme pārējie'!I16</f>
        <v>11.669999999999998</v>
      </c>
      <c r="J16" s="228">
        <f>'Kurzeme valsts'!J16+'Kurzeme pārējie'!J16</f>
        <v>17.559999999999999</v>
      </c>
      <c r="K16" s="206">
        <f t="shared" si="3"/>
        <v>298.74000000000012</v>
      </c>
      <c r="L16" s="218">
        <f t="shared" si="4"/>
        <v>1683.81</v>
      </c>
      <c r="M16" s="221">
        <f>'Kurzeme valsts'!M16+'Kurzeme pārējie'!M16</f>
        <v>37.85</v>
      </c>
      <c r="N16" s="218">
        <f t="shared" si="5"/>
        <v>1721.6599999999999</v>
      </c>
      <c r="O16" s="34"/>
    </row>
    <row r="17" spans="1:15" ht="13.5" customHeight="1" x14ac:dyDescent="0.25">
      <c r="A17" s="240"/>
      <c r="B17" s="5" t="s">
        <v>17</v>
      </c>
      <c r="C17" s="222">
        <f>'Kurzeme valsts'!C17+'Kurzeme pārējie'!C17</f>
        <v>6164.3</v>
      </c>
      <c r="D17" s="227">
        <f>'Kurzeme valsts'!D17+'Kurzeme pārējie'!D17</f>
        <v>7323.48</v>
      </c>
      <c r="E17" s="227">
        <f>'Kurzeme valsts'!E17+'Kurzeme pārējie'!E17</f>
        <v>522</v>
      </c>
      <c r="F17" s="227">
        <f>'Kurzeme valsts'!F17+'Kurzeme pārējie'!F17</f>
        <v>568</v>
      </c>
      <c r="G17" s="208">
        <f t="shared" si="2"/>
        <v>14577.779999999999</v>
      </c>
      <c r="H17" s="227">
        <f>'Kurzeme valsts'!H17+'Kurzeme pārējie'!H17</f>
        <v>2381.98</v>
      </c>
      <c r="I17" s="227">
        <f>'Kurzeme valsts'!I17+'Kurzeme pārējie'!I17</f>
        <v>149</v>
      </c>
      <c r="J17" s="227">
        <f>'Kurzeme valsts'!J17+'Kurzeme pārējie'!J17</f>
        <v>181</v>
      </c>
      <c r="K17" s="208">
        <f t="shared" si="3"/>
        <v>2711.98</v>
      </c>
      <c r="L17" s="220">
        <f t="shared" si="4"/>
        <v>17289.759999999998</v>
      </c>
      <c r="M17" s="222">
        <f>'Kurzeme valsts'!M17+'Kurzeme pārējie'!M17</f>
        <v>632</v>
      </c>
      <c r="N17" s="220">
        <f t="shared" si="5"/>
        <v>17921.759999999998</v>
      </c>
      <c r="O17" s="34"/>
    </row>
    <row r="18" spans="1:15" ht="13.5" customHeight="1" x14ac:dyDescent="0.25">
      <c r="A18" s="244" t="s">
        <v>56</v>
      </c>
      <c r="B18" s="5" t="s">
        <v>16</v>
      </c>
      <c r="C18" s="221">
        <f>'Kurzeme valsts'!C18+'Kurzeme pārējie'!C18</f>
        <v>0.61</v>
      </c>
      <c r="D18" s="228">
        <f>'Kurzeme valsts'!D18+'Kurzeme pārējie'!D18</f>
        <v>0</v>
      </c>
      <c r="E18" s="228">
        <f>'Kurzeme valsts'!E18+'Kurzeme pārējie'!E18</f>
        <v>0</v>
      </c>
      <c r="F18" s="228">
        <f>'Kurzeme valsts'!F18+'Kurzeme pārējie'!F18</f>
        <v>0</v>
      </c>
      <c r="G18" s="206">
        <f t="shared" si="2"/>
        <v>0.61</v>
      </c>
      <c r="H18" s="228">
        <f>'Kurzeme valsts'!H18+'Kurzeme pārējie'!H18</f>
        <v>1.37</v>
      </c>
      <c r="I18" s="228">
        <f>'Kurzeme valsts'!I18+'Kurzeme pārējie'!I18</f>
        <v>0</v>
      </c>
      <c r="J18" s="228">
        <f>'Kurzeme valsts'!J18+'Kurzeme pārējie'!J18</f>
        <v>0</v>
      </c>
      <c r="K18" s="206">
        <f t="shared" si="3"/>
        <v>1.37</v>
      </c>
      <c r="L18" s="218">
        <f t="shared" si="4"/>
        <v>1.98</v>
      </c>
      <c r="M18" s="221">
        <f>'Kurzeme valsts'!M18+'Kurzeme pārējie'!M18</f>
        <v>0</v>
      </c>
      <c r="N18" s="218">
        <f t="shared" si="5"/>
        <v>1.98</v>
      </c>
      <c r="O18" s="34"/>
    </row>
    <row r="19" spans="1:15" ht="13.5" customHeight="1" x14ac:dyDescent="0.25">
      <c r="A19" s="244"/>
      <c r="B19" s="5" t="s">
        <v>17</v>
      </c>
      <c r="C19" s="221">
        <f>'Kurzeme valsts'!C19+'Kurzeme pārējie'!C19</f>
        <v>81</v>
      </c>
      <c r="D19" s="228">
        <f>'Kurzeme valsts'!D19+'Kurzeme pārējie'!D19</f>
        <v>0</v>
      </c>
      <c r="E19" s="228">
        <f>'Kurzeme valsts'!E19+'Kurzeme pārējie'!E19</f>
        <v>0</v>
      </c>
      <c r="F19" s="228">
        <f>'Kurzeme valsts'!F19+'Kurzeme pārējie'!F19</f>
        <v>0</v>
      </c>
      <c r="G19" s="206">
        <f t="shared" si="2"/>
        <v>81</v>
      </c>
      <c r="H19" s="228">
        <f>'Kurzeme valsts'!H19+'Kurzeme pārējie'!H19</f>
        <v>204</v>
      </c>
      <c r="I19" s="228">
        <f>'Kurzeme valsts'!I19+'Kurzeme pārējie'!I19</f>
        <v>0</v>
      </c>
      <c r="J19" s="228">
        <f>'Kurzeme valsts'!J19+'Kurzeme pārējie'!J19</f>
        <v>0</v>
      </c>
      <c r="K19" s="206">
        <f t="shared" si="3"/>
        <v>204</v>
      </c>
      <c r="L19" s="218">
        <f t="shared" si="4"/>
        <v>285</v>
      </c>
      <c r="M19" s="221">
        <f>'Kurzeme valsts'!M19+'Kurzeme pārējie'!M19</f>
        <v>0</v>
      </c>
      <c r="N19" s="218">
        <f t="shared" si="5"/>
        <v>285</v>
      </c>
      <c r="O19" s="34"/>
    </row>
    <row r="20" spans="1:15" ht="13.5" customHeight="1" x14ac:dyDescent="0.25">
      <c r="A20" s="244" t="s">
        <v>57</v>
      </c>
      <c r="B20" s="5" t="s">
        <v>16</v>
      </c>
      <c r="C20" s="221">
        <f>'Kurzeme valsts'!C20+'Kurzeme pārējie'!C20</f>
        <v>0</v>
      </c>
      <c r="D20" s="228">
        <f>'Kurzeme valsts'!D20+'Kurzeme pārējie'!D20</f>
        <v>0</v>
      </c>
      <c r="E20" s="228">
        <f>'Kurzeme valsts'!E20+'Kurzeme pārējie'!E20</f>
        <v>0</v>
      </c>
      <c r="F20" s="228">
        <f>'Kurzeme valsts'!F20+'Kurzeme pārējie'!F20</f>
        <v>0</v>
      </c>
      <c r="G20" s="206">
        <f t="shared" si="2"/>
        <v>0</v>
      </c>
      <c r="H20" s="228">
        <f>'Kurzeme valsts'!H20+'Kurzeme pārējie'!H20</f>
        <v>0</v>
      </c>
      <c r="I20" s="228">
        <f>'Kurzeme valsts'!I20+'Kurzeme pārējie'!I20</f>
        <v>0</v>
      </c>
      <c r="J20" s="228">
        <f>'Kurzeme valsts'!J20+'Kurzeme pārējie'!J20</f>
        <v>0</v>
      </c>
      <c r="K20" s="206">
        <f t="shared" si="3"/>
        <v>0</v>
      </c>
      <c r="L20" s="218">
        <f t="shared" si="4"/>
        <v>0</v>
      </c>
      <c r="M20" s="221">
        <f>'Kurzeme valsts'!M20+'Kurzeme pārējie'!M20</f>
        <v>0</v>
      </c>
      <c r="N20" s="218">
        <f t="shared" si="5"/>
        <v>0</v>
      </c>
      <c r="O20" s="34"/>
    </row>
    <row r="21" spans="1:15" ht="13.5" customHeight="1" x14ac:dyDescent="0.25">
      <c r="A21" s="244"/>
      <c r="B21" s="5" t="s">
        <v>17</v>
      </c>
      <c r="C21" s="221">
        <f>'Kurzeme valsts'!C21+'Kurzeme pārējie'!C21</f>
        <v>0</v>
      </c>
      <c r="D21" s="228">
        <f>'Kurzeme valsts'!D21+'Kurzeme pārējie'!D21</f>
        <v>0</v>
      </c>
      <c r="E21" s="228">
        <f>'Kurzeme valsts'!E21+'Kurzeme pārējie'!E21</f>
        <v>0</v>
      </c>
      <c r="F21" s="228">
        <f>'Kurzeme valsts'!F21+'Kurzeme pārējie'!F21</f>
        <v>0</v>
      </c>
      <c r="G21" s="206">
        <f t="shared" si="2"/>
        <v>0</v>
      </c>
      <c r="H21" s="228">
        <f>'Kurzeme valsts'!H21+'Kurzeme pārējie'!H21</f>
        <v>0</v>
      </c>
      <c r="I21" s="228">
        <f>'Kurzeme valsts'!I21+'Kurzeme pārējie'!I21</f>
        <v>0</v>
      </c>
      <c r="J21" s="228">
        <f>'Kurzeme valsts'!J21+'Kurzeme pārējie'!J21</f>
        <v>0</v>
      </c>
      <c r="K21" s="206">
        <f t="shared" si="3"/>
        <v>0</v>
      </c>
      <c r="L21" s="218">
        <f t="shared" si="4"/>
        <v>0</v>
      </c>
      <c r="M21" s="221">
        <f>'Kurzeme valsts'!M21+'Kurzeme pārējie'!M21</f>
        <v>0</v>
      </c>
      <c r="N21" s="218">
        <f t="shared" si="5"/>
        <v>0</v>
      </c>
      <c r="O21" s="34"/>
    </row>
    <row r="22" spans="1:15" ht="13.5" customHeight="1" x14ac:dyDescent="0.25">
      <c r="A22" s="108" t="s">
        <v>27</v>
      </c>
      <c r="B22" s="5" t="s">
        <v>16</v>
      </c>
      <c r="C22" s="221">
        <f>'Kurzeme valsts'!C22+'Kurzeme pārējie'!C22</f>
        <v>467.55999999999995</v>
      </c>
      <c r="D22" s="228">
        <f>'Kurzeme valsts'!D22+'Kurzeme pārējie'!D22</f>
        <v>244.85</v>
      </c>
      <c r="E22" s="228">
        <f>'Kurzeme valsts'!E22+'Kurzeme pārējie'!E22</f>
        <v>0</v>
      </c>
      <c r="F22" s="228">
        <f>'Kurzeme valsts'!F22+'Kurzeme pārējie'!F22</f>
        <v>0</v>
      </c>
      <c r="G22" s="206">
        <f t="shared" si="2"/>
        <v>712.41</v>
      </c>
      <c r="H22" s="228">
        <f>'Kurzeme valsts'!H22+'Kurzeme pārējie'!H22</f>
        <v>189.31000000000003</v>
      </c>
      <c r="I22" s="228">
        <f>'Kurzeme valsts'!I22+'Kurzeme pārējie'!I22</f>
        <v>1.44</v>
      </c>
      <c r="J22" s="228">
        <f>'Kurzeme valsts'!J22+'Kurzeme pārējie'!J22</f>
        <v>1.7000000000000002</v>
      </c>
      <c r="K22" s="206">
        <f t="shared" si="3"/>
        <v>192.45000000000002</v>
      </c>
      <c r="L22" s="218">
        <f t="shared" si="4"/>
        <v>904.86</v>
      </c>
      <c r="M22" s="221">
        <f>'Kurzeme valsts'!M22+'Kurzeme pārējie'!M22</f>
        <v>4.3800000000000008</v>
      </c>
      <c r="N22" s="218">
        <f t="shared" si="5"/>
        <v>909.24</v>
      </c>
      <c r="O22" s="34"/>
    </row>
    <row r="23" spans="1:15" ht="13.5" customHeight="1" x14ac:dyDescent="0.25">
      <c r="A23" s="108"/>
      <c r="B23" s="5" t="s">
        <v>17</v>
      </c>
      <c r="C23" s="221">
        <f>'Kurzeme valsts'!C23+'Kurzeme pārējie'!C23</f>
        <v>42828</v>
      </c>
      <c r="D23" s="228">
        <f>'Kurzeme valsts'!D23+'Kurzeme pārējie'!D23</f>
        <v>23268.55</v>
      </c>
      <c r="E23" s="228">
        <f>'Kurzeme valsts'!E23+'Kurzeme pārējie'!E23</f>
        <v>0</v>
      </c>
      <c r="F23" s="228">
        <f>'Kurzeme valsts'!F23+'Kurzeme pārējie'!F23</f>
        <v>0</v>
      </c>
      <c r="G23" s="206">
        <f t="shared" si="2"/>
        <v>66096.55</v>
      </c>
      <c r="H23" s="228">
        <f>'Kurzeme valsts'!H23+'Kurzeme pārējie'!H23</f>
        <v>22066</v>
      </c>
      <c r="I23" s="228">
        <f>'Kurzeme valsts'!I23+'Kurzeme pārējie'!I23</f>
        <v>445</v>
      </c>
      <c r="J23" s="228">
        <f>'Kurzeme valsts'!J23+'Kurzeme pārējie'!J23</f>
        <v>417</v>
      </c>
      <c r="K23" s="206">
        <f t="shared" si="3"/>
        <v>22928</v>
      </c>
      <c r="L23" s="218">
        <f t="shared" si="4"/>
        <v>89024.55</v>
      </c>
      <c r="M23" s="221">
        <f>'Kurzeme valsts'!M23+'Kurzeme pārējie'!M23</f>
        <v>429</v>
      </c>
      <c r="N23" s="218">
        <f t="shared" si="5"/>
        <v>89453.55</v>
      </c>
      <c r="O23" s="34"/>
    </row>
    <row r="24" spans="1:15" ht="13.5" customHeight="1" x14ac:dyDescent="0.25">
      <c r="A24" s="240" t="s">
        <v>28</v>
      </c>
      <c r="B24" s="5" t="s">
        <v>16</v>
      </c>
      <c r="C24" s="221">
        <f>'Kurzeme valsts'!C24+'Kurzeme pārējie'!C24</f>
        <v>451.30999999999995</v>
      </c>
      <c r="D24" s="228">
        <f>'Kurzeme valsts'!D24+'Kurzeme pārējie'!D24</f>
        <v>225.98999999999995</v>
      </c>
      <c r="E24" s="228">
        <f>'Kurzeme valsts'!E24+'Kurzeme pārējie'!E24</f>
        <v>0.03</v>
      </c>
      <c r="F24" s="228">
        <f>'Kurzeme valsts'!F24+'Kurzeme pārējie'!F24</f>
        <v>0</v>
      </c>
      <c r="G24" s="206">
        <f t="shared" si="2"/>
        <v>677.32999999999993</v>
      </c>
      <c r="H24" s="228">
        <f>'Kurzeme valsts'!H24+'Kurzeme pārējie'!H24</f>
        <v>199.69000000000005</v>
      </c>
      <c r="I24" s="228">
        <f>'Kurzeme valsts'!I24+'Kurzeme pārējie'!I24</f>
        <v>0.62999999999999989</v>
      </c>
      <c r="J24" s="228">
        <f>'Kurzeme valsts'!J24+'Kurzeme pārējie'!J24</f>
        <v>0.78</v>
      </c>
      <c r="K24" s="206">
        <f t="shared" si="3"/>
        <v>201.10000000000005</v>
      </c>
      <c r="L24" s="218">
        <f t="shared" si="4"/>
        <v>878.43</v>
      </c>
      <c r="M24" s="221">
        <f>'Kurzeme valsts'!M24+'Kurzeme pārējie'!M24</f>
        <v>7.0000000000000007E-2</v>
      </c>
      <c r="N24" s="218">
        <f t="shared" si="5"/>
        <v>878.5</v>
      </c>
      <c r="O24" s="34"/>
    </row>
    <row r="25" spans="1:15" ht="13.5" customHeight="1" x14ac:dyDescent="0.25">
      <c r="A25" s="240"/>
      <c r="B25" s="5" t="s">
        <v>17</v>
      </c>
      <c r="C25" s="221">
        <f>'Kurzeme valsts'!C25+'Kurzeme pārējie'!C25</f>
        <v>5286</v>
      </c>
      <c r="D25" s="228">
        <f>'Kurzeme valsts'!D25+'Kurzeme pārējie'!D25</f>
        <v>1213</v>
      </c>
      <c r="E25" s="228">
        <f>'Kurzeme valsts'!E25+'Kurzeme pārējie'!E25</f>
        <v>12</v>
      </c>
      <c r="F25" s="228">
        <f>'Kurzeme valsts'!F25+'Kurzeme pārējie'!F25</f>
        <v>0</v>
      </c>
      <c r="G25" s="206">
        <f t="shared" si="2"/>
        <v>6511</v>
      </c>
      <c r="H25" s="228">
        <f>'Kurzeme valsts'!H25+'Kurzeme pārējie'!H25</f>
        <v>1172</v>
      </c>
      <c r="I25" s="228">
        <f>'Kurzeme valsts'!I25+'Kurzeme pārējie'!I25</f>
        <v>86</v>
      </c>
      <c r="J25" s="228">
        <f>'Kurzeme valsts'!J25+'Kurzeme pārējie'!J25</f>
        <v>47</v>
      </c>
      <c r="K25" s="206">
        <f t="shared" si="3"/>
        <v>1305</v>
      </c>
      <c r="L25" s="218">
        <f t="shared" si="4"/>
        <v>7816</v>
      </c>
      <c r="M25" s="221">
        <f>'Kurzeme valsts'!M25+'Kurzeme pārējie'!M25</f>
        <v>6</v>
      </c>
      <c r="N25" s="218">
        <f t="shared" si="5"/>
        <v>7822</v>
      </c>
      <c r="O25" s="34"/>
    </row>
    <row r="26" spans="1:15" ht="13.5" customHeight="1" x14ac:dyDescent="0.25">
      <c r="A26" s="240" t="s">
        <v>29</v>
      </c>
      <c r="B26" s="5" t="s">
        <v>16</v>
      </c>
      <c r="C26" s="221">
        <f>'Kurzeme valsts'!C26+'Kurzeme pārējie'!C26</f>
        <v>0</v>
      </c>
      <c r="D26" s="228">
        <f>'Kurzeme valsts'!D26+'Kurzeme pārējie'!D26</f>
        <v>0</v>
      </c>
      <c r="E26" s="228">
        <f>'Kurzeme valsts'!E26+'Kurzeme pārējie'!E26</f>
        <v>0</v>
      </c>
      <c r="F26" s="228">
        <f>'Kurzeme valsts'!F26+'Kurzeme pārējie'!F26</f>
        <v>0</v>
      </c>
      <c r="G26" s="206">
        <f t="shared" si="2"/>
        <v>0</v>
      </c>
      <c r="H26" s="228">
        <f>'Kurzeme valsts'!H26+'Kurzeme pārējie'!H26</f>
        <v>0</v>
      </c>
      <c r="I26" s="228">
        <f>'Kurzeme valsts'!I26+'Kurzeme pārējie'!I26</f>
        <v>0</v>
      </c>
      <c r="J26" s="228">
        <f>'Kurzeme valsts'!J26+'Kurzeme pārējie'!J26</f>
        <v>0</v>
      </c>
      <c r="K26" s="206">
        <f t="shared" si="3"/>
        <v>0</v>
      </c>
      <c r="L26" s="218">
        <f t="shared" si="4"/>
        <v>0</v>
      </c>
      <c r="M26" s="221">
        <f>'Kurzeme valsts'!M26+'Kurzeme pārējie'!M26</f>
        <v>0</v>
      </c>
      <c r="N26" s="218">
        <f t="shared" si="5"/>
        <v>0</v>
      </c>
      <c r="O26" s="34"/>
    </row>
    <row r="27" spans="1:15" ht="13.5" customHeight="1" x14ac:dyDescent="0.25">
      <c r="A27" s="240"/>
      <c r="B27" s="5" t="s">
        <v>17</v>
      </c>
      <c r="C27" s="221">
        <f>'Kurzeme valsts'!C27+'Kurzeme pārējie'!C27</f>
        <v>0</v>
      </c>
      <c r="D27" s="228">
        <f>'Kurzeme valsts'!D27+'Kurzeme pārējie'!D27</f>
        <v>0</v>
      </c>
      <c r="E27" s="228">
        <f>'Kurzeme valsts'!E27+'Kurzeme pārējie'!E27</f>
        <v>0</v>
      </c>
      <c r="F27" s="228">
        <f>'Kurzeme valsts'!F27+'Kurzeme pārējie'!F27</f>
        <v>0</v>
      </c>
      <c r="G27" s="206">
        <f t="shared" si="2"/>
        <v>0</v>
      </c>
      <c r="H27" s="228">
        <f>'Kurzeme valsts'!H27+'Kurzeme pārējie'!H27</f>
        <v>0</v>
      </c>
      <c r="I27" s="228">
        <f>'Kurzeme valsts'!I27+'Kurzeme pārējie'!I27</f>
        <v>0</v>
      </c>
      <c r="J27" s="228">
        <f>'Kurzeme valsts'!J27+'Kurzeme pārējie'!J27</f>
        <v>0</v>
      </c>
      <c r="K27" s="206">
        <f t="shared" si="3"/>
        <v>0</v>
      </c>
      <c r="L27" s="218">
        <f t="shared" si="4"/>
        <v>0</v>
      </c>
      <c r="M27" s="221">
        <f>'Kurzeme valsts'!M27+'Kurzeme pārējie'!M27</f>
        <v>0</v>
      </c>
      <c r="N27" s="218">
        <f t="shared" si="5"/>
        <v>0</v>
      </c>
      <c r="O27" s="34"/>
    </row>
    <row r="28" spans="1:15" ht="13.5" customHeight="1" x14ac:dyDescent="0.25">
      <c r="A28" s="240" t="s">
        <v>30</v>
      </c>
      <c r="B28" s="5" t="s">
        <v>16</v>
      </c>
      <c r="C28" s="221">
        <f>'Kurzeme valsts'!C28+'Kurzeme pārējie'!C28</f>
        <v>0</v>
      </c>
      <c r="D28" s="228">
        <f>'Kurzeme valsts'!D28+'Kurzeme pārējie'!D28</f>
        <v>0</v>
      </c>
      <c r="E28" s="228">
        <f>'Kurzeme valsts'!E28+'Kurzeme pārējie'!E28</f>
        <v>0</v>
      </c>
      <c r="F28" s="228">
        <f>'Kurzeme valsts'!F28+'Kurzeme pārējie'!F28</f>
        <v>0</v>
      </c>
      <c r="G28" s="206">
        <f t="shared" si="2"/>
        <v>0</v>
      </c>
      <c r="H28" s="228">
        <f>'Kurzeme valsts'!H28+'Kurzeme pārējie'!H28</f>
        <v>0</v>
      </c>
      <c r="I28" s="228">
        <f>'Kurzeme valsts'!I28+'Kurzeme pārējie'!I28</f>
        <v>0</v>
      </c>
      <c r="J28" s="228">
        <f>'Kurzeme valsts'!J28+'Kurzeme pārējie'!J28</f>
        <v>0</v>
      </c>
      <c r="K28" s="206">
        <f t="shared" si="3"/>
        <v>0</v>
      </c>
      <c r="L28" s="218">
        <f t="shared" si="4"/>
        <v>0</v>
      </c>
      <c r="M28" s="221">
        <f>'Kurzeme valsts'!M28+'Kurzeme pārējie'!M28</f>
        <v>0</v>
      </c>
      <c r="N28" s="218">
        <f t="shared" si="5"/>
        <v>0</v>
      </c>
      <c r="O28" s="34"/>
    </row>
    <row r="29" spans="1:15" ht="13.5" customHeight="1" x14ac:dyDescent="0.25">
      <c r="A29" s="240"/>
      <c r="B29" s="5" t="s">
        <v>17</v>
      </c>
      <c r="C29" s="221">
        <f>'Kurzeme valsts'!C29+'Kurzeme pārējie'!C29</f>
        <v>0</v>
      </c>
      <c r="D29" s="228">
        <f>'Kurzeme valsts'!D29+'Kurzeme pārējie'!D29</f>
        <v>0</v>
      </c>
      <c r="E29" s="228">
        <f>'Kurzeme valsts'!E29+'Kurzeme pārējie'!E29</f>
        <v>0</v>
      </c>
      <c r="F29" s="228">
        <f>'Kurzeme valsts'!F29+'Kurzeme pārējie'!F29</f>
        <v>0</v>
      </c>
      <c r="G29" s="206">
        <f t="shared" si="2"/>
        <v>0</v>
      </c>
      <c r="H29" s="228">
        <f>'Kurzeme valsts'!H29+'Kurzeme pārējie'!H29</f>
        <v>0</v>
      </c>
      <c r="I29" s="228">
        <f>'Kurzeme valsts'!I29+'Kurzeme pārējie'!I29</f>
        <v>0</v>
      </c>
      <c r="J29" s="228">
        <f>'Kurzeme valsts'!J29+'Kurzeme pārējie'!J29</f>
        <v>0</v>
      </c>
      <c r="K29" s="206">
        <f t="shared" si="3"/>
        <v>0</v>
      </c>
      <c r="L29" s="218">
        <f t="shared" si="4"/>
        <v>0</v>
      </c>
      <c r="M29" s="221">
        <f>'Kurzeme valsts'!M29+'Kurzeme pārējie'!M29</f>
        <v>0</v>
      </c>
      <c r="N29" s="218">
        <f t="shared" si="5"/>
        <v>0</v>
      </c>
      <c r="O29" s="34"/>
    </row>
    <row r="30" spans="1:15" ht="13.5" customHeight="1" x14ac:dyDescent="0.25">
      <c r="A30" s="240" t="s">
        <v>31</v>
      </c>
      <c r="B30" s="5" t="s">
        <v>16</v>
      </c>
      <c r="C30" s="221">
        <f>'Kurzeme valsts'!C30+'Kurzeme pārējie'!C30</f>
        <v>17.190000000000001</v>
      </c>
      <c r="D30" s="228">
        <f>'Kurzeme valsts'!D30+'Kurzeme pārējie'!D30</f>
        <v>12.31</v>
      </c>
      <c r="E30" s="228">
        <f>'Kurzeme valsts'!E30+'Kurzeme pārējie'!E30</f>
        <v>1.29</v>
      </c>
      <c r="F30" s="228">
        <f>'Kurzeme valsts'!F30+'Kurzeme pārējie'!F30</f>
        <v>0</v>
      </c>
      <c r="G30" s="206">
        <f t="shared" si="2"/>
        <v>30.79</v>
      </c>
      <c r="H30" s="228">
        <f>'Kurzeme valsts'!H30+'Kurzeme pārējie'!H30</f>
        <v>49.73</v>
      </c>
      <c r="I30" s="228">
        <f>'Kurzeme valsts'!I30+'Kurzeme pārējie'!I30</f>
        <v>1.83</v>
      </c>
      <c r="J30" s="228">
        <f>'Kurzeme valsts'!J30+'Kurzeme pārējie'!J30</f>
        <v>13.52</v>
      </c>
      <c r="K30" s="206">
        <f t="shared" si="3"/>
        <v>65.08</v>
      </c>
      <c r="L30" s="218">
        <f t="shared" si="4"/>
        <v>95.87</v>
      </c>
      <c r="M30" s="221">
        <f>'Kurzeme valsts'!M30+'Kurzeme pārējie'!M30</f>
        <v>7.08</v>
      </c>
      <c r="N30" s="218">
        <f t="shared" si="5"/>
        <v>102.95</v>
      </c>
      <c r="O30" s="34"/>
    </row>
    <row r="31" spans="1:15" ht="13.5" customHeight="1" x14ac:dyDescent="0.25">
      <c r="A31" s="240"/>
      <c r="B31" s="5" t="s">
        <v>17</v>
      </c>
      <c r="C31" s="221">
        <f>'Kurzeme valsts'!C31+'Kurzeme pārējie'!C31</f>
        <v>3407</v>
      </c>
      <c r="D31" s="228">
        <f>'Kurzeme valsts'!D31+'Kurzeme pārējie'!D31</f>
        <v>1256</v>
      </c>
      <c r="E31" s="228">
        <f>'Kurzeme valsts'!E31+'Kurzeme pārējie'!E31</f>
        <v>116</v>
      </c>
      <c r="F31" s="228">
        <f>'Kurzeme valsts'!F31+'Kurzeme pārējie'!F31</f>
        <v>0</v>
      </c>
      <c r="G31" s="206">
        <f t="shared" si="2"/>
        <v>4779</v>
      </c>
      <c r="H31" s="228">
        <f>'Kurzeme valsts'!H31+'Kurzeme pārējie'!H31</f>
        <v>5329</v>
      </c>
      <c r="I31" s="228">
        <f>'Kurzeme valsts'!I31+'Kurzeme pārējie'!I31</f>
        <v>372</v>
      </c>
      <c r="J31" s="228">
        <f>'Kurzeme valsts'!J31+'Kurzeme pārējie'!J31</f>
        <v>1324</v>
      </c>
      <c r="K31" s="206">
        <f t="shared" si="3"/>
        <v>7025</v>
      </c>
      <c r="L31" s="218">
        <f t="shared" si="4"/>
        <v>11804</v>
      </c>
      <c r="M31" s="221">
        <f>'Kurzeme valsts'!M31+'Kurzeme pārējie'!M31</f>
        <v>1121</v>
      </c>
      <c r="N31" s="218">
        <f t="shared" si="5"/>
        <v>12925</v>
      </c>
      <c r="O31" s="34"/>
    </row>
    <row r="32" spans="1:15" ht="13.5" customHeight="1" x14ac:dyDescent="0.25">
      <c r="A32" s="240" t="s">
        <v>32</v>
      </c>
      <c r="B32" s="5" t="s">
        <v>16</v>
      </c>
      <c r="C32" s="221">
        <f>'Kurzeme valsts'!C32+'Kurzeme pārējie'!C32</f>
        <v>0</v>
      </c>
      <c r="D32" s="221">
        <f>'Kurzeme valsts'!D32+'Kurzeme pārējie'!D32</f>
        <v>0</v>
      </c>
      <c r="E32" s="221">
        <f>'Kurzeme valsts'!E32+'Kurzeme pārējie'!E32</f>
        <v>0</v>
      </c>
      <c r="F32" s="221">
        <f>'Kurzeme valsts'!F32+'Kurzeme pārējie'!F32</f>
        <v>0</v>
      </c>
      <c r="G32" s="218">
        <f t="shared" si="2"/>
        <v>0</v>
      </c>
      <c r="H32" s="221">
        <f>'Kurzeme valsts'!H32+'Kurzeme pārējie'!H32</f>
        <v>0</v>
      </c>
      <c r="I32" s="221">
        <f>'Kurzeme valsts'!I32+'Kurzeme pārējie'!I32</f>
        <v>0</v>
      </c>
      <c r="J32" s="221">
        <f>'Kurzeme valsts'!J32+'Kurzeme pārējie'!J32</f>
        <v>0</v>
      </c>
      <c r="K32" s="218">
        <f t="shared" si="3"/>
        <v>0</v>
      </c>
      <c r="L32" s="218">
        <f t="shared" si="4"/>
        <v>0</v>
      </c>
      <c r="M32" s="221">
        <f>'Kurzeme valsts'!M32+'Kurzeme pārējie'!M32</f>
        <v>0</v>
      </c>
      <c r="N32" s="218">
        <f t="shared" si="5"/>
        <v>0</v>
      </c>
      <c r="O32" s="34"/>
    </row>
    <row r="33" spans="1:16" ht="13.5" customHeight="1" x14ac:dyDescent="0.25">
      <c r="A33" s="240"/>
      <c r="B33" s="5" t="s">
        <v>17</v>
      </c>
      <c r="C33" s="222">
        <f>'Kurzeme valsts'!C33+'Kurzeme pārējie'!C33</f>
        <v>0</v>
      </c>
      <c r="D33" s="222">
        <f>'Kurzeme valsts'!D33+'Kurzeme pārējie'!D33</f>
        <v>0</v>
      </c>
      <c r="E33" s="222">
        <f>'Kurzeme valsts'!E33+'Kurzeme pārējie'!E33</f>
        <v>0</v>
      </c>
      <c r="F33" s="222">
        <f>'Kurzeme valsts'!F33+'Kurzeme pārējie'!F33</f>
        <v>0</v>
      </c>
      <c r="G33" s="220">
        <f t="shared" si="2"/>
        <v>0</v>
      </c>
      <c r="H33" s="222">
        <v>8</v>
      </c>
      <c r="I33" s="222">
        <f>'Kurzeme valsts'!I33+'Kurzeme pārējie'!I33</f>
        <v>0</v>
      </c>
      <c r="J33" s="222">
        <f>'Kurzeme valsts'!J33+'Kurzeme pārējie'!J33</f>
        <v>0</v>
      </c>
      <c r="K33" s="220">
        <f t="shared" si="3"/>
        <v>8</v>
      </c>
      <c r="L33" s="220">
        <f t="shared" si="4"/>
        <v>8</v>
      </c>
      <c r="M33" s="222">
        <f>'Kurzeme valsts'!M33+'Kurzeme pārējie'!M33</f>
        <v>0</v>
      </c>
      <c r="N33" s="220">
        <f t="shared" si="5"/>
        <v>8</v>
      </c>
      <c r="O33" s="34"/>
    </row>
    <row r="34" spans="1:16" ht="13.5" customHeight="1" x14ac:dyDescent="0.25">
      <c r="A34" s="240" t="s">
        <v>33</v>
      </c>
      <c r="B34" s="5" t="s">
        <v>16</v>
      </c>
      <c r="C34" s="221">
        <f>'Kurzeme valsts'!C34+'Kurzeme pārējie'!C34</f>
        <v>7.02</v>
      </c>
      <c r="D34" s="221">
        <f>'Kurzeme valsts'!D34+'Kurzeme pārējie'!D34</f>
        <v>6.2</v>
      </c>
      <c r="E34" s="221">
        <f>'Kurzeme valsts'!E34+'Kurzeme pārējie'!E34</f>
        <v>0</v>
      </c>
      <c r="F34" s="221">
        <f>'Kurzeme valsts'!F34+'Kurzeme pārējie'!F34</f>
        <v>0</v>
      </c>
      <c r="G34" s="218">
        <f t="shared" si="2"/>
        <v>13.219999999999999</v>
      </c>
      <c r="H34" s="221">
        <f>'Kurzeme valsts'!H34+'Kurzeme pārējie'!H34</f>
        <v>0</v>
      </c>
      <c r="I34" s="221">
        <f>'Kurzeme valsts'!I34+'Kurzeme pārējie'!I34</f>
        <v>0</v>
      </c>
      <c r="J34" s="221">
        <f>'Kurzeme valsts'!J34+'Kurzeme pārējie'!J34</f>
        <v>0</v>
      </c>
      <c r="K34" s="218">
        <f t="shared" si="3"/>
        <v>0</v>
      </c>
      <c r="L34" s="218">
        <f t="shared" si="4"/>
        <v>13.219999999999999</v>
      </c>
      <c r="M34" s="221">
        <f>'Kurzeme valsts'!M34+'Kurzeme pārējie'!M34</f>
        <v>0</v>
      </c>
      <c r="N34" s="218">
        <f t="shared" si="5"/>
        <v>13.219999999999999</v>
      </c>
      <c r="O34" s="34"/>
    </row>
    <row r="35" spans="1:16" ht="13.5" customHeight="1" x14ac:dyDescent="0.25">
      <c r="A35" s="240"/>
      <c r="B35" s="5" t="s">
        <v>17</v>
      </c>
      <c r="C35" s="221">
        <f>'Kurzeme valsts'!C35+'Kurzeme pārējie'!C35</f>
        <v>68.83</v>
      </c>
      <c r="D35" s="221">
        <f>'Kurzeme valsts'!D35+'Kurzeme pārējie'!D35</f>
        <v>50</v>
      </c>
      <c r="E35" s="221">
        <f>'Kurzeme valsts'!E35+'Kurzeme pārējie'!E35</f>
        <v>0</v>
      </c>
      <c r="F35" s="221">
        <f>'Kurzeme valsts'!F35+'Kurzeme pārējie'!F35</f>
        <v>0</v>
      </c>
      <c r="G35" s="218">
        <f t="shared" si="2"/>
        <v>118.83</v>
      </c>
      <c r="H35" s="221">
        <f>'Kurzeme valsts'!H35+'Kurzeme pārējie'!H35</f>
        <v>0</v>
      </c>
      <c r="I35" s="221">
        <f>'Kurzeme valsts'!I35+'Kurzeme pārējie'!I35</f>
        <v>0</v>
      </c>
      <c r="J35" s="221">
        <f>'Kurzeme valsts'!J35+'Kurzeme pārējie'!J35</f>
        <v>0</v>
      </c>
      <c r="K35" s="218">
        <f t="shared" si="3"/>
        <v>0</v>
      </c>
      <c r="L35" s="218">
        <f t="shared" si="4"/>
        <v>118.83</v>
      </c>
      <c r="M35" s="221">
        <f>'Kurzeme valsts'!M35+'Kurzeme pārējie'!M35</f>
        <v>0</v>
      </c>
      <c r="N35" s="218">
        <f t="shared" si="5"/>
        <v>118.83</v>
      </c>
      <c r="O35" s="34"/>
    </row>
    <row r="36" spans="1:16" ht="13.5" customHeight="1" x14ac:dyDescent="0.25">
      <c r="A36" s="240" t="s">
        <v>34</v>
      </c>
      <c r="B36" s="5" t="s">
        <v>16</v>
      </c>
      <c r="C36" s="221">
        <f>'Kurzeme valsts'!C36+'Kurzeme pārējie'!C36</f>
        <v>2.2000000000000002</v>
      </c>
      <c r="D36" s="221">
        <f>'Kurzeme valsts'!D36+'Kurzeme pārējie'!D36</f>
        <v>0.69</v>
      </c>
      <c r="E36" s="221">
        <f>'Kurzeme valsts'!E36+'Kurzeme pārējie'!E36</f>
        <v>0</v>
      </c>
      <c r="F36" s="221">
        <f>'Kurzeme valsts'!F36+'Kurzeme pārējie'!F36</f>
        <v>0</v>
      </c>
      <c r="G36" s="218">
        <f t="shared" si="2"/>
        <v>2.89</v>
      </c>
      <c r="H36" s="221">
        <f>'Kurzeme valsts'!H36+'Kurzeme pārējie'!H36</f>
        <v>3.93</v>
      </c>
      <c r="I36" s="221">
        <f>'Kurzeme valsts'!I36+'Kurzeme pārējie'!I36</f>
        <v>0</v>
      </c>
      <c r="J36" s="221">
        <f>'Kurzeme valsts'!J36+'Kurzeme pārējie'!J36</f>
        <v>0</v>
      </c>
      <c r="K36" s="218">
        <f t="shared" si="3"/>
        <v>3.93</v>
      </c>
      <c r="L36" s="218">
        <f t="shared" si="4"/>
        <v>6.82</v>
      </c>
      <c r="M36" s="221">
        <f>'Kurzeme valsts'!M36+'Kurzeme pārējie'!M36</f>
        <v>0</v>
      </c>
      <c r="N36" s="218">
        <f t="shared" si="5"/>
        <v>6.82</v>
      </c>
      <c r="O36" s="34"/>
    </row>
    <row r="37" spans="1:16" ht="13.5" customHeight="1" x14ac:dyDescent="0.25">
      <c r="A37" s="240"/>
      <c r="B37" s="5" t="s">
        <v>17</v>
      </c>
      <c r="C37" s="222">
        <f>'Kurzeme valsts'!C37+'Kurzeme pārējie'!C37</f>
        <v>6.1</v>
      </c>
      <c r="D37" s="222">
        <f>'Kurzeme valsts'!D37+'Kurzeme pārējie'!D37</f>
        <v>6.91</v>
      </c>
      <c r="E37" s="222">
        <f>'Kurzeme valsts'!E37+'Kurzeme pārējie'!E37</f>
        <v>0</v>
      </c>
      <c r="F37" s="222">
        <f>'Kurzeme valsts'!F37+'Kurzeme pārējie'!F37</f>
        <v>0</v>
      </c>
      <c r="G37" s="220">
        <f t="shared" si="2"/>
        <v>13.01</v>
      </c>
      <c r="H37" s="222">
        <f>'Kurzeme valsts'!H37+'Kurzeme pārējie'!H37</f>
        <v>4</v>
      </c>
      <c r="I37" s="222">
        <f>'Kurzeme valsts'!I37+'Kurzeme pārējie'!I37</f>
        <v>0</v>
      </c>
      <c r="J37" s="222">
        <f>'Kurzeme valsts'!J37+'Kurzeme pārējie'!J37</f>
        <v>0</v>
      </c>
      <c r="K37" s="220">
        <f>SUM(H37:J37)</f>
        <v>4</v>
      </c>
      <c r="L37" s="220">
        <f t="shared" si="4"/>
        <v>17.009999999999998</v>
      </c>
      <c r="M37" s="222">
        <f>'Kurzeme valsts'!M37+'Kurzeme pārējie'!M37</f>
        <v>0</v>
      </c>
      <c r="N37" s="220">
        <f>SUM(L37:M37)</f>
        <v>17.009999999999998</v>
      </c>
      <c r="O37" s="34"/>
    </row>
    <row r="38" spans="1:16" ht="13.5" customHeight="1" x14ac:dyDescent="0.25">
      <c r="A38" s="108" t="s">
        <v>35</v>
      </c>
      <c r="B38" s="5" t="s">
        <v>16</v>
      </c>
      <c r="C38" s="218">
        <f>C4+C12+C14+C16+C18+C20+C22+C24+C26+C28+C30+C32+C34+C36</f>
        <v>10370.810000000003</v>
      </c>
      <c r="D38" s="218">
        <f t="shared" ref="D38:M39" si="6">D4+D12+D14+D16+D18+D20+D22+D24+D26+D28+D30+D32+D34+D36</f>
        <v>4383.9400000000005</v>
      </c>
      <c r="E38" s="218">
        <f t="shared" si="6"/>
        <v>69.12</v>
      </c>
      <c r="F38" s="218">
        <f t="shared" si="6"/>
        <v>100.3</v>
      </c>
      <c r="G38" s="218">
        <f t="shared" si="6"/>
        <v>14924.17</v>
      </c>
      <c r="H38" s="218">
        <f t="shared" si="6"/>
        <v>6371.4</v>
      </c>
      <c r="I38" s="218">
        <f t="shared" si="6"/>
        <v>280.45</v>
      </c>
      <c r="J38" s="218">
        <f>J4+J12+J14+J16+J18+J20+J22+J24+J26+J28+J30+J32+J34+J36</f>
        <v>976.84999999999991</v>
      </c>
      <c r="K38" s="218">
        <f>K4+K12+K14+K16+K18+K20+K22+K24+K26+K28+K30+K32+K34+K36</f>
        <v>7628.7</v>
      </c>
      <c r="L38" s="218">
        <f>L4+L12+L14+L16+L18+L20+L22+L24+L26+L28+L30+L32+L34+L36</f>
        <v>22552.870000000003</v>
      </c>
      <c r="M38" s="218">
        <f t="shared" ref="M38" si="7">M4+M12+M14+M16+M18+M20+M22+M24+M26+M28+M30+M32+M34+M36</f>
        <v>1519.9799999999996</v>
      </c>
      <c r="N38" s="218">
        <f>N4+N12+N14+N16+N18+N20+N22+N24+N26+N28+N30+N32+N34+N36</f>
        <v>24072.85</v>
      </c>
      <c r="O38" s="36"/>
      <c r="P38" s="3"/>
    </row>
    <row r="39" spans="1:16" ht="13.5" customHeight="1" x14ac:dyDescent="0.25">
      <c r="A39" s="109"/>
      <c r="B39" s="5" t="s">
        <v>17</v>
      </c>
      <c r="C39" s="220">
        <f>C5+C13+C15+C17+C19+C21+C23+C25+C27+C29+C31+C33+C35+C37</f>
        <v>1309906.2300000002</v>
      </c>
      <c r="D39" s="220">
        <f>D5+D13+D15+D17+D19+D21+D23+D25+D27+D29+D31+D33+D35+D37</f>
        <v>413675.93999999994</v>
      </c>
      <c r="E39" s="220">
        <f t="shared" si="6"/>
        <v>1870</v>
      </c>
      <c r="F39" s="220">
        <f t="shared" si="6"/>
        <v>7874</v>
      </c>
      <c r="G39" s="220">
        <f t="shared" si="6"/>
        <v>1733326.1700000002</v>
      </c>
      <c r="H39" s="220">
        <f t="shared" si="6"/>
        <v>854232.98</v>
      </c>
      <c r="I39" s="220">
        <f t="shared" si="6"/>
        <v>23363</v>
      </c>
      <c r="J39" s="220">
        <f t="shared" si="6"/>
        <v>178615</v>
      </c>
      <c r="K39" s="220">
        <f t="shared" si="6"/>
        <v>1056210.98</v>
      </c>
      <c r="L39" s="220">
        <f t="shared" si="6"/>
        <v>2789537.1499999994</v>
      </c>
      <c r="M39" s="220">
        <f t="shared" si="6"/>
        <v>169696</v>
      </c>
      <c r="N39" s="220">
        <f>N5+N13+N15+N17+N19+N21+N23+N25+N27+N29+N31+N33+N35+N37</f>
        <v>2959233.1499999994</v>
      </c>
      <c r="O39" s="34"/>
      <c r="P39" s="3"/>
    </row>
    <row r="40" spans="1:16" x14ac:dyDescent="0.2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34"/>
    </row>
    <row r="41" spans="1:16" x14ac:dyDescent="0.2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34"/>
    </row>
    <row r="42" spans="1:16" x14ac:dyDescent="0.2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6" x14ac:dyDescent="0.2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6" x14ac:dyDescent="0.2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6" x14ac:dyDescent="0.25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6" x14ac:dyDescent="0.25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6" x14ac:dyDescent="0.25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6" x14ac:dyDescent="0.25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85"/>
  <sheetViews>
    <sheetView zoomScale="85" zoomScaleNormal="85" workbookViewId="0">
      <selection activeCell="H29" sqref="H29"/>
    </sheetView>
  </sheetViews>
  <sheetFormatPr defaultRowHeight="15" x14ac:dyDescent="0.25"/>
  <cols>
    <col min="1" max="1" width="32.85546875" style="33" customWidth="1"/>
    <col min="2" max="2" width="4" style="33" customWidth="1"/>
    <col min="3" max="4" width="9.140625" style="33" customWidth="1"/>
    <col min="5" max="5" width="7.5703125" style="33" customWidth="1"/>
    <col min="6" max="6" width="7.28515625" style="33" customWidth="1"/>
    <col min="7" max="7" width="12" style="33" customWidth="1"/>
    <col min="8" max="8" width="9.140625" style="33" customWidth="1"/>
    <col min="9" max="9" width="6.85546875" style="33" customWidth="1"/>
    <col min="10" max="10" width="7.42578125" style="33" customWidth="1"/>
    <col min="11" max="11" width="11.7109375" style="33" customWidth="1"/>
    <col min="12" max="12" width="7.85546875" style="33" customWidth="1"/>
    <col min="13" max="13" width="6" style="33" customWidth="1"/>
    <col min="14" max="14" width="11.7109375" style="33" customWidth="1"/>
    <col min="15" max="16384" width="9.140625" style="33"/>
  </cols>
  <sheetData>
    <row r="1" spans="1:16" ht="12.75" customHeight="1" x14ac:dyDescent="0.25">
      <c r="A1" s="51" t="s">
        <v>59</v>
      </c>
    </row>
    <row r="2" spans="1:16" ht="11.25" customHeight="1" x14ac:dyDescent="0.25">
      <c r="A2" s="20" t="s">
        <v>0</v>
      </c>
      <c r="B2" s="20"/>
      <c r="C2" s="250" t="s">
        <v>1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7" t="s">
        <v>2</v>
      </c>
      <c r="O2" s="34"/>
      <c r="P2" s="34"/>
    </row>
    <row r="3" spans="1:16" ht="26.25" customHeight="1" x14ac:dyDescent="0.25">
      <c r="A3" s="20" t="s">
        <v>3</v>
      </c>
      <c r="B3" s="20"/>
      <c r="C3" s="128" t="s">
        <v>4</v>
      </c>
      <c r="D3" s="128" t="s">
        <v>5</v>
      </c>
      <c r="E3" s="128" t="s">
        <v>6</v>
      </c>
      <c r="F3" s="128" t="s">
        <v>7</v>
      </c>
      <c r="G3" s="128" t="s">
        <v>8</v>
      </c>
      <c r="H3" s="128" t="s">
        <v>9</v>
      </c>
      <c r="I3" s="128" t="s">
        <v>10</v>
      </c>
      <c r="J3" s="128" t="s">
        <v>11</v>
      </c>
      <c r="K3" s="128" t="s">
        <v>12</v>
      </c>
      <c r="L3" s="128" t="s">
        <v>13</v>
      </c>
      <c r="M3" s="128" t="s">
        <v>14</v>
      </c>
      <c r="N3" s="128"/>
      <c r="O3" s="34"/>
      <c r="P3" s="34"/>
    </row>
    <row r="4" spans="1:16" ht="15" customHeight="1" x14ac:dyDescent="0.25">
      <c r="A4" s="18" t="s">
        <v>15</v>
      </c>
      <c r="B4" s="88" t="s">
        <v>16</v>
      </c>
      <c r="C4" s="218">
        <f>C6+C8+C10</f>
        <v>931.73000000000013</v>
      </c>
      <c r="D4" s="218">
        <f t="shared" ref="D4:N5" si="0">D6+D8+D10</f>
        <v>321.01000000000005</v>
      </c>
      <c r="E4" s="218">
        <f t="shared" si="0"/>
        <v>0</v>
      </c>
      <c r="F4" s="218">
        <f t="shared" si="0"/>
        <v>0</v>
      </c>
      <c r="G4" s="218">
        <f t="shared" si="0"/>
        <v>1252.7400000000002</v>
      </c>
      <c r="H4" s="218">
        <f t="shared" si="0"/>
        <v>763.93000000000018</v>
      </c>
      <c r="I4" s="218">
        <f t="shared" si="0"/>
        <v>60.53</v>
      </c>
      <c r="J4" s="218">
        <f t="shared" si="0"/>
        <v>347.99</v>
      </c>
      <c r="K4" s="218">
        <f t="shared" si="0"/>
        <v>1172.4500000000003</v>
      </c>
      <c r="L4" s="218">
        <f t="shared" si="0"/>
        <v>2425.1900000000005</v>
      </c>
      <c r="M4" s="218">
        <f t="shared" si="0"/>
        <v>20.669999999999995</v>
      </c>
      <c r="N4" s="218">
        <f t="shared" si="0"/>
        <v>2445.8600000000006</v>
      </c>
      <c r="O4" s="34"/>
      <c r="P4" s="34"/>
    </row>
    <row r="5" spans="1:16" ht="15" customHeight="1" x14ac:dyDescent="0.25">
      <c r="A5" s="21"/>
      <c r="B5" s="88" t="s">
        <v>17</v>
      </c>
      <c r="C5" s="218">
        <f>C7+C9+C11</f>
        <v>279322</v>
      </c>
      <c r="D5" s="218">
        <f t="shared" si="0"/>
        <v>103087</v>
      </c>
      <c r="E5" s="218">
        <f t="shared" si="0"/>
        <v>0</v>
      </c>
      <c r="F5" s="218">
        <f t="shared" si="0"/>
        <v>0</v>
      </c>
      <c r="G5" s="218">
        <f>G7+G9+G11</f>
        <v>382409</v>
      </c>
      <c r="H5" s="218">
        <f t="shared" ref="H5:J5" si="1">H7+H9+H11</f>
        <v>214699</v>
      </c>
      <c r="I5" s="218">
        <f t="shared" si="1"/>
        <v>17164</v>
      </c>
      <c r="J5" s="218">
        <f t="shared" si="1"/>
        <v>121502</v>
      </c>
      <c r="K5" s="218">
        <f t="shared" si="0"/>
        <v>353365</v>
      </c>
      <c r="L5" s="218">
        <f t="shared" si="0"/>
        <v>735774</v>
      </c>
      <c r="M5" s="218">
        <f t="shared" si="0"/>
        <v>3919</v>
      </c>
      <c r="N5" s="218">
        <f>N7+N9+N11</f>
        <v>739693</v>
      </c>
      <c r="O5" s="34"/>
      <c r="P5" s="11"/>
    </row>
    <row r="6" spans="1:16" ht="15.75" customHeight="1" x14ac:dyDescent="0.25">
      <c r="A6" s="245" t="s">
        <v>18</v>
      </c>
      <c r="B6" s="88" t="s">
        <v>16</v>
      </c>
      <c r="C6" s="195">
        <v>931.73000000000013</v>
      </c>
      <c r="D6" s="195">
        <v>321.01000000000005</v>
      </c>
      <c r="E6" s="209">
        <v>0</v>
      </c>
      <c r="F6" s="195">
        <v>0</v>
      </c>
      <c r="G6" s="206">
        <f>SUM(C6:F6)</f>
        <v>1252.7400000000002</v>
      </c>
      <c r="H6" s="195">
        <v>760.18000000000018</v>
      </c>
      <c r="I6" s="195">
        <v>60.53</v>
      </c>
      <c r="J6" s="195">
        <v>347.99</v>
      </c>
      <c r="K6" s="206">
        <f>SUM(H6:J6)</f>
        <v>1168.7000000000003</v>
      </c>
      <c r="L6" s="206">
        <f>G6+K6</f>
        <v>2421.4400000000005</v>
      </c>
      <c r="M6" s="195">
        <v>20.669999999999995</v>
      </c>
      <c r="N6" s="206">
        <f>SUM(L6:M6)</f>
        <v>2442.1100000000006</v>
      </c>
      <c r="O6" s="34"/>
      <c r="P6" s="11"/>
    </row>
    <row r="7" spans="1:16" ht="15.75" customHeight="1" x14ac:dyDescent="0.25">
      <c r="A7" s="245"/>
      <c r="B7" s="88" t="s">
        <v>17</v>
      </c>
      <c r="C7" s="195">
        <v>279322</v>
      </c>
      <c r="D7" s="195">
        <v>103087</v>
      </c>
      <c r="E7" s="209">
        <v>0</v>
      </c>
      <c r="F7" s="195">
        <v>0</v>
      </c>
      <c r="G7" s="206">
        <f t="shared" ref="G7:G37" si="2">SUM(C7:F7)</f>
        <v>382409</v>
      </c>
      <c r="H7" s="195">
        <v>213797</v>
      </c>
      <c r="I7" s="195">
        <v>17164</v>
      </c>
      <c r="J7" s="195">
        <v>121502</v>
      </c>
      <c r="K7" s="206">
        <f t="shared" ref="K7:K37" si="3">SUM(H7:J7)</f>
        <v>352463</v>
      </c>
      <c r="L7" s="206">
        <f>G7+K7</f>
        <v>734872</v>
      </c>
      <c r="M7" s="195">
        <v>3919</v>
      </c>
      <c r="N7" s="206">
        <f>SUM(L7:M7)</f>
        <v>738791</v>
      </c>
      <c r="O7" s="34"/>
      <c r="P7" s="34"/>
    </row>
    <row r="8" spans="1:16" ht="27" customHeight="1" x14ac:dyDescent="0.25">
      <c r="A8" s="245" t="s">
        <v>19</v>
      </c>
      <c r="B8" s="88" t="s">
        <v>16</v>
      </c>
      <c r="C8" s="195">
        <v>0</v>
      </c>
      <c r="D8" s="195">
        <v>0</v>
      </c>
      <c r="E8" s="209">
        <v>0</v>
      </c>
      <c r="F8" s="195">
        <v>0</v>
      </c>
      <c r="G8" s="206">
        <f t="shared" si="2"/>
        <v>0</v>
      </c>
      <c r="H8" s="195">
        <v>0</v>
      </c>
      <c r="I8" s="209">
        <v>0</v>
      </c>
      <c r="J8" s="195">
        <v>0</v>
      </c>
      <c r="K8" s="206">
        <f t="shared" si="3"/>
        <v>0</v>
      </c>
      <c r="L8" s="206">
        <f t="shared" ref="L8:L37" si="4">G8+K8</f>
        <v>0</v>
      </c>
      <c r="M8" s="209">
        <v>0</v>
      </c>
      <c r="N8" s="206">
        <f t="shared" ref="N8:N37" si="5">SUM(L8:M8)</f>
        <v>0</v>
      </c>
      <c r="O8" s="34"/>
      <c r="P8" s="34"/>
    </row>
    <row r="9" spans="1:16" ht="15.75" customHeight="1" x14ac:dyDescent="0.25">
      <c r="A9" s="245"/>
      <c r="B9" s="88" t="s">
        <v>17</v>
      </c>
      <c r="C9" s="195">
        <v>0</v>
      </c>
      <c r="D9" s="195">
        <v>0</v>
      </c>
      <c r="E9" s="209">
        <v>0</v>
      </c>
      <c r="F9" s="195">
        <v>0</v>
      </c>
      <c r="G9" s="206">
        <f t="shared" si="2"/>
        <v>0</v>
      </c>
      <c r="H9" s="195">
        <v>0</v>
      </c>
      <c r="I9" s="209">
        <v>0</v>
      </c>
      <c r="J9" s="195">
        <v>0</v>
      </c>
      <c r="K9" s="206">
        <f t="shared" si="3"/>
        <v>0</v>
      </c>
      <c r="L9" s="206">
        <f t="shared" si="4"/>
        <v>0</v>
      </c>
      <c r="M9" s="209">
        <v>0</v>
      </c>
      <c r="N9" s="206">
        <f t="shared" si="5"/>
        <v>0</v>
      </c>
      <c r="O9" s="34"/>
      <c r="P9" s="34"/>
    </row>
    <row r="10" spans="1:16" ht="15" customHeight="1" x14ac:dyDescent="0.25">
      <c r="A10" s="245" t="s">
        <v>20</v>
      </c>
      <c r="B10" s="88" t="s">
        <v>16</v>
      </c>
      <c r="C10" s="209">
        <v>0</v>
      </c>
      <c r="D10" s="209">
        <v>0</v>
      </c>
      <c r="E10" s="209">
        <v>0</v>
      </c>
      <c r="F10" s="209">
        <v>0</v>
      </c>
      <c r="G10" s="206">
        <f t="shared" si="2"/>
        <v>0</v>
      </c>
      <c r="H10" s="195">
        <v>3.75</v>
      </c>
      <c r="I10" s="209">
        <v>0</v>
      </c>
      <c r="J10" s="209">
        <v>0</v>
      </c>
      <c r="K10" s="206">
        <f t="shared" si="3"/>
        <v>3.75</v>
      </c>
      <c r="L10" s="206">
        <f t="shared" si="4"/>
        <v>3.75</v>
      </c>
      <c r="M10" s="209">
        <v>0</v>
      </c>
      <c r="N10" s="206">
        <f t="shared" si="5"/>
        <v>3.75</v>
      </c>
      <c r="O10" s="34"/>
      <c r="P10" s="34"/>
    </row>
    <row r="11" spans="1:16" ht="15" customHeight="1" x14ac:dyDescent="0.25">
      <c r="A11" s="245"/>
      <c r="B11" s="88" t="s">
        <v>17</v>
      </c>
      <c r="C11" s="209">
        <v>0</v>
      </c>
      <c r="D11" s="209">
        <v>0</v>
      </c>
      <c r="E11" s="209">
        <v>0</v>
      </c>
      <c r="F11" s="209">
        <v>0</v>
      </c>
      <c r="G11" s="206">
        <f t="shared" si="2"/>
        <v>0</v>
      </c>
      <c r="H11" s="195">
        <v>902</v>
      </c>
      <c r="I11" s="209">
        <v>0</v>
      </c>
      <c r="J11" s="209">
        <v>0</v>
      </c>
      <c r="K11" s="206">
        <f t="shared" si="3"/>
        <v>902</v>
      </c>
      <c r="L11" s="206">
        <f t="shared" si="4"/>
        <v>902</v>
      </c>
      <c r="M11" s="209">
        <v>0</v>
      </c>
      <c r="N11" s="206">
        <f t="shared" si="5"/>
        <v>902</v>
      </c>
      <c r="O11" s="34"/>
      <c r="P11" s="34"/>
    </row>
    <row r="12" spans="1:16" ht="14.25" customHeight="1" x14ac:dyDescent="0.25">
      <c r="A12" s="18" t="s">
        <v>21</v>
      </c>
      <c r="B12" s="88" t="s">
        <v>16</v>
      </c>
      <c r="C12" s="195">
        <v>780.26</v>
      </c>
      <c r="D12" s="195">
        <v>773.07000000000016</v>
      </c>
      <c r="E12" s="209">
        <v>0</v>
      </c>
      <c r="F12" s="195">
        <v>0.96</v>
      </c>
      <c r="G12" s="206">
        <f t="shared" si="2"/>
        <v>1554.2900000000002</v>
      </c>
      <c r="H12" s="195">
        <v>320.83</v>
      </c>
      <c r="I12" s="195">
        <v>17.259999999999998</v>
      </c>
      <c r="J12" s="195">
        <v>78.830000000000013</v>
      </c>
      <c r="K12" s="206">
        <f t="shared" si="3"/>
        <v>416.91999999999996</v>
      </c>
      <c r="L12" s="206">
        <f t="shared" si="4"/>
        <v>1971.21</v>
      </c>
      <c r="M12" s="195">
        <v>3.87</v>
      </c>
      <c r="N12" s="206">
        <f t="shared" si="5"/>
        <v>1975.08</v>
      </c>
      <c r="O12" s="34"/>
      <c r="P12" s="34"/>
    </row>
    <row r="13" spans="1:16" ht="14.25" customHeight="1" x14ac:dyDescent="0.25">
      <c r="A13" s="19" t="s">
        <v>37</v>
      </c>
      <c r="B13" s="88" t="s">
        <v>17</v>
      </c>
      <c r="C13" s="195">
        <v>37358</v>
      </c>
      <c r="D13" s="195">
        <v>43930</v>
      </c>
      <c r="E13" s="209">
        <v>0</v>
      </c>
      <c r="F13" s="195">
        <v>22</v>
      </c>
      <c r="G13" s="206">
        <f t="shared" si="2"/>
        <v>81310</v>
      </c>
      <c r="H13" s="195">
        <v>15595</v>
      </c>
      <c r="I13" s="195">
        <v>868</v>
      </c>
      <c r="J13" s="195">
        <v>3665</v>
      </c>
      <c r="K13" s="206">
        <f t="shared" si="3"/>
        <v>20128</v>
      </c>
      <c r="L13" s="206">
        <f t="shared" si="4"/>
        <v>101438</v>
      </c>
      <c r="M13" s="195">
        <v>158</v>
      </c>
      <c r="N13" s="206">
        <f t="shared" si="5"/>
        <v>101596</v>
      </c>
      <c r="O13" s="34"/>
      <c r="P13" s="34"/>
    </row>
    <row r="14" spans="1:16" ht="14.25" customHeight="1" x14ac:dyDescent="0.25">
      <c r="A14" s="249" t="s">
        <v>23</v>
      </c>
      <c r="B14" s="88" t="s">
        <v>16</v>
      </c>
      <c r="C14" s="195">
        <v>13.000000000000002</v>
      </c>
      <c r="D14" s="195">
        <v>15.920000000000002</v>
      </c>
      <c r="E14" s="209">
        <v>0</v>
      </c>
      <c r="F14" s="209">
        <v>0</v>
      </c>
      <c r="G14" s="206">
        <f t="shared" si="2"/>
        <v>28.92</v>
      </c>
      <c r="H14" s="195">
        <v>3.87</v>
      </c>
      <c r="I14" s="209">
        <v>0</v>
      </c>
      <c r="J14" s="195">
        <v>2.84</v>
      </c>
      <c r="K14" s="206">
        <f t="shared" si="3"/>
        <v>6.71</v>
      </c>
      <c r="L14" s="206">
        <f t="shared" si="4"/>
        <v>35.630000000000003</v>
      </c>
      <c r="M14" s="209">
        <v>0</v>
      </c>
      <c r="N14" s="206">
        <f t="shared" si="5"/>
        <v>35.630000000000003</v>
      </c>
      <c r="O14" s="34"/>
      <c r="P14" s="34"/>
    </row>
    <row r="15" spans="1:16" ht="14.25" customHeight="1" x14ac:dyDescent="0.25">
      <c r="A15" s="249"/>
      <c r="B15" s="88" t="s">
        <v>17</v>
      </c>
      <c r="C15" s="195">
        <v>3759</v>
      </c>
      <c r="D15" s="195">
        <v>2771</v>
      </c>
      <c r="E15" s="209">
        <v>0</v>
      </c>
      <c r="F15" s="209">
        <v>0</v>
      </c>
      <c r="G15" s="206">
        <f t="shared" si="2"/>
        <v>6530</v>
      </c>
      <c r="H15" s="195">
        <v>391</v>
      </c>
      <c r="I15" s="209">
        <v>0</v>
      </c>
      <c r="J15" s="195">
        <v>443</v>
      </c>
      <c r="K15" s="206">
        <f t="shared" si="3"/>
        <v>834</v>
      </c>
      <c r="L15" s="206">
        <f t="shared" si="4"/>
        <v>7364</v>
      </c>
      <c r="M15" s="209">
        <v>0</v>
      </c>
      <c r="N15" s="206">
        <f t="shared" si="5"/>
        <v>7364</v>
      </c>
      <c r="O15" s="34"/>
      <c r="P15" s="34"/>
    </row>
    <row r="16" spans="1:16" ht="14.25" customHeight="1" x14ac:dyDescent="0.25">
      <c r="A16" s="249" t="s">
        <v>24</v>
      </c>
      <c r="B16" s="88" t="s">
        <v>16</v>
      </c>
      <c r="C16" s="195">
        <v>407.71999999999991</v>
      </c>
      <c r="D16" s="195">
        <v>228.90000000000003</v>
      </c>
      <c r="E16" s="209">
        <v>0</v>
      </c>
      <c r="F16" s="195">
        <v>1.39</v>
      </c>
      <c r="G16" s="206">
        <f t="shared" si="2"/>
        <v>638.00999999999988</v>
      </c>
      <c r="H16" s="195">
        <v>93.6</v>
      </c>
      <c r="I16" s="195">
        <v>2.71</v>
      </c>
      <c r="J16" s="195">
        <v>17.68</v>
      </c>
      <c r="K16" s="206">
        <f t="shared" si="3"/>
        <v>113.98999999999998</v>
      </c>
      <c r="L16" s="206">
        <f t="shared" si="4"/>
        <v>751.99999999999989</v>
      </c>
      <c r="M16" s="195">
        <v>1</v>
      </c>
      <c r="N16" s="206">
        <f t="shared" si="5"/>
        <v>752.99999999999989</v>
      </c>
      <c r="O16" s="34"/>
      <c r="P16" s="34"/>
    </row>
    <row r="17" spans="1:16" ht="14.25" customHeight="1" x14ac:dyDescent="0.25">
      <c r="A17" s="249"/>
      <c r="B17" s="88" t="s">
        <v>17</v>
      </c>
      <c r="C17" s="195">
        <v>6596</v>
      </c>
      <c r="D17" s="195">
        <v>5892</v>
      </c>
      <c r="E17" s="211">
        <v>0</v>
      </c>
      <c r="F17" s="195">
        <v>100</v>
      </c>
      <c r="G17" s="208">
        <f t="shared" si="2"/>
        <v>12588</v>
      </c>
      <c r="H17" s="195">
        <v>3418</v>
      </c>
      <c r="I17" s="195">
        <v>59</v>
      </c>
      <c r="J17" s="195">
        <v>2183</v>
      </c>
      <c r="K17" s="208">
        <f t="shared" si="3"/>
        <v>5660</v>
      </c>
      <c r="L17" s="208">
        <f t="shared" si="4"/>
        <v>18248</v>
      </c>
      <c r="M17" s="195">
        <v>13</v>
      </c>
      <c r="N17" s="208">
        <f t="shared" si="5"/>
        <v>18261</v>
      </c>
      <c r="O17" s="34"/>
      <c r="P17" s="34"/>
    </row>
    <row r="18" spans="1:16" ht="14.25" customHeight="1" x14ac:dyDescent="0.25">
      <c r="A18" s="247" t="s">
        <v>25</v>
      </c>
      <c r="B18" s="88" t="s">
        <v>16</v>
      </c>
      <c r="C18" s="195">
        <v>1.8599999999999999</v>
      </c>
      <c r="D18" s="209">
        <v>0</v>
      </c>
      <c r="E18" s="209">
        <v>0</v>
      </c>
      <c r="F18" s="209">
        <v>0</v>
      </c>
      <c r="G18" s="206">
        <f t="shared" si="2"/>
        <v>1.8599999999999999</v>
      </c>
      <c r="H18" s="226">
        <v>1.54</v>
      </c>
      <c r="I18" s="209">
        <v>0</v>
      </c>
      <c r="J18" s="209">
        <v>0</v>
      </c>
      <c r="K18" s="206">
        <f t="shared" si="3"/>
        <v>1.54</v>
      </c>
      <c r="L18" s="206">
        <f t="shared" si="4"/>
        <v>3.4</v>
      </c>
      <c r="M18" s="209">
        <v>0</v>
      </c>
      <c r="N18" s="206">
        <f t="shared" si="5"/>
        <v>3.4</v>
      </c>
      <c r="O18" s="34"/>
      <c r="P18" s="34"/>
    </row>
    <row r="19" spans="1:16" ht="14.25" customHeight="1" x14ac:dyDescent="0.25">
      <c r="A19" s="247"/>
      <c r="B19" s="88" t="s">
        <v>17</v>
      </c>
      <c r="C19" s="195">
        <v>446</v>
      </c>
      <c r="D19" s="209">
        <v>0</v>
      </c>
      <c r="E19" s="209">
        <v>0</v>
      </c>
      <c r="F19" s="209">
        <v>0</v>
      </c>
      <c r="G19" s="206">
        <f t="shared" si="2"/>
        <v>446</v>
      </c>
      <c r="H19" s="226">
        <v>392</v>
      </c>
      <c r="I19" s="209">
        <v>0</v>
      </c>
      <c r="J19" s="209">
        <v>0</v>
      </c>
      <c r="K19" s="206">
        <f t="shared" si="3"/>
        <v>392</v>
      </c>
      <c r="L19" s="206">
        <f t="shared" si="4"/>
        <v>838</v>
      </c>
      <c r="M19" s="209">
        <v>0</v>
      </c>
      <c r="N19" s="206">
        <f t="shared" si="5"/>
        <v>838</v>
      </c>
      <c r="O19" s="34"/>
      <c r="P19" s="34"/>
    </row>
    <row r="20" spans="1:16" ht="14.25" customHeight="1" x14ac:dyDescent="0.25">
      <c r="A20" s="247" t="s">
        <v>26</v>
      </c>
      <c r="B20" s="88" t="s">
        <v>16</v>
      </c>
      <c r="C20" s="209">
        <v>0</v>
      </c>
      <c r="D20" s="209">
        <v>0</v>
      </c>
      <c r="E20" s="209">
        <v>0</v>
      </c>
      <c r="F20" s="209">
        <v>0</v>
      </c>
      <c r="G20" s="206">
        <f t="shared" si="2"/>
        <v>0</v>
      </c>
      <c r="H20" s="209">
        <v>0</v>
      </c>
      <c r="I20" s="209">
        <v>0</v>
      </c>
      <c r="J20" s="209">
        <v>0</v>
      </c>
      <c r="K20" s="206">
        <f t="shared" si="3"/>
        <v>0</v>
      </c>
      <c r="L20" s="206">
        <f t="shared" si="4"/>
        <v>0</v>
      </c>
      <c r="M20" s="209">
        <v>0</v>
      </c>
      <c r="N20" s="206">
        <f t="shared" si="5"/>
        <v>0</v>
      </c>
      <c r="O20" s="34"/>
      <c r="P20" s="34"/>
    </row>
    <row r="21" spans="1:16" ht="14.25" customHeight="1" x14ac:dyDescent="0.25">
      <c r="A21" s="247"/>
      <c r="B21" s="88" t="s">
        <v>17</v>
      </c>
      <c r="C21" s="209">
        <v>0</v>
      </c>
      <c r="D21" s="209">
        <v>0</v>
      </c>
      <c r="E21" s="209">
        <v>0</v>
      </c>
      <c r="F21" s="209">
        <v>0</v>
      </c>
      <c r="G21" s="206">
        <f t="shared" si="2"/>
        <v>0</v>
      </c>
      <c r="H21" s="209">
        <v>0</v>
      </c>
      <c r="I21" s="209">
        <v>0</v>
      </c>
      <c r="J21" s="209">
        <v>0</v>
      </c>
      <c r="K21" s="206">
        <f t="shared" si="3"/>
        <v>0</v>
      </c>
      <c r="L21" s="206">
        <f t="shared" si="4"/>
        <v>0</v>
      </c>
      <c r="M21" s="209">
        <v>0</v>
      </c>
      <c r="N21" s="206">
        <f t="shared" si="5"/>
        <v>0</v>
      </c>
      <c r="O21" s="34"/>
      <c r="P21" s="34"/>
    </row>
    <row r="22" spans="1:16" ht="14.25" customHeight="1" x14ac:dyDescent="0.25">
      <c r="A22" s="18" t="s">
        <v>27</v>
      </c>
      <c r="B22" s="88" t="s">
        <v>16</v>
      </c>
      <c r="C22" s="195">
        <v>16.11</v>
      </c>
      <c r="D22" s="195">
        <v>29.9</v>
      </c>
      <c r="E22" s="209">
        <v>0</v>
      </c>
      <c r="F22" s="209">
        <v>0</v>
      </c>
      <c r="G22" s="206">
        <f t="shared" si="2"/>
        <v>46.01</v>
      </c>
      <c r="H22" s="195">
        <v>46.390000000000008</v>
      </c>
      <c r="I22" s="195">
        <v>0.53</v>
      </c>
      <c r="J22" s="195">
        <v>5.6899999999999995</v>
      </c>
      <c r="K22" s="206">
        <f t="shared" si="3"/>
        <v>52.610000000000007</v>
      </c>
      <c r="L22" s="206">
        <f t="shared" si="4"/>
        <v>98.62</v>
      </c>
      <c r="M22" s="209">
        <v>0</v>
      </c>
      <c r="N22" s="206">
        <f t="shared" si="5"/>
        <v>98.62</v>
      </c>
      <c r="O22" s="34"/>
      <c r="P22" s="34"/>
    </row>
    <row r="23" spans="1:16" ht="14.25" customHeight="1" x14ac:dyDescent="0.25">
      <c r="A23" s="21"/>
      <c r="B23" s="88" t="s">
        <v>17</v>
      </c>
      <c r="C23" s="195">
        <v>3440</v>
      </c>
      <c r="D23" s="195">
        <v>3457</v>
      </c>
      <c r="E23" s="209">
        <v>0</v>
      </c>
      <c r="F23" s="209">
        <v>0</v>
      </c>
      <c r="G23" s="206">
        <f t="shared" si="2"/>
        <v>6897</v>
      </c>
      <c r="H23" s="195">
        <v>5258</v>
      </c>
      <c r="I23" s="195">
        <v>28</v>
      </c>
      <c r="J23" s="195">
        <v>1296</v>
      </c>
      <c r="K23" s="206">
        <f t="shared" si="3"/>
        <v>6582</v>
      </c>
      <c r="L23" s="206">
        <f t="shared" si="4"/>
        <v>13479</v>
      </c>
      <c r="M23" s="209">
        <v>0</v>
      </c>
      <c r="N23" s="206">
        <f t="shared" si="5"/>
        <v>13479</v>
      </c>
      <c r="O23" s="34"/>
      <c r="P23" s="34"/>
    </row>
    <row r="24" spans="1:16" ht="14.25" customHeight="1" x14ac:dyDescent="0.25">
      <c r="A24" s="249" t="s">
        <v>28</v>
      </c>
      <c r="B24" s="88" t="s">
        <v>16</v>
      </c>
      <c r="C24" s="195">
        <v>117.35</v>
      </c>
      <c r="D24" s="195">
        <v>17.52</v>
      </c>
      <c r="E24" s="209">
        <v>0</v>
      </c>
      <c r="F24" s="195">
        <v>3.17</v>
      </c>
      <c r="G24" s="206">
        <f t="shared" si="2"/>
        <v>138.04</v>
      </c>
      <c r="H24" s="195">
        <v>19.409999999999997</v>
      </c>
      <c r="I24" s="195">
        <v>0.21000000000000002</v>
      </c>
      <c r="J24" s="195">
        <v>1.6600000000000001</v>
      </c>
      <c r="K24" s="206">
        <f t="shared" si="3"/>
        <v>21.279999999999998</v>
      </c>
      <c r="L24" s="206">
        <f t="shared" si="4"/>
        <v>159.32</v>
      </c>
      <c r="M24" s="195">
        <v>0.87</v>
      </c>
      <c r="N24" s="206">
        <f t="shared" si="5"/>
        <v>160.19</v>
      </c>
      <c r="O24" s="34"/>
      <c r="P24" s="34"/>
    </row>
    <row r="25" spans="1:16" ht="14.25" customHeight="1" x14ac:dyDescent="0.25">
      <c r="A25" s="249"/>
      <c r="B25" s="88" t="s">
        <v>17</v>
      </c>
      <c r="C25" s="195">
        <v>5697</v>
      </c>
      <c r="D25" s="195">
        <v>2317</v>
      </c>
      <c r="E25" s="209">
        <v>0</v>
      </c>
      <c r="F25" s="195">
        <v>11</v>
      </c>
      <c r="G25" s="206">
        <f t="shared" si="2"/>
        <v>8025</v>
      </c>
      <c r="H25" s="195">
        <v>2557</v>
      </c>
      <c r="I25" s="195">
        <v>36</v>
      </c>
      <c r="J25" s="195">
        <v>376</v>
      </c>
      <c r="K25" s="206">
        <f t="shared" si="3"/>
        <v>2969</v>
      </c>
      <c r="L25" s="206">
        <f t="shared" si="4"/>
        <v>10994</v>
      </c>
      <c r="M25" s="195">
        <v>17</v>
      </c>
      <c r="N25" s="206">
        <f t="shared" si="5"/>
        <v>11011</v>
      </c>
      <c r="O25" s="34"/>
      <c r="P25" s="34"/>
    </row>
    <row r="26" spans="1:16" ht="14.25" customHeight="1" x14ac:dyDescent="0.25">
      <c r="A26" s="249" t="s">
        <v>29</v>
      </c>
      <c r="B26" s="88" t="s">
        <v>16</v>
      </c>
      <c r="C26" s="209">
        <v>0</v>
      </c>
      <c r="D26" s="209">
        <v>0</v>
      </c>
      <c r="E26" s="209">
        <v>0</v>
      </c>
      <c r="F26" s="209">
        <v>0</v>
      </c>
      <c r="G26" s="206">
        <f t="shared" si="2"/>
        <v>0</v>
      </c>
      <c r="H26" s="209">
        <v>0</v>
      </c>
      <c r="I26" s="209">
        <v>0</v>
      </c>
      <c r="J26" s="209">
        <v>0</v>
      </c>
      <c r="K26" s="206">
        <f t="shared" si="3"/>
        <v>0</v>
      </c>
      <c r="L26" s="206">
        <f t="shared" si="4"/>
        <v>0</v>
      </c>
      <c r="M26" s="209">
        <v>0</v>
      </c>
      <c r="N26" s="206">
        <f t="shared" si="5"/>
        <v>0</v>
      </c>
      <c r="O26" s="34"/>
      <c r="P26" s="34"/>
    </row>
    <row r="27" spans="1:16" ht="14.25" customHeight="1" x14ac:dyDescent="0.25">
      <c r="A27" s="249"/>
      <c r="B27" s="88" t="s">
        <v>17</v>
      </c>
      <c r="C27" s="209">
        <v>0</v>
      </c>
      <c r="D27" s="209">
        <v>0</v>
      </c>
      <c r="E27" s="209">
        <v>0</v>
      </c>
      <c r="F27" s="209">
        <v>0</v>
      </c>
      <c r="G27" s="206">
        <f t="shared" si="2"/>
        <v>0</v>
      </c>
      <c r="H27" s="209">
        <v>0</v>
      </c>
      <c r="I27" s="209">
        <v>0</v>
      </c>
      <c r="J27" s="209">
        <v>0</v>
      </c>
      <c r="K27" s="206">
        <f t="shared" si="3"/>
        <v>0</v>
      </c>
      <c r="L27" s="206">
        <f t="shared" si="4"/>
        <v>0</v>
      </c>
      <c r="M27" s="209">
        <v>0</v>
      </c>
      <c r="N27" s="206">
        <f t="shared" si="5"/>
        <v>0</v>
      </c>
      <c r="O27" s="34"/>
      <c r="P27" s="34"/>
    </row>
    <row r="28" spans="1:16" ht="14.25" customHeight="1" x14ac:dyDescent="0.25">
      <c r="A28" s="249" t="s">
        <v>30</v>
      </c>
      <c r="B28" s="88" t="s">
        <v>16</v>
      </c>
      <c r="C28" s="209">
        <v>0</v>
      </c>
      <c r="D28" s="209">
        <v>0</v>
      </c>
      <c r="E28" s="209">
        <v>0</v>
      </c>
      <c r="F28" s="209">
        <v>0</v>
      </c>
      <c r="G28" s="206">
        <f t="shared" si="2"/>
        <v>0</v>
      </c>
      <c r="H28" s="209">
        <v>0</v>
      </c>
      <c r="I28" s="209">
        <v>0</v>
      </c>
      <c r="J28" s="209">
        <v>0</v>
      </c>
      <c r="K28" s="206">
        <f t="shared" si="3"/>
        <v>0</v>
      </c>
      <c r="L28" s="206">
        <f t="shared" si="4"/>
        <v>0</v>
      </c>
      <c r="M28" s="209">
        <v>0</v>
      </c>
      <c r="N28" s="206">
        <f t="shared" si="5"/>
        <v>0</v>
      </c>
      <c r="O28" s="34"/>
      <c r="P28" s="34"/>
    </row>
    <row r="29" spans="1:16" ht="14.25" customHeight="1" x14ac:dyDescent="0.25">
      <c r="A29" s="249"/>
      <c r="B29" s="88" t="s">
        <v>17</v>
      </c>
      <c r="C29" s="209">
        <v>0</v>
      </c>
      <c r="D29" s="209">
        <v>0</v>
      </c>
      <c r="E29" s="209">
        <v>0</v>
      </c>
      <c r="F29" s="209">
        <v>0</v>
      </c>
      <c r="G29" s="206">
        <f t="shared" si="2"/>
        <v>0</v>
      </c>
      <c r="H29" s="209">
        <v>0</v>
      </c>
      <c r="I29" s="209">
        <v>0</v>
      </c>
      <c r="J29" s="209">
        <v>0</v>
      </c>
      <c r="K29" s="206">
        <f t="shared" si="3"/>
        <v>0</v>
      </c>
      <c r="L29" s="206">
        <f t="shared" si="4"/>
        <v>0</v>
      </c>
      <c r="M29" s="209">
        <v>0</v>
      </c>
      <c r="N29" s="206">
        <f t="shared" si="5"/>
        <v>0</v>
      </c>
      <c r="O29" s="34"/>
      <c r="P29" s="34"/>
    </row>
    <row r="30" spans="1:16" ht="14.25" customHeight="1" x14ac:dyDescent="0.25">
      <c r="A30" s="249" t="s">
        <v>31</v>
      </c>
      <c r="B30" s="88" t="s">
        <v>16</v>
      </c>
      <c r="C30" s="195">
        <v>44.110000000000007</v>
      </c>
      <c r="D30" s="195">
        <v>1.69</v>
      </c>
      <c r="E30" s="209">
        <v>0</v>
      </c>
      <c r="F30" s="209">
        <v>0</v>
      </c>
      <c r="G30" s="206">
        <f t="shared" si="2"/>
        <v>45.800000000000004</v>
      </c>
      <c r="H30" s="195">
        <v>1.08</v>
      </c>
      <c r="I30" s="209">
        <v>0</v>
      </c>
      <c r="J30" s="209">
        <v>0</v>
      </c>
      <c r="K30" s="206">
        <f t="shared" si="3"/>
        <v>1.08</v>
      </c>
      <c r="L30" s="206">
        <f t="shared" si="4"/>
        <v>46.88</v>
      </c>
      <c r="M30" s="209">
        <v>0</v>
      </c>
      <c r="N30" s="206">
        <f t="shared" si="5"/>
        <v>46.88</v>
      </c>
      <c r="O30" s="45"/>
      <c r="P30" s="34"/>
    </row>
    <row r="31" spans="1:16" ht="14.25" customHeight="1" x14ac:dyDescent="0.25">
      <c r="A31" s="249"/>
      <c r="B31" s="88" t="s">
        <v>17</v>
      </c>
      <c r="C31" s="195">
        <v>6147</v>
      </c>
      <c r="D31" s="195">
        <v>354</v>
      </c>
      <c r="E31" s="209">
        <v>0</v>
      </c>
      <c r="F31" s="209">
        <v>0</v>
      </c>
      <c r="G31" s="206">
        <f t="shared" si="2"/>
        <v>6501</v>
      </c>
      <c r="H31" s="195">
        <v>223</v>
      </c>
      <c r="I31" s="209">
        <v>0</v>
      </c>
      <c r="J31" s="209">
        <v>0</v>
      </c>
      <c r="K31" s="206">
        <f t="shared" si="3"/>
        <v>223</v>
      </c>
      <c r="L31" s="206">
        <f t="shared" si="4"/>
        <v>6724</v>
      </c>
      <c r="M31" s="209">
        <v>0</v>
      </c>
      <c r="N31" s="206">
        <f t="shared" si="5"/>
        <v>6724</v>
      </c>
      <c r="O31" s="45"/>
      <c r="P31" s="34"/>
    </row>
    <row r="32" spans="1:16" ht="14.25" customHeight="1" x14ac:dyDescent="0.25">
      <c r="A32" s="249" t="s">
        <v>32</v>
      </c>
      <c r="B32" s="88" t="s">
        <v>16</v>
      </c>
      <c r="C32" s="209">
        <v>0</v>
      </c>
      <c r="D32" s="209">
        <v>0</v>
      </c>
      <c r="E32" s="209">
        <v>0</v>
      </c>
      <c r="F32" s="209">
        <v>0</v>
      </c>
      <c r="G32" s="206">
        <f t="shared" si="2"/>
        <v>0</v>
      </c>
      <c r="H32" s="209">
        <v>0</v>
      </c>
      <c r="I32" s="209">
        <v>0</v>
      </c>
      <c r="J32" s="209">
        <v>0</v>
      </c>
      <c r="K32" s="206">
        <f t="shared" si="3"/>
        <v>0</v>
      </c>
      <c r="L32" s="206">
        <f t="shared" si="4"/>
        <v>0</v>
      </c>
      <c r="M32" s="209">
        <v>0</v>
      </c>
      <c r="N32" s="206">
        <f t="shared" si="5"/>
        <v>0</v>
      </c>
      <c r="O32" s="45"/>
      <c r="P32" s="34"/>
    </row>
    <row r="33" spans="1:16" ht="14.25" customHeight="1" x14ac:dyDescent="0.25">
      <c r="A33" s="249"/>
      <c r="B33" s="88" t="s">
        <v>17</v>
      </c>
      <c r="C33" s="209">
        <v>0</v>
      </c>
      <c r="D33" s="209">
        <v>0</v>
      </c>
      <c r="E33" s="209">
        <v>0</v>
      </c>
      <c r="F33" s="209">
        <v>0</v>
      </c>
      <c r="G33" s="206">
        <f t="shared" si="2"/>
        <v>0</v>
      </c>
      <c r="H33" s="209">
        <v>0</v>
      </c>
      <c r="I33" s="209">
        <v>0</v>
      </c>
      <c r="J33" s="209">
        <v>0</v>
      </c>
      <c r="K33" s="206">
        <f t="shared" si="3"/>
        <v>0</v>
      </c>
      <c r="L33" s="206">
        <f t="shared" si="4"/>
        <v>0</v>
      </c>
      <c r="M33" s="209">
        <v>0</v>
      </c>
      <c r="N33" s="206">
        <f t="shared" si="5"/>
        <v>0</v>
      </c>
      <c r="O33" s="45"/>
      <c r="P33" s="34"/>
    </row>
    <row r="34" spans="1:16" ht="14.25" customHeight="1" x14ac:dyDescent="0.25">
      <c r="A34" s="249" t="s">
        <v>33</v>
      </c>
      <c r="B34" s="88" t="s">
        <v>16</v>
      </c>
      <c r="C34" s="209">
        <v>0</v>
      </c>
      <c r="D34" s="209">
        <v>0</v>
      </c>
      <c r="E34" s="209">
        <v>0</v>
      </c>
      <c r="F34" s="209">
        <v>0</v>
      </c>
      <c r="G34" s="206">
        <f t="shared" si="2"/>
        <v>0</v>
      </c>
      <c r="H34" s="209">
        <v>0</v>
      </c>
      <c r="I34" s="209">
        <v>0</v>
      </c>
      <c r="J34" s="209">
        <v>0</v>
      </c>
      <c r="K34" s="206">
        <f t="shared" si="3"/>
        <v>0</v>
      </c>
      <c r="L34" s="206">
        <f t="shared" si="4"/>
        <v>0</v>
      </c>
      <c r="M34" s="209">
        <v>0</v>
      </c>
      <c r="N34" s="206">
        <f t="shared" si="5"/>
        <v>0</v>
      </c>
      <c r="O34" s="45"/>
      <c r="P34" s="34"/>
    </row>
    <row r="35" spans="1:16" ht="14.25" customHeight="1" x14ac:dyDescent="0.25">
      <c r="A35" s="249"/>
      <c r="B35" s="88" t="s">
        <v>17</v>
      </c>
      <c r="C35" s="209">
        <v>0</v>
      </c>
      <c r="D35" s="209">
        <v>0</v>
      </c>
      <c r="E35" s="209">
        <v>0</v>
      </c>
      <c r="F35" s="209">
        <v>0</v>
      </c>
      <c r="G35" s="206">
        <f t="shared" si="2"/>
        <v>0</v>
      </c>
      <c r="H35" s="209">
        <v>0</v>
      </c>
      <c r="I35" s="209">
        <v>0</v>
      </c>
      <c r="J35" s="209">
        <v>0</v>
      </c>
      <c r="K35" s="206">
        <f t="shared" si="3"/>
        <v>0</v>
      </c>
      <c r="L35" s="206">
        <f t="shared" si="4"/>
        <v>0</v>
      </c>
      <c r="M35" s="209">
        <v>0</v>
      </c>
      <c r="N35" s="206">
        <f t="shared" si="5"/>
        <v>0</v>
      </c>
      <c r="O35" s="45"/>
      <c r="P35" s="34"/>
    </row>
    <row r="36" spans="1:16" ht="14.25" customHeight="1" x14ac:dyDescent="0.25">
      <c r="A36" s="249" t="s">
        <v>34</v>
      </c>
      <c r="B36" s="88" t="s">
        <v>16</v>
      </c>
      <c r="C36" s="209">
        <v>0</v>
      </c>
      <c r="D36" s="209">
        <v>0</v>
      </c>
      <c r="E36" s="209">
        <v>0</v>
      </c>
      <c r="F36" s="209">
        <v>0</v>
      </c>
      <c r="G36" s="206">
        <f t="shared" si="2"/>
        <v>0</v>
      </c>
      <c r="H36" s="209">
        <v>0</v>
      </c>
      <c r="I36" s="209">
        <v>0</v>
      </c>
      <c r="J36" s="209">
        <v>0</v>
      </c>
      <c r="K36" s="206">
        <f t="shared" si="3"/>
        <v>0</v>
      </c>
      <c r="L36" s="206">
        <f t="shared" si="4"/>
        <v>0</v>
      </c>
      <c r="M36" s="209">
        <v>0</v>
      </c>
      <c r="N36" s="206">
        <f t="shared" si="5"/>
        <v>0</v>
      </c>
      <c r="O36" s="45"/>
      <c r="P36" s="34"/>
    </row>
    <row r="37" spans="1:16" ht="14.25" customHeight="1" x14ac:dyDescent="0.25">
      <c r="A37" s="249"/>
      <c r="B37" s="88" t="s">
        <v>17</v>
      </c>
      <c r="C37" s="209">
        <v>0</v>
      </c>
      <c r="D37" s="209">
        <v>0</v>
      </c>
      <c r="E37" s="209">
        <v>0</v>
      </c>
      <c r="F37" s="209">
        <v>0</v>
      </c>
      <c r="G37" s="206">
        <f t="shared" si="2"/>
        <v>0</v>
      </c>
      <c r="H37" s="209">
        <v>0</v>
      </c>
      <c r="I37" s="209">
        <v>0</v>
      </c>
      <c r="J37" s="209">
        <v>0</v>
      </c>
      <c r="K37" s="206">
        <f t="shared" si="3"/>
        <v>0</v>
      </c>
      <c r="L37" s="206">
        <f t="shared" si="4"/>
        <v>0</v>
      </c>
      <c r="M37" s="209">
        <v>0</v>
      </c>
      <c r="N37" s="206">
        <f t="shared" si="5"/>
        <v>0</v>
      </c>
      <c r="O37" s="45"/>
      <c r="P37" s="34"/>
    </row>
    <row r="38" spans="1:16" ht="14.25" customHeight="1" x14ac:dyDescent="0.25">
      <c r="A38" s="21" t="s">
        <v>35</v>
      </c>
      <c r="B38" s="88" t="s">
        <v>16</v>
      </c>
      <c r="C38" s="206">
        <f>C4+C12+C14+C16+C18+C20+C22+C24+C26+C28+C30+C32+C34+C36</f>
        <v>2312.1400000000003</v>
      </c>
      <c r="D38" s="206">
        <f t="shared" ref="D38:M39" si="6">D4+D12+D14+D16+D18+D20+D22+D24+D26+D28+D30+D32+D34+D36</f>
        <v>1388.0100000000004</v>
      </c>
      <c r="E38" s="206">
        <f t="shared" si="6"/>
        <v>0</v>
      </c>
      <c r="F38" s="206">
        <f t="shared" si="6"/>
        <v>5.52</v>
      </c>
      <c r="G38" s="206">
        <f t="shared" si="6"/>
        <v>3705.670000000001</v>
      </c>
      <c r="H38" s="206">
        <f t="shared" si="6"/>
        <v>1250.6500000000001</v>
      </c>
      <c r="I38" s="206">
        <f t="shared" si="6"/>
        <v>81.239999999999981</v>
      </c>
      <c r="J38" s="206">
        <f t="shared" si="6"/>
        <v>454.69000000000005</v>
      </c>
      <c r="K38" s="206">
        <f t="shared" si="6"/>
        <v>1786.5800000000002</v>
      </c>
      <c r="L38" s="206">
        <f t="shared" si="6"/>
        <v>5492.25</v>
      </c>
      <c r="M38" s="206">
        <f t="shared" si="6"/>
        <v>26.409999999999997</v>
      </c>
      <c r="N38" s="206">
        <f>N4+N12+N14+N16+N18+N20+N22+N24+N26+N28+N30+N32+N34+N36</f>
        <v>5518.66</v>
      </c>
      <c r="O38" s="73"/>
      <c r="P38" s="34"/>
    </row>
    <row r="39" spans="1:16" ht="14.25" customHeight="1" x14ac:dyDescent="0.25">
      <c r="A39" s="19"/>
      <c r="B39" s="88" t="s">
        <v>17</v>
      </c>
      <c r="C39" s="208">
        <f>C5+C13+C15+C17+C19+C21+C23+C25+C27+C29+C31+C33+C35+C37</f>
        <v>342765</v>
      </c>
      <c r="D39" s="208">
        <f t="shared" si="6"/>
        <v>161808</v>
      </c>
      <c r="E39" s="208">
        <f t="shared" si="6"/>
        <v>0</v>
      </c>
      <c r="F39" s="208">
        <f t="shared" si="6"/>
        <v>133</v>
      </c>
      <c r="G39" s="208">
        <f t="shared" si="6"/>
        <v>504706</v>
      </c>
      <c r="H39" s="208">
        <f t="shared" si="6"/>
        <v>242533</v>
      </c>
      <c r="I39" s="208">
        <f t="shared" si="6"/>
        <v>18155</v>
      </c>
      <c r="J39" s="208">
        <f t="shared" si="6"/>
        <v>129465</v>
      </c>
      <c r="K39" s="208">
        <f t="shared" si="6"/>
        <v>390153</v>
      </c>
      <c r="L39" s="208">
        <f t="shared" si="6"/>
        <v>894859</v>
      </c>
      <c r="M39" s="208">
        <f t="shared" si="6"/>
        <v>4107</v>
      </c>
      <c r="N39" s="208">
        <f>N5+N13+N15+N17+N19+N21+N23+N25+N27+N29+N31+N33+N35+N37</f>
        <v>898966</v>
      </c>
      <c r="O39" s="45"/>
      <c r="P39" s="11"/>
    </row>
    <row r="40" spans="1:16" x14ac:dyDescent="0.25">
      <c r="A40" s="34"/>
      <c r="B40" s="34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5"/>
      <c r="P40" s="34"/>
    </row>
    <row r="41" spans="1:16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1:16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pans="1:16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spans="1:16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spans="1:16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1:16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1:16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1:16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1:16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1:16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1:16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1:16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1:16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1:16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1:16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Q85"/>
  <sheetViews>
    <sheetView zoomScale="85" zoomScaleNormal="85" workbookViewId="0">
      <selection activeCell="C4" sqref="C4:N39"/>
    </sheetView>
  </sheetViews>
  <sheetFormatPr defaultRowHeight="15" x14ac:dyDescent="0.25"/>
  <cols>
    <col min="1" max="1" width="31.28515625" style="33" customWidth="1"/>
    <col min="2" max="2" width="4" style="33" customWidth="1"/>
    <col min="3" max="4" width="9.140625" style="33"/>
    <col min="5" max="5" width="6.5703125" style="33" customWidth="1"/>
    <col min="6" max="6" width="6.28515625" style="33" customWidth="1"/>
    <col min="7" max="7" width="13.28515625" style="33" customWidth="1"/>
    <col min="8" max="8" width="9.140625" style="33"/>
    <col min="9" max="9" width="7.28515625" style="33" customWidth="1"/>
    <col min="10" max="10" width="9.140625" style="33"/>
    <col min="11" max="11" width="10.7109375" style="33" customWidth="1"/>
    <col min="12" max="12" width="7.85546875" style="33" customWidth="1"/>
    <col min="13" max="13" width="13" style="33" customWidth="1"/>
    <col min="14" max="14" width="12.42578125" style="91" customWidth="1"/>
    <col min="15" max="16384" width="9.140625" style="33"/>
  </cols>
  <sheetData>
    <row r="1" spans="1:17" ht="12" customHeight="1" x14ac:dyDescent="0.25">
      <c r="A1" s="51" t="s">
        <v>47</v>
      </c>
    </row>
    <row r="2" spans="1:17" ht="12" customHeight="1" x14ac:dyDescent="0.25">
      <c r="A2" s="20" t="s">
        <v>0</v>
      </c>
      <c r="B2" s="20"/>
      <c r="C2" s="250" t="s">
        <v>1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103" t="s">
        <v>2</v>
      </c>
      <c r="O2" s="34"/>
      <c r="P2" s="34"/>
    </row>
    <row r="3" spans="1:17" ht="25.5" customHeight="1" x14ac:dyDescent="0.25">
      <c r="A3" s="20" t="s">
        <v>3</v>
      </c>
      <c r="B3" s="76"/>
      <c r="C3" s="128" t="s">
        <v>4</v>
      </c>
      <c r="D3" s="128" t="s">
        <v>5</v>
      </c>
      <c r="E3" s="128" t="s">
        <v>6</v>
      </c>
      <c r="F3" s="128" t="s">
        <v>7</v>
      </c>
      <c r="G3" s="128" t="s">
        <v>8</v>
      </c>
      <c r="H3" s="128" t="s">
        <v>9</v>
      </c>
      <c r="I3" s="128" t="s">
        <v>10</v>
      </c>
      <c r="J3" s="128" t="s">
        <v>11</v>
      </c>
      <c r="K3" s="128" t="s">
        <v>12</v>
      </c>
      <c r="L3" s="128" t="s">
        <v>13</v>
      </c>
      <c r="M3" s="128" t="s">
        <v>14</v>
      </c>
      <c r="N3" s="127"/>
      <c r="O3" s="34"/>
      <c r="P3" s="34"/>
    </row>
    <row r="4" spans="1:17" ht="14.25" customHeight="1" x14ac:dyDescent="0.25">
      <c r="A4" s="18" t="s">
        <v>15</v>
      </c>
      <c r="B4" s="88" t="s">
        <v>16</v>
      </c>
      <c r="C4" s="193">
        <f>C6+C8+C10</f>
        <v>577.73</v>
      </c>
      <c r="D4" s="193">
        <f t="shared" ref="D4:N4" si="0">D6+D8+D10</f>
        <v>460.04000000000013</v>
      </c>
      <c r="E4" s="193">
        <f t="shared" si="0"/>
        <v>0</v>
      </c>
      <c r="F4" s="193">
        <f t="shared" si="0"/>
        <v>13.169999999999998</v>
      </c>
      <c r="G4" s="193">
        <f t="shared" si="0"/>
        <v>1050.94</v>
      </c>
      <c r="H4" s="193">
        <f t="shared" si="0"/>
        <v>1571.3600000000001</v>
      </c>
      <c r="I4" s="193">
        <f t="shared" si="0"/>
        <v>204.76</v>
      </c>
      <c r="J4" s="193">
        <f>J6+J8+J10</f>
        <v>828.6099999999999</v>
      </c>
      <c r="K4" s="193">
        <f t="shared" si="0"/>
        <v>2604.73</v>
      </c>
      <c r="L4" s="193">
        <f t="shared" si="0"/>
        <v>3655.67</v>
      </c>
      <c r="M4" s="193">
        <f t="shared" si="0"/>
        <v>1997.67</v>
      </c>
      <c r="N4" s="199">
        <f t="shared" si="0"/>
        <v>5653.34</v>
      </c>
      <c r="O4" s="34"/>
      <c r="P4" s="34"/>
    </row>
    <row r="5" spans="1:17" ht="14.25" customHeight="1" x14ac:dyDescent="0.25">
      <c r="A5" s="21"/>
      <c r="B5" s="88" t="s">
        <v>17</v>
      </c>
      <c r="C5" s="194">
        <f>C7+C9+C11</f>
        <v>123600</v>
      </c>
      <c r="D5" s="194">
        <f t="shared" ref="D5:N5" si="1">D7+D9+D11</f>
        <v>83962</v>
      </c>
      <c r="E5" s="194">
        <f t="shared" si="1"/>
        <v>0</v>
      </c>
      <c r="F5" s="194">
        <f t="shared" si="1"/>
        <v>1657</v>
      </c>
      <c r="G5" s="194">
        <f t="shared" si="1"/>
        <v>209219</v>
      </c>
      <c r="H5" s="194">
        <f t="shared" si="1"/>
        <v>277797</v>
      </c>
      <c r="I5" s="194">
        <f>I7+I9+I11</f>
        <v>33946</v>
      </c>
      <c r="J5" s="194">
        <f t="shared" si="1"/>
        <v>152303</v>
      </c>
      <c r="K5" s="194">
        <f t="shared" si="1"/>
        <v>464046</v>
      </c>
      <c r="L5" s="194">
        <f t="shared" si="1"/>
        <v>673265</v>
      </c>
      <c r="M5" s="194">
        <f t="shared" si="1"/>
        <v>280033</v>
      </c>
      <c r="N5" s="199">
        <f t="shared" si="1"/>
        <v>953298</v>
      </c>
      <c r="O5" s="34"/>
      <c r="P5" s="11"/>
    </row>
    <row r="6" spans="1:17" ht="15" customHeight="1" x14ac:dyDescent="0.25">
      <c r="A6" s="245" t="s">
        <v>18</v>
      </c>
      <c r="B6" s="88" t="s">
        <v>16</v>
      </c>
      <c r="C6" s="226">
        <v>179.33999999999997</v>
      </c>
      <c r="D6" s="226">
        <v>272.93000000000012</v>
      </c>
      <c r="E6" s="196">
        <v>0</v>
      </c>
      <c r="F6" s="226">
        <v>8.7899999999999991</v>
      </c>
      <c r="G6" s="193">
        <f>SUM(C6:F6)</f>
        <v>461.06000000000012</v>
      </c>
      <c r="H6" s="226">
        <v>1056.9100000000001</v>
      </c>
      <c r="I6" s="226">
        <v>165.31999999999996</v>
      </c>
      <c r="J6" s="226">
        <v>681.18999999999983</v>
      </c>
      <c r="K6" s="193">
        <f>SUM(H6:J6)</f>
        <v>1903.4199999999998</v>
      </c>
      <c r="L6" s="193">
        <f>G6+K6</f>
        <v>2364.48</v>
      </c>
      <c r="M6" s="226">
        <v>1692.0700000000002</v>
      </c>
      <c r="N6" s="199">
        <f>SUM(L6:M6)</f>
        <v>4056.55</v>
      </c>
      <c r="O6" s="34"/>
      <c r="P6" s="11"/>
      <c r="Q6" s="11"/>
    </row>
    <row r="7" spans="1:17" ht="13.5" customHeight="1" x14ac:dyDescent="0.25">
      <c r="A7" s="245"/>
      <c r="B7" s="88" t="s">
        <v>17</v>
      </c>
      <c r="C7" s="226">
        <v>42250</v>
      </c>
      <c r="D7" s="226">
        <v>64749</v>
      </c>
      <c r="E7" s="197">
        <v>0</v>
      </c>
      <c r="F7" s="226">
        <v>1533</v>
      </c>
      <c r="G7" s="194">
        <f t="shared" ref="G7:G37" si="2">SUM(C7:F7)</f>
        <v>108532</v>
      </c>
      <c r="H7" s="226">
        <v>216093</v>
      </c>
      <c r="I7" s="226">
        <v>32691</v>
      </c>
      <c r="J7" s="226">
        <v>148179</v>
      </c>
      <c r="K7" s="194">
        <f t="shared" ref="K7:K37" si="3">SUM(H7:J7)</f>
        <v>396963</v>
      </c>
      <c r="L7" s="194">
        <f t="shared" ref="L7:L37" si="4">G7+K7</f>
        <v>505495</v>
      </c>
      <c r="M7" s="226">
        <v>269780</v>
      </c>
      <c r="N7" s="199">
        <f t="shared" ref="N7:N37" si="5">SUM(L7:M7)</f>
        <v>775275</v>
      </c>
      <c r="O7" s="37"/>
      <c r="P7" s="37"/>
    </row>
    <row r="8" spans="1:17" ht="27.75" customHeight="1" x14ac:dyDescent="0.25">
      <c r="A8" s="245" t="s">
        <v>19</v>
      </c>
      <c r="B8" s="52" t="s">
        <v>16</v>
      </c>
      <c r="C8" s="195">
        <v>65.97</v>
      </c>
      <c r="D8" s="195">
        <v>122.78000000000002</v>
      </c>
      <c r="E8" s="195">
        <v>0</v>
      </c>
      <c r="F8" s="195">
        <v>4.38</v>
      </c>
      <c r="G8" s="206">
        <f t="shared" si="2"/>
        <v>193.13</v>
      </c>
      <c r="H8" s="195">
        <v>245.52000000000007</v>
      </c>
      <c r="I8" s="195">
        <v>39.440000000000012</v>
      </c>
      <c r="J8" s="195">
        <v>147.42000000000002</v>
      </c>
      <c r="K8" s="206">
        <f t="shared" si="3"/>
        <v>432.38000000000011</v>
      </c>
      <c r="L8" s="206">
        <f t="shared" si="4"/>
        <v>625.5100000000001</v>
      </c>
      <c r="M8" s="195">
        <v>305.60000000000002</v>
      </c>
      <c r="N8" s="207">
        <f t="shared" si="5"/>
        <v>931.11000000000013</v>
      </c>
      <c r="O8" s="37"/>
      <c r="P8" s="37"/>
    </row>
    <row r="9" spans="1:17" ht="15" customHeight="1" x14ac:dyDescent="0.25">
      <c r="A9" s="245"/>
      <c r="B9" s="52" t="s">
        <v>38</v>
      </c>
      <c r="C9" s="195">
        <v>2691</v>
      </c>
      <c r="D9" s="195">
        <v>3107</v>
      </c>
      <c r="E9" s="195">
        <v>0</v>
      </c>
      <c r="F9" s="195">
        <v>124</v>
      </c>
      <c r="G9" s="194">
        <f t="shared" si="2"/>
        <v>5922</v>
      </c>
      <c r="H9" s="195">
        <v>6563</v>
      </c>
      <c r="I9" s="195">
        <v>1255</v>
      </c>
      <c r="J9" s="195">
        <v>4124</v>
      </c>
      <c r="K9" s="194">
        <f t="shared" si="3"/>
        <v>11942</v>
      </c>
      <c r="L9" s="194">
        <f t="shared" si="4"/>
        <v>17864</v>
      </c>
      <c r="M9" s="195">
        <v>10253</v>
      </c>
      <c r="N9" s="199">
        <f t="shared" si="5"/>
        <v>28117</v>
      </c>
      <c r="O9" s="37"/>
      <c r="P9" s="37"/>
    </row>
    <row r="10" spans="1:17" ht="14.25" customHeight="1" x14ac:dyDescent="0.25">
      <c r="A10" s="245" t="s">
        <v>20</v>
      </c>
      <c r="B10" s="88" t="s">
        <v>16</v>
      </c>
      <c r="C10" s="195">
        <v>332.42</v>
      </c>
      <c r="D10" s="195">
        <v>64.33</v>
      </c>
      <c r="E10" s="196">
        <v>0</v>
      </c>
      <c r="F10" s="196">
        <v>0</v>
      </c>
      <c r="G10" s="193">
        <f t="shared" si="2"/>
        <v>396.75</v>
      </c>
      <c r="H10" s="195">
        <v>268.93</v>
      </c>
      <c r="I10" s="196">
        <v>0</v>
      </c>
      <c r="J10" s="196">
        <v>0</v>
      </c>
      <c r="K10" s="193">
        <f t="shared" si="3"/>
        <v>268.93</v>
      </c>
      <c r="L10" s="193">
        <f t="shared" si="4"/>
        <v>665.68000000000006</v>
      </c>
      <c r="M10" s="196">
        <v>0</v>
      </c>
      <c r="N10" s="199">
        <f t="shared" si="5"/>
        <v>665.68000000000006</v>
      </c>
      <c r="O10" s="37"/>
      <c r="P10" s="37"/>
    </row>
    <row r="11" spans="1:17" ht="14.25" customHeight="1" x14ac:dyDescent="0.25">
      <c r="A11" s="245"/>
      <c r="B11" s="88" t="s">
        <v>17</v>
      </c>
      <c r="C11" s="195">
        <v>78659</v>
      </c>
      <c r="D11" s="195">
        <v>16106</v>
      </c>
      <c r="E11" s="197">
        <v>0</v>
      </c>
      <c r="F11" s="197">
        <v>0</v>
      </c>
      <c r="G11" s="194">
        <f t="shared" si="2"/>
        <v>94765</v>
      </c>
      <c r="H11" s="195">
        <v>55141</v>
      </c>
      <c r="I11" s="197">
        <v>0</v>
      </c>
      <c r="J11" s="197">
        <v>0</v>
      </c>
      <c r="K11" s="194">
        <f t="shared" si="3"/>
        <v>55141</v>
      </c>
      <c r="L11" s="194">
        <f t="shared" si="4"/>
        <v>149906</v>
      </c>
      <c r="M11" s="197">
        <v>0</v>
      </c>
      <c r="N11" s="199">
        <f t="shared" si="5"/>
        <v>149906</v>
      </c>
      <c r="O11" s="37"/>
      <c r="P11" s="34"/>
    </row>
    <row r="12" spans="1:17" ht="14.25" customHeight="1" x14ac:dyDescent="0.25">
      <c r="A12" s="18" t="s">
        <v>21</v>
      </c>
      <c r="B12" s="88" t="s">
        <v>16</v>
      </c>
      <c r="C12" s="195">
        <v>644.30000000000018</v>
      </c>
      <c r="D12" s="195">
        <v>225.54000000000005</v>
      </c>
      <c r="E12" s="195">
        <v>0.62</v>
      </c>
      <c r="F12" s="195">
        <v>3.43</v>
      </c>
      <c r="G12" s="193">
        <f t="shared" si="2"/>
        <v>873.89000000000021</v>
      </c>
      <c r="H12" s="195">
        <v>1653.4999999999998</v>
      </c>
      <c r="I12" s="195">
        <v>265.72999999999996</v>
      </c>
      <c r="J12" s="195">
        <v>119.60999999999999</v>
      </c>
      <c r="K12" s="193">
        <f t="shared" si="3"/>
        <v>2038.8399999999997</v>
      </c>
      <c r="L12" s="193">
        <f t="shared" si="4"/>
        <v>2912.73</v>
      </c>
      <c r="M12" s="195">
        <v>245.56999999999991</v>
      </c>
      <c r="N12" s="199">
        <f t="shared" si="5"/>
        <v>3158.2999999999997</v>
      </c>
      <c r="O12" s="37"/>
      <c r="P12" s="34"/>
    </row>
    <row r="13" spans="1:17" ht="14.25" customHeight="1" x14ac:dyDescent="0.25">
      <c r="A13" s="19" t="s">
        <v>37</v>
      </c>
      <c r="B13" s="88" t="s">
        <v>17</v>
      </c>
      <c r="C13" s="195">
        <v>11841</v>
      </c>
      <c r="D13" s="195">
        <v>4501</v>
      </c>
      <c r="E13" s="195">
        <v>1</v>
      </c>
      <c r="F13" s="195">
        <v>40</v>
      </c>
      <c r="G13" s="193">
        <f t="shared" si="2"/>
        <v>16383</v>
      </c>
      <c r="H13" s="195">
        <v>33388</v>
      </c>
      <c r="I13" s="195">
        <v>5986</v>
      </c>
      <c r="J13" s="195">
        <v>2172</v>
      </c>
      <c r="K13" s="193">
        <f t="shared" si="3"/>
        <v>41546</v>
      </c>
      <c r="L13" s="193">
        <f t="shared" si="4"/>
        <v>57929</v>
      </c>
      <c r="M13" s="195">
        <v>4051</v>
      </c>
      <c r="N13" s="199">
        <f t="shared" si="5"/>
        <v>61980</v>
      </c>
      <c r="O13" s="37"/>
      <c r="P13" s="34"/>
    </row>
    <row r="14" spans="1:17" ht="14.25" customHeight="1" x14ac:dyDescent="0.25">
      <c r="A14" s="249" t="s">
        <v>23</v>
      </c>
      <c r="B14" s="88" t="s">
        <v>16</v>
      </c>
      <c r="C14" s="195">
        <v>14.290000000000001</v>
      </c>
      <c r="D14" s="195">
        <v>21.990000000000002</v>
      </c>
      <c r="E14" s="196">
        <v>0</v>
      </c>
      <c r="F14" s="195">
        <v>2.02</v>
      </c>
      <c r="G14" s="193">
        <f t="shared" si="2"/>
        <v>38.300000000000004</v>
      </c>
      <c r="H14" s="195">
        <v>14.05</v>
      </c>
      <c r="I14" s="195">
        <v>2.96</v>
      </c>
      <c r="J14" s="195">
        <v>9.61</v>
      </c>
      <c r="K14" s="193">
        <f t="shared" si="3"/>
        <v>26.62</v>
      </c>
      <c r="L14" s="193">
        <f t="shared" si="4"/>
        <v>64.92</v>
      </c>
      <c r="M14" s="195">
        <v>0.1</v>
      </c>
      <c r="N14" s="199">
        <f t="shared" si="5"/>
        <v>65.02</v>
      </c>
      <c r="O14" s="34"/>
      <c r="P14" s="34"/>
    </row>
    <row r="15" spans="1:17" ht="14.25" customHeight="1" x14ac:dyDescent="0.25">
      <c r="A15" s="249"/>
      <c r="B15" s="88" t="s">
        <v>17</v>
      </c>
      <c r="C15" s="195">
        <v>1741</v>
      </c>
      <c r="D15" s="195">
        <v>3865</v>
      </c>
      <c r="E15" s="196">
        <v>0</v>
      </c>
      <c r="F15" s="195">
        <v>242</v>
      </c>
      <c r="G15" s="193">
        <f t="shared" si="2"/>
        <v>5848</v>
      </c>
      <c r="H15" s="195">
        <v>1234</v>
      </c>
      <c r="I15" s="195">
        <v>427</v>
      </c>
      <c r="J15" s="195">
        <v>466</v>
      </c>
      <c r="K15" s="193">
        <f t="shared" si="3"/>
        <v>2127</v>
      </c>
      <c r="L15" s="193">
        <f t="shared" si="4"/>
        <v>7975</v>
      </c>
      <c r="M15" s="195">
        <v>25</v>
      </c>
      <c r="N15" s="199">
        <f t="shared" si="5"/>
        <v>8000</v>
      </c>
      <c r="O15" s="34"/>
      <c r="P15" s="34"/>
    </row>
    <row r="16" spans="1:17" ht="14.25" customHeight="1" x14ac:dyDescent="0.25">
      <c r="A16" s="249" t="s">
        <v>24</v>
      </c>
      <c r="B16" s="88" t="s">
        <v>16</v>
      </c>
      <c r="C16" s="195">
        <v>750.05</v>
      </c>
      <c r="D16" s="195">
        <v>220.63999999999996</v>
      </c>
      <c r="E16" s="195">
        <v>2.2599999999999998</v>
      </c>
      <c r="F16" s="195">
        <v>12.93</v>
      </c>
      <c r="G16" s="193">
        <f t="shared" si="2"/>
        <v>985.87999999999988</v>
      </c>
      <c r="H16" s="195">
        <v>384.69000000000005</v>
      </c>
      <c r="I16" s="195">
        <v>59.760000000000012</v>
      </c>
      <c r="J16" s="195">
        <v>66.319999999999979</v>
      </c>
      <c r="K16" s="193">
        <f t="shared" si="3"/>
        <v>510.77000000000004</v>
      </c>
      <c r="L16" s="193">
        <f t="shared" si="4"/>
        <v>1496.6499999999999</v>
      </c>
      <c r="M16" s="195">
        <v>106.17000000000002</v>
      </c>
      <c r="N16" s="199">
        <f t="shared" si="5"/>
        <v>1602.82</v>
      </c>
      <c r="O16" s="34"/>
      <c r="P16" s="34"/>
    </row>
    <row r="17" spans="1:16" ht="14.25" customHeight="1" x14ac:dyDescent="0.25">
      <c r="A17" s="249"/>
      <c r="B17" s="88" t="s">
        <v>17</v>
      </c>
      <c r="C17" s="195">
        <v>9132</v>
      </c>
      <c r="D17" s="195">
        <v>4316</v>
      </c>
      <c r="E17" s="195">
        <v>16</v>
      </c>
      <c r="F17" s="195">
        <v>166</v>
      </c>
      <c r="G17" s="194">
        <f t="shared" si="2"/>
        <v>13630</v>
      </c>
      <c r="H17" s="195">
        <v>3487</v>
      </c>
      <c r="I17" s="195">
        <v>803</v>
      </c>
      <c r="J17" s="195">
        <v>900</v>
      </c>
      <c r="K17" s="194">
        <f t="shared" si="3"/>
        <v>5190</v>
      </c>
      <c r="L17" s="194">
        <f t="shared" si="4"/>
        <v>18820</v>
      </c>
      <c r="M17" s="195">
        <v>1284</v>
      </c>
      <c r="N17" s="199">
        <f t="shared" si="5"/>
        <v>20104</v>
      </c>
      <c r="O17" s="34"/>
      <c r="P17" s="34"/>
    </row>
    <row r="18" spans="1:16" ht="14.25" customHeight="1" x14ac:dyDescent="0.25">
      <c r="A18" s="247" t="s">
        <v>25</v>
      </c>
      <c r="B18" s="88" t="s">
        <v>16</v>
      </c>
      <c r="C18" s="195">
        <v>4.82</v>
      </c>
      <c r="D18" s="196">
        <v>0</v>
      </c>
      <c r="E18" s="196">
        <v>0</v>
      </c>
      <c r="F18" s="196">
        <v>0</v>
      </c>
      <c r="G18" s="193">
        <f t="shared" si="2"/>
        <v>4.82</v>
      </c>
      <c r="H18" s="195">
        <v>3.1799999999999997</v>
      </c>
      <c r="I18" s="196">
        <v>0</v>
      </c>
      <c r="J18" s="196">
        <v>0</v>
      </c>
      <c r="K18" s="193">
        <f t="shared" si="3"/>
        <v>3.1799999999999997</v>
      </c>
      <c r="L18" s="193">
        <f t="shared" si="4"/>
        <v>8</v>
      </c>
      <c r="M18" s="196">
        <v>0</v>
      </c>
      <c r="N18" s="199">
        <f t="shared" si="5"/>
        <v>8</v>
      </c>
      <c r="O18" s="34"/>
      <c r="P18" s="34"/>
    </row>
    <row r="19" spans="1:16" ht="14.25" customHeight="1" x14ac:dyDescent="0.25">
      <c r="A19" s="247"/>
      <c r="B19" s="88" t="s">
        <v>17</v>
      </c>
      <c r="C19" s="195">
        <v>851</v>
      </c>
      <c r="D19" s="196">
        <v>0</v>
      </c>
      <c r="E19" s="196">
        <v>0</v>
      </c>
      <c r="F19" s="196">
        <v>0</v>
      </c>
      <c r="G19" s="193">
        <f t="shared" si="2"/>
        <v>851</v>
      </c>
      <c r="H19" s="195">
        <v>708</v>
      </c>
      <c r="I19" s="196">
        <v>0</v>
      </c>
      <c r="J19" s="196">
        <v>0</v>
      </c>
      <c r="K19" s="193">
        <f t="shared" si="3"/>
        <v>708</v>
      </c>
      <c r="L19" s="193">
        <f t="shared" si="4"/>
        <v>1559</v>
      </c>
      <c r="M19" s="196">
        <v>0</v>
      </c>
      <c r="N19" s="199">
        <f t="shared" si="5"/>
        <v>1559</v>
      </c>
      <c r="O19" s="34"/>
      <c r="P19" s="34"/>
    </row>
    <row r="20" spans="1:16" ht="14.25" customHeight="1" x14ac:dyDescent="0.25">
      <c r="A20" s="247" t="s">
        <v>26</v>
      </c>
      <c r="B20" s="88" t="s">
        <v>16</v>
      </c>
      <c r="C20" s="196">
        <v>0</v>
      </c>
      <c r="D20" s="226">
        <v>0.33</v>
      </c>
      <c r="E20" s="196">
        <v>0</v>
      </c>
      <c r="F20" s="196">
        <v>0</v>
      </c>
      <c r="G20" s="193">
        <f t="shared" si="2"/>
        <v>0.33</v>
      </c>
      <c r="H20" s="196">
        <v>0</v>
      </c>
      <c r="I20" s="196">
        <v>0</v>
      </c>
      <c r="J20" s="196">
        <v>0</v>
      </c>
      <c r="K20" s="193">
        <f t="shared" si="3"/>
        <v>0</v>
      </c>
      <c r="L20" s="193">
        <f t="shared" si="4"/>
        <v>0.33</v>
      </c>
      <c r="M20" s="196">
        <v>0</v>
      </c>
      <c r="N20" s="199">
        <f t="shared" si="5"/>
        <v>0.33</v>
      </c>
      <c r="O20" s="34"/>
      <c r="P20" s="54"/>
    </row>
    <row r="21" spans="1:16" ht="14.25" customHeight="1" x14ac:dyDescent="0.25">
      <c r="A21" s="247"/>
      <c r="B21" s="88" t="s">
        <v>17</v>
      </c>
      <c r="C21" s="196">
        <v>0</v>
      </c>
      <c r="D21" s="226">
        <v>27</v>
      </c>
      <c r="E21" s="196">
        <v>0</v>
      </c>
      <c r="F21" s="196">
        <v>0</v>
      </c>
      <c r="G21" s="193">
        <f t="shared" si="2"/>
        <v>27</v>
      </c>
      <c r="H21" s="196">
        <v>0</v>
      </c>
      <c r="I21" s="196">
        <v>0</v>
      </c>
      <c r="J21" s="196">
        <v>0</v>
      </c>
      <c r="K21" s="193">
        <f t="shared" si="3"/>
        <v>0</v>
      </c>
      <c r="L21" s="193">
        <f t="shared" si="4"/>
        <v>27</v>
      </c>
      <c r="M21" s="196">
        <v>0</v>
      </c>
      <c r="N21" s="199">
        <f t="shared" si="5"/>
        <v>27</v>
      </c>
      <c r="O21" s="34"/>
      <c r="P21" s="34"/>
    </row>
    <row r="22" spans="1:16" ht="14.25" customHeight="1" x14ac:dyDescent="0.25">
      <c r="A22" s="18" t="s">
        <v>27</v>
      </c>
      <c r="B22" s="88" t="s">
        <v>16</v>
      </c>
      <c r="C22" s="196">
        <v>0</v>
      </c>
      <c r="D22" s="196">
        <v>0</v>
      </c>
      <c r="E22" s="196">
        <v>0</v>
      </c>
      <c r="F22" s="196">
        <v>0</v>
      </c>
      <c r="G22" s="193">
        <f t="shared" si="2"/>
        <v>0</v>
      </c>
      <c r="H22" s="196">
        <v>0</v>
      </c>
      <c r="I22" s="196">
        <v>0</v>
      </c>
      <c r="J22" s="196">
        <v>0</v>
      </c>
      <c r="K22" s="193">
        <f t="shared" si="3"/>
        <v>0</v>
      </c>
      <c r="L22" s="193">
        <f t="shared" si="4"/>
        <v>0</v>
      </c>
      <c r="M22" s="196">
        <v>0</v>
      </c>
      <c r="N22" s="199">
        <f t="shared" si="5"/>
        <v>0</v>
      </c>
      <c r="O22" s="34"/>
      <c r="P22" s="34"/>
    </row>
    <row r="23" spans="1:16" ht="14.25" customHeight="1" x14ac:dyDescent="0.25">
      <c r="A23" s="21"/>
      <c r="B23" s="88" t="s">
        <v>17</v>
      </c>
      <c r="C23" s="196">
        <v>0</v>
      </c>
      <c r="D23" s="196">
        <v>0</v>
      </c>
      <c r="E23" s="196">
        <v>0</v>
      </c>
      <c r="F23" s="196">
        <v>0</v>
      </c>
      <c r="G23" s="193">
        <f t="shared" si="2"/>
        <v>0</v>
      </c>
      <c r="H23" s="196">
        <v>0</v>
      </c>
      <c r="I23" s="196">
        <v>0</v>
      </c>
      <c r="J23" s="196">
        <v>0</v>
      </c>
      <c r="K23" s="193">
        <f t="shared" si="3"/>
        <v>0</v>
      </c>
      <c r="L23" s="193">
        <f t="shared" si="4"/>
        <v>0</v>
      </c>
      <c r="M23" s="196">
        <v>0</v>
      </c>
      <c r="N23" s="199">
        <f t="shared" si="5"/>
        <v>0</v>
      </c>
      <c r="O23" s="34"/>
      <c r="P23" s="34"/>
    </row>
    <row r="24" spans="1:16" ht="14.25" customHeight="1" x14ac:dyDescent="0.25">
      <c r="A24" s="249" t="s">
        <v>28</v>
      </c>
      <c r="B24" s="88" t="s">
        <v>16</v>
      </c>
      <c r="C24" s="195">
        <v>7.76</v>
      </c>
      <c r="D24" s="195">
        <v>23.91</v>
      </c>
      <c r="E24" s="196">
        <v>0</v>
      </c>
      <c r="F24" s="195">
        <v>3.47</v>
      </c>
      <c r="G24" s="193">
        <f t="shared" si="2"/>
        <v>35.14</v>
      </c>
      <c r="H24" s="195">
        <v>55.069999999999993</v>
      </c>
      <c r="I24" s="195">
        <v>0.83000000000000007</v>
      </c>
      <c r="J24" s="195">
        <v>2.9</v>
      </c>
      <c r="K24" s="193">
        <f t="shared" si="3"/>
        <v>58.79999999999999</v>
      </c>
      <c r="L24" s="193">
        <f t="shared" si="4"/>
        <v>93.94</v>
      </c>
      <c r="M24" s="195">
        <v>0.66999999999999993</v>
      </c>
      <c r="N24" s="199">
        <f t="shared" si="5"/>
        <v>94.61</v>
      </c>
      <c r="O24" s="34"/>
      <c r="P24" s="34"/>
    </row>
    <row r="25" spans="1:16" ht="14.25" customHeight="1" x14ac:dyDescent="0.25">
      <c r="A25" s="249"/>
      <c r="B25" s="88" t="s">
        <v>17</v>
      </c>
      <c r="C25" s="195">
        <v>27</v>
      </c>
      <c r="D25" s="195">
        <v>15</v>
      </c>
      <c r="E25" s="196">
        <v>0</v>
      </c>
      <c r="F25" s="195">
        <v>3</v>
      </c>
      <c r="G25" s="193">
        <f t="shared" si="2"/>
        <v>45</v>
      </c>
      <c r="H25" s="195">
        <v>103</v>
      </c>
      <c r="I25" s="195">
        <v>7</v>
      </c>
      <c r="J25" s="195">
        <v>21</v>
      </c>
      <c r="K25" s="193">
        <f t="shared" si="3"/>
        <v>131</v>
      </c>
      <c r="L25" s="193">
        <f t="shared" si="4"/>
        <v>176</v>
      </c>
      <c r="M25" s="195">
        <v>18</v>
      </c>
      <c r="N25" s="199">
        <f t="shared" si="5"/>
        <v>194</v>
      </c>
      <c r="O25" s="34"/>
      <c r="P25" s="34"/>
    </row>
    <row r="26" spans="1:16" ht="14.25" customHeight="1" x14ac:dyDescent="0.25">
      <c r="A26" s="249" t="s">
        <v>29</v>
      </c>
      <c r="B26" s="88" t="s">
        <v>16</v>
      </c>
      <c r="C26" s="196">
        <v>0</v>
      </c>
      <c r="D26" s="196">
        <v>0</v>
      </c>
      <c r="E26" s="196">
        <v>0</v>
      </c>
      <c r="F26" s="196">
        <v>0</v>
      </c>
      <c r="G26" s="193">
        <f t="shared" si="2"/>
        <v>0</v>
      </c>
      <c r="H26" s="196">
        <v>0</v>
      </c>
      <c r="I26" s="196">
        <v>0</v>
      </c>
      <c r="J26" s="196">
        <v>0</v>
      </c>
      <c r="K26" s="193">
        <f t="shared" si="3"/>
        <v>0</v>
      </c>
      <c r="L26" s="193">
        <f t="shared" si="4"/>
        <v>0</v>
      </c>
      <c r="M26" s="196">
        <v>0</v>
      </c>
      <c r="N26" s="199">
        <f t="shared" si="5"/>
        <v>0</v>
      </c>
      <c r="O26" s="34"/>
      <c r="P26" s="34"/>
    </row>
    <row r="27" spans="1:16" ht="14.25" customHeight="1" x14ac:dyDescent="0.25">
      <c r="A27" s="249"/>
      <c r="B27" s="88" t="s">
        <v>17</v>
      </c>
      <c r="C27" s="196">
        <v>0</v>
      </c>
      <c r="D27" s="196">
        <v>0</v>
      </c>
      <c r="E27" s="196">
        <v>0</v>
      </c>
      <c r="F27" s="196">
        <v>0</v>
      </c>
      <c r="G27" s="193">
        <f t="shared" si="2"/>
        <v>0</v>
      </c>
      <c r="H27" s="196">
        <v>0</v>
      </c>
      <c r="I27" s="196">
        <v>0</v>
      </c>
      <c r="J27" s="196">
        <v>0</v>
      </c>
      <c r="K27" s="193">
        <f t="shared" si="3"/>
        <v>0</v>
      </c>
      <c r="L27" s="193">
        <f t="shared" si="4"/>
        <v>0</v>
      </c>
      <c r="M27" s="196">
        <v>0</v>
      </c>
      <c r="N27" s="199">
        <f t="shared" si="5"/>
        <v>0</v>
      </c>
      <c r="O27" s="34"/>
      <c r="P27" s="34"/>
    </row>
    <row r="28" spans="1:16" ht="14.25" customHeight="1" x14ac:dyDescent="0.25">
      <c r="A28" s="249" t="s">
        <v>30</v>
      </c>
      <c r="B28" s="88" t="s">
        <v>16</v>
      </c>
      <c r="C28" s="195">
        <v>0</v>
      </c>
      <c r="D28" s="195">
        <v>0</v>
      </c>
      <c r="E28" s="196">
        <v>0</v>
      </c>
      <c r="F28" s="195">
        <v>0</v>
      </c>
      <c r="G28" s="193">
        <f t="shared" si="2"/>
        <v>0</v>
      </c>
      <c r="H28" s="195">
        <v>0</v>
      </c>
      <c r="I28" s="195">
        <v>0</v>
      </c>
      <c r="J28" s="195">
        <v>0</v>
      </c>
      <c r="K28" s="193">
        <f t="shared" si="3"/>
        <v>0</v>
      </c>
      <c r="L28" s="193">
        <f t="shared" si="4"/>
        <v>0</v>
      </c>
      <c r="M28" s="195">
        <v>0</v>
      </c>
      <c r="N28" s="199">
        <f t="shared" si="5"/>
        <v>0</v>
      </c>
      <c r="O28" s="34"/>
      <c r="P28" s="34"/>
    </row>
    <row r="29" spans="1:16" ht="14.25" customHeight="1" x14ac:dyDescent="0.25">
      <c r="A29" s="249"/>
      <c r="B29" s="88" t="s">
        <v>17</v>
      </c>
      <c r="C29" s="195">
        <v>0</v>
      </c>
      <c r="D29" s="195">
        <v>0</v>
      </c>
      <c r="E29" s="196">
        <v>0</v>
      </c>
      <c r="F29" s="195">
        <v>0</v>
      </c>
      <c r="G29" s="193">
        <f t="shared" si="2"/>
        <v>0</v>
      </c>
      <c r="H29" s="195">
        <v>0</v>
      </c>
      <c r="I29" s="195">
        <v>0</v>
      </c>
      <c r="J29" s="195">
        <v>0</v>
      </c>
      <c r="K29" s="193">
        <f t="shared" si="3"/>
        <v>0</v>
      </c>
      <c r="L29" s="193">
        <f t="shared" si="4"/>
        <v>0</v>
      </c>
      <c r="M29" s="195">
        <v>0</v>
      </c>
      <c r="N29" s="199">
        <f t="shared" si="5"/>
        <v>0</v>
      </c>
      <c r="O29" s="34"/>
      <c r="P29" s="34"/>
    </row>
    <row r="30" spans="1:16" ht="14.25" customHeight="1" x14ac:dyDescent="0.25">
      <c r="A30" s="249" t="s">
        <v>31</v>
      </c>
      <c r="B30" s="88" t="s">
        <v>16</v>
      </c>
      <c r="C30" s="195">
        <v>22.599999999999998</v>
      </c>
      <c r="D30" s="196">
        <v>0</v>
      </c>
      <c r="E30" s="196">
        <v>0</v>
      </c>
      <c r="F30" s="195">
        <v>0.38</v>
      </c>
      <c r="G30" s="193">
        <f t="shared" si="2"/>
        <v>22.979999999999997</v>
      </c>
      <c r="H30" s="195">
        <v>0.81</v>
      </c>
      <c r="I30" s="195">
        <v>0.04</v>
      </c>
      <c r="J30" s="195">
        <v>0.88</v>
      </c>
      <c r="K30" s="193">
        <f t="shared" si="3"/>
        <v>1.73</v>
      </c>
      <c r="L30" s="193">
        <f t="shared" si="4"/>
        <v>24.709999999999997</v>
      </c>
      <c r="M30" s="195">
        <v>0.19999999999999998</v>
      </c>
      <c r="N30" s="199">
        <f t="shared" si="5"/>
        <v>24.909999999999997</v>
      </c>
      <c r="O30" s="34"/>
      <c r="P30" s="34"/>
    </row>
    <row r="31" spans="1:16" ht="14.25" customHeight="1" x14ac:dyDescent="0.25">
      <c r="A31" s="249"/>
      <c r="B31" s="88" t="s">
        <v>17</v>
      </c>
      <c r="C31" s="195">
        <v>1033</v>
      </c>
      <c r="D31" s="196">
        <v>0</v>
      </c>
      <c r="E31" s="196">
        <v>0</v>
      </c>
      <c r="F31" s="195">
        <v>2</v>
      </c>
      <c r="G31" s="193">
        <f t="shared" si="2"/>
        <v>1035</v>
      </c>
      <c r="H31" s="195">
        <v>122</v>
      </c>
      <c r="I31" s="195">
        <v>8</v>
      </c>
      <c r="J31" s="195">
        <v>5</v>
      </c>
      <c r="K31" s="193">
        <f t="shared" si="3"/>
        <v>135</v>
      </c>
      <c r="L31" s="193">
        <f t="shared" si="4"/>
        <v>1170</v>
      </c>
      <c r="M31" s="195">
        <v>41</v>
      </c>
      <c r="N31" s="199">
        <f t="shared" si="5"/>
        <v>1211</v>
      </c>
      <c r="O31" s="34"/>
      <c r="P31" s="34"/>
    </row>
    <row r="32" spans="1:16" ht="14.25" customHeight="1" x14ac:dyDescent="0.25">
      <c r="A32" s="249" t="s">
        <v>32</v>
      </c>
      <c r="B32" s="88" t="s">
        <v>16</v>
      </c>
      <c r="C32" s="196">
        <v>0</v>
      </c>
      <c r="D32" s="196">
        <v>0</v>
      </c>
      <c r="E32" s="196">
        <v>0</v>
      </c>
      <c r="F32" s="196">
        <v>0</v>
      </c>
      <c r="G32" s="193">
        <f t="shared" si="2"/>
        <v>0</v>
      </c>
      <c r="H32" s="196">
        <v>0</v>
      </c>
      <c r="I32" s="196">
        <v>0</v>
      </c>
      <c r="J32" s="196">
        <v>0</v>
      </c>
      <c r="K32" s="193">
        <f t="shared" si="3"/>
        <v>0</v>
      </c>
      <c r="L32" s="193">
        <f t="shared" si="4"/>
        <v>0</v>
      </c>
      <c r="M32" s="196">
        <v>0</v>
      </c>
      <c r="N32" s="199">
        <v>0</v>
      </c>
      <c r="O32" s="34"/>
      <c r="P32" s="34"/>
    </row>
    <row r="33" spans="1:16" ht="14.25" customHeight="1" x14ac:dyDescent="0.25">
      <c r="A33" s="249"/>
      <c r="B33" s="88" t="s">
        <v>17</v>
      </c>
      <c r="C33" s="196">
        <v>0</v>
      </c>
      <c r="D33" s="196">
        <v>0</v>
      </c>
      <c r="E33" s="196">
        <v>0</v>
      </c>
      <c r="F33" s="196">
        <v>0</v>
      </c>
      <c r="G33" s="193">
        <f t="shared" si="2"/>
        <v>0</v>
      </c>
      <c r="H33" s="196">
        <v>0</v>
      </c>
      <c r="I33" s="196">
        <v>0</v>
      </c>
      <c r="J33" s="196">
        <v>0</v>
      </c>
      <c r="K33" s="193">
        <f t="shared" si="3"/>
        <v>0</v>
      </c>
      <c r="L33" s="193">
        <f t="shared" si="4"/>
        <v>0</v>
      </c>
      <c r="M33" s="196">
        <v>0</v>
      </c>
      <c r="N33" s="199">
        <f t="shared" si="5"/>
        <v>0</v>
      </c>
      <c r="O33" s="34"/>
      <c r="P33" s="34"/>
    </row>
    <row r="34" spans="1:16" ht="14.25" customHeight="1" x14ac:dyDescent="0.25">
      <c r="A34" s="249" t="s">
        <v>33</v>
      </c>
      <c r="B34" s="88" t="s">
        <v>16</v>
      </c>
      <c r="C34" s="195">
        <v>3.42</v>
      </c>
      <c r="D34" s="196">
        <v>0</v>
      </c>
      <c r="E34" s="196">
        <v>0</v>
      </c>
      <c r="F34" s="196">
        <v>0</v>
      </c>
      <c r="G34" s="193">
        <f t="shared" si="2"/>
        <v>3.42</v>
      </c>
      <c r="H34" s="195">
        <v>0.21</v>
      </c>
      <c r="I34" s="196">
        <v>0</v>
      </c>
      <c r="J34" s="196">
        <v>0</v>
      </c>
      <c r="K34" s="193">
        <f t="shared" si="3"/>
        <v>0.21</v>
      </c>
      <c r="L34" s="193">
        <f t="shared" si="4"/>
        <v>3.63</v>
      </c>
      <c r="M34" s="196">
        <v>0</v>
      </c>
      <c r="N34" s="199">
        <f t="shared" si="5"/>
        <v>3.63</v>
      </c>
      <c r="O34" s="34"/>
      <c r="P34" s="34"/>
    </row>
    <row r="35" spans="1:16" ht="14.25" customHeight="1" x14ac:dyDescent="0.25">
      <c r="A35" s="249"/>
      <c r="B35" s="88" t="s">
        <v>17</v>
      </c>
      <c r="C35" s="195">
        <v>542.29</v>
      </c>
      <c r="D35" s="196">
        <v>0</v>
      </c>
      <c r="E35" s="196">
        <v>0</v>
      </c>
      <c r="F35" s="196">
        <v>0</v>
      </c>
      <c r="G35" s="193">
        <f>SUM(C35:F35)</f>
        <v>542.29</v>
      </c>
      <c r="H35" s="195">
        <v>38</v>
      </c>
      <c r="I35" s="196">
        <v>0</v>
      </c>
      <c r="J35" s="196">
        <v>0</v>
      </c>
      <c r="K35" s="193">
        <f t="shared" si="3"/>
        <v>38</v>
      </c>
      <c r="L35" s="193">
        <f t="shared" si="4"/>
        <v>580.29</v>
      </c>
      <c r="M35" s="196">
        <v>0</v>
      </c>
      <c r="N35" s="199">
        <f t="shared" si="5"/>
        <v>580.29</v>
      </c>
      <c r="O35" s="34"/>
      <c r="P35" s="34"/>
    </row>
    <row r="36" spans="1:16" ht="14.25" customHeight="1" x14ac:dyDescent="0.25">
      <c r="A36" s="249" t="s">
        <v>34</v>
      </c>
      <c r="B36" s="88" t="s">
        <v>16</v>
      </c>
      <c r="C36" s="196">
        <v>0</v>
      </c>
      <c r="D36" s="196">
        <v>0</v>
      </c>
      <c r="E36" s="196">
        <v>0</v>
      </c>
      <c r="F36" s="196">
        <v>0</v>
      </c>
      <c r="G36" s="193">
        <f t="shared" si="2"/>
        <v>0</v>
      </c>
      <c r="H36" s="195">
        <v>0.2</v>
      </c>
      <c r="I36" s="196">
        <v>0</v>
      </c>
      <c r="J36" s="196">
        <v>0</v>
      </c>
      <c r="K36" s="193">
        <f t="shared" si="3"/>
        <v>0.2</v>
      </c>
      <c r="L36" s="193">
        <f t="shared" si="4"/>
        <v>0.2</v>
      </c>
      <c r="M36" s="196">
        <v>0</v>
      </c>
      <c r="N36" s="199">
        <f t="shared" si="5"/>
        <v>0.2</v>
      </c>
      <c r="O36" s="34"/>
      <c r="P36" s="34"/>
    </row>
    <row r="37" spans="1:16" ht="14.25" customHeight="1" x14ac:dyDescent="0.25">
      <c r="A37" s="249"/>
      <c r="B37" s="88" t="s">
        <v>17</v>
      </c>
      <c r="C37" s="196">
        <v>0</v>
      </c>
      <c r="D37" s="196">
        <v>0</v>
      </c>
      <c r="E37" s="196">
        <v>0</v>
      </c>
      <c r="F37" s="196">
        <v>0</v>
      </c>
      <c r="G37" s="193">
        <f t="shared" si="2"/>
        <v>0</v>
      </c>
      <c r="H37" s="195">
        <v>3.49</v>
      </c>
      <c r="I37" s="196">
        <v>0</v>
      </c>
      <c r="J37" s="196">
        <v>0</v>
      </c>
      <c r="K37" s="193">
        <f t="shared" si="3"/>
        <v>3.49</v>
      </c>
      <c r="L37" s="193">
        <f t="shared" si="4"/>
        <v>3.49</v>
      </c>
      <c r="M37" s="196">
        <v>0</v>
      </c>
      <c r="N37" s="199">
        <f t="shared" si="5"/>
        <v>3.49</v>
      </c>
      <c r="O37" s="34"/>
      <c r="P37" s="34"/>
    </row>
    <row r="38" spans="1:16" ht="14.25" customHeight="1" x14ac:dyDescent="0.25">
      <c r="A38" s="21" t="s">
        <v>35</v>
      </c>
      <c r="B38" s="88" t="s">
        <v>16</v>
      </c>
      <c r="C38" s="193">
        <f>C4+C12+C14+C16+C18+C20+C22+C24+C26+C28+C30+C32+C34+C36</f>
        <v>2024.97</v>
      </c>
      <c r="D38" s="193">
        <f t="shared" ref="D38:M38" si="6">D4+D12+D14+D16+D18+D20+D22+D24+D26+D28+D30+D32+D34+D36</f>
        <v>952.45000000000016</v>
      </c>
      <c r="E38" s="193">
        <f t="shared" si="6"/>
        <v>2.88</v>
      </c>
      <c r="F38" s="193">
        <f t="shared" si="6"/>
        <v>35.4</v>
      </c>
      <c r="G38" s="193">
        <f t="shared" si="6"/>
        <v>3015.7000000000003</v>
      </c>
      <c r="H38" s="193">
        <f t="shared" si="6"/>
        <v>3683.0699999999997</v>
      </c>
      <c r="I38" s="193">
        <f t="shared" si="6"/>
        <v>534.07999999999993</v>
      </c>
      <c r="J38" s="193">
        <f t="shared" si="6"/>
        <v>1027.93</v>
      </c>
      <c r="K38" s="193">
        <f t="shared" si="6"/>
        <v>5245.08</v>
      </c>
      <c r="L38" s="193">
        <f t="shared" si="6"/>
        <v>8260.7799999999988</v>
      </c>
      <c r="M38" s="193">
        <f t="shared" si="6"/>
        <v>2350.3799999999997</v>
      </c>
      <c r="N38" s="199">
        <f>N4+N12+N14+N16+N18+N20+N22+N24+N26+N28+N30+N32+N34+N36</f>
        <v>10611.16</v>
      </c>
      <c r="O38" s="36"/>
      <c r="P38" s="28"/>
    </row>
    <row r="39" spans="1:16" ht="14.25" customHeight="1" x14ac:dyDescent="0.25">
      <c r="A39" s="19"/>
      <c r="B39" s="88" t="s">
        <v>17</v>
      </c>
      <c r="C39" s="194">
        <f>C5+C13+C15+C17+C19+C21+C23+C25+C27+C29+C31+C33+C35+C37</f>
        <v>148767.29</v>
      </c>
      <c r="D39" s="194">
        <f t="shared" ref="D39:M39" si="7">D5+D13+D15+D17+D19+D21+D23+D25+D27+D29+D31+D33+D35+D37</f>
        <v>96686</v>
      </c>
      <c r="E39" s="194">
        <f t="shared" si="7"/>
        <v>17</v>
      </c>
      <c r="F39" s="194">
        <f t="shared" si="7"/>
        <v>2110</v>
      </c>
      <c r="G39" s="194">
        <f t="shared" si="7"/>
        <v>247580.29</v>
      </c>
      <c r="H39" s="194">
        <f t="shared" si="7"/>
        <v>316880.49</v>
      </c>
      <c r="I39" s="194">
        <f t="shared" si="7"/>
        <v>41177</v>
      </c>
      <c r="J39" s="194">
        <f t="shared" si="7"/>
        <v>155867</v>
      </c>
      <c r="K39" s="194">
        <f t="shared" si="7"/>
        <v>513924.49</v>
      </c>
      <c r="L39" s="194">
        <f t="shared" si="7"/>
        <v>761504.78</v>
      </c>
      <c r="M39" s="194">
        <f t="shared" si="7"/>
        <v>285452</v>
      </c>
      <c r="N39" s="199">
        <f>N5+N13+N15+N17+N19+N21+N23+N25+N27+N29+N31+N33+N35+N37</f>
        <v>1046956.78</v>
      </c>
      <c r="O39" s="45"/>
      <c r="P39" s="28"/>
    </row>
    <row r="40" spans="1:16" x14ac:dyDescent="0.25">
      <c r="A40" s="34"/>
      <c r="B40" s="34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93"/>
      <c r="O40" s="34"/>
      <c r="P40" s="34"/>
    </row>
    <row r="41" spans="1:16" x14ac:dyDescent="0.25">
      <c r="A41" s="34"/>
      <c r="B41" s="3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93"/>
      <c r="O41" s="34"/>
      <c r="P41" s="34"/>
    </row>
    <row r="42" spans="1:16" x14ac:dyDescent="0.25">
      <c r="A42" s="34"/>
      <c r="B42" s="3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93"/>
      <c r="O42" s="45"/>
      <c r="P42" s="34"/>
    </row>
    <row r="43" spans="1:16" x14ac:dyDescent="0.25">
      <c r="A43" s="34"/>
      <c r="B43" s="3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93"/>
      <c r="O43" s="34"/>
      <c r="P43" s="34"/>
    </row>
    <row r="44" spans="1:16" x14ac:dyDescent="0.25">
      <c r="A44" s="34"/>
      <c r="B44" s="3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93"/>
      <c r="O44" s="34"/>
      <c r="P44" s="34"/>
    </row>
    <row r="45" spans="1:16" x14ac:dyDescent="0.25">
      <c r="A45" s="34"/>
      <c r="B45" s="3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93"/>
      <c r="O45" s="34"/>
      <c r="P45" s="34"/>
    </row>
    <row r="46" spans="1:16" x14ac:dyDescent="0.25">
      <c r="A46" s="34"/>
      <c r="B46" s="3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93"/>
      <c r="O46" s="34"/>
      <c r="P46" s="34"/>
    </row>
    <row r="47" spans="1:16" x14ac:dyDescent="0.25">
      <c r="A47" s="34"/>
      <c r="B47" s="3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93"/>
      <c r="O47" s="34"/>
      <c r="P47" s="34"/>
    </row>
    <row r="48" spans="1:16" x14ac:dyDescent="0.25">
      <c r="A48" s="34"/>
      <c r="B48" s="3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93"/>
      <c r="O48" s="34"/>
      <c r="P48" s="34"/>
    </row>
    <row r="49" spans="1:16" x14ac:dyDescent="0.25">
      <c r="A49" s="34"/>
      <c r="B49" s="3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93"/>
      <c r="O49" s="34"/>
      <c r="P49" s="34"/>
    </row>
    <row r="50" spans="1:16" x14ac:dyDescent="0.25">
      <c r="A50" s="34"/>
      <c r="B50" s="34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93"/>
      <c r="O50" s="34"/>
      <c r="P50" s="34"/>
    </row>
    <row r="51" spans="1:16" x14ac:dyDescent="0.25">
      <c r="A51" s="34"/>
      <c r="B51" s="34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93"/>
      <c r="O51" s="34"/>
      <c r="P51" s="34"/>
    </row>
    <row r="52" spans="1:16" x14ac:dyDescent="0.25">
      <c r="A52" s="34"/>
      <c r="B52" s="3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93"/>
      <c r="O52" s="34"/>
      <c r="P52" s="34"/>
    </row>
    <row r="53" spans="1:16" x14ac:dyDescent="0.25">
      <c r="A53" s="34"/>
      <c r="B53" s="34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93"/>
      <c r="O53" s="34"/>
      <c r="P53" s="34"/>
    </row>
    <row r="54" spans="1:16" x14ac:dyDescent="0.25">
      <c r="A54" s="34"/>
      <c r="B54" s="34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93"/>
      <c r="O54" s="34"/>
      <c r="P54" s="34"/>
    </row>
    <row r="55" spans="1:16" x14ac:dyDescent="0.25">
      <c r="A55" s="34"/>
      <c r="B55" s="34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93"/>
      <c r="O55" s="34"/>
      <c r="P55" s="34"/>
    </row>
    <row r="56" spans="1:16" x14ac:dyDescent="0.25">
      <c r="A56" s="34"/>
      <c r="B56" s="3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93"/>
      <c r="O56" s="34"/>
      <c r="P56" s="34"/>
    </row>
    <row r="57" spans="1:1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94"/>
      <c r="O57" s="34"/>
      <c r="P57" s="34"/>
    </row>
    <row r="58" spans="1:1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94"/>
      <c r="O58" s="34"/>
      <c r="P58" s="34"/>
    </row>
    <row r="59" spans="1:1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94"/>
      <c r="O59" s="34"/>
      <c r="P59" s="34"/>
    </row>
    <row r="60" spans="1:1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94"/>
      <c r="O60" s="34"/>
      <c r="P60" s="34"/>
    </row>
    <row r="61" spans="1:1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94"/>
      <c r="O61" s="34"/>
      <c r="P61" s="34"/>
    </row>
    <row r="62" spans="1:16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94"/>
      <c r="O62" s="34"/>
      <c r="P62" s="34"/>
    </row>
    <row r="63" spans="1:16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94"/>
      <c r="O63" s="34"/>
      <c r="P63" s="34"/>
    </row>
    <row r="64" spans="1:16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94"/>
      <c r="O64" s="34"/>
      <c r="P64" s="34"/>
    </row>
    <row r="65" spans="1:16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94"/>
      <c r="O65" s="34"/>
      <c r="P65" s="34"/>
    </row>
    <row r="66" spans="1:16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94"/>
      <c r="O66" s="34"/>
      <c r="P66" s="34"/>
    </row>
    <row r="67" spans="1:16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94"/>
      <c r="O67" s="34"/>
      <c r="P67" s="34"/>
    </row>
    <row r="68" spans="1:16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94"/>
      <c r="O68" s="34"/>
      <c r="P68" s="34"/>
    </row>
    <row r="69" spans="1:16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94"/>
      <c r="O69" s="34"/>
      <c r="P69" s="34"/>
    </row>
    <row r="70" spans="1:16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94"/>
      <c r="O70" s="34"/>
      <c r="P70" s="34"/>
    </row>
    <row r="71" spans="1:16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94"/>
      <c r="O71" s="34"/>
      <c r="P71" s="34"/>
    </row>
    <row r="72" spans="1:16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94"/>
      <c r="O72" s="34"/>
      <c r="P72" s="34"/>
    </row>
    <row r="73" spans="1:16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94"/>
      <c r="O73" s="34"/>
      <c r="P73" s="34"/>
    </row>
    <row r="74" spans="1:16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94"/>
      <c r="O74" s="34"/>
      <c r="P74" s="34"/>
    </row>
    <row r="75" spans="1:16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94"/>
      <c r="O75" s="34"/>
      <c r="P75" s="34"/>
    </row>
    <row r="76" spans="1:16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94"/>
      <c r="O76" s="34"/>
      <c r="P76" s="34"/>
    </row>
    <row r="77" spans="1:16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94"/>
      <c r="O77" s="34"/>
      <c r="P77" s="34"/>
    </row>
    <row r="78" spans="1:16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94"/>
      <c r="O78" s="34"/>
      <c r="P78" s="34"/>
    </row>
    <row r="79" spans="1:16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94"/>
      <c r="O79" s="34"/>
      <c r="P79" s="34"/>
    </row>
    <row r="80" spans="1:16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94"/>
      <c r="O80" s="34"/>
      <c r="P80" s="34"/>
    </row>
    <row r="81" spans="1:16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94"/>
      <c r="O81" s="34"/>
      <c r="P81" s="34"/>
    </row>
    <row r="82" spans="1:16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94"/>
      <c r="O82" s="34"/>
      <c r="P82" s="34"/>
    </row>
    <row r="83" spans="1:16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94"/>
      <c r="O83" s="34"/>
      <c r="P83" s="34"/>
    </row>
    <row r="84" spans="1:16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94"/>
      <c r="O84" s="34"/>
      <c r="P84" s="34"/>
    </row>
    <row r="85" spans="1:16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94"/>
      <c r="O85" s="34"/>
      <c r="P85" s="34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P85"/>
  <sheetViews>
    <sheetView zoomScale="85" zoomScaleNormal="85" workbookViewId="0">
      <selection activeCell="V19" sqref="V19"/>
    </sheetView>
  </sheetViews>
  <sheetFormatPr defaultRowHeight="15" x14ac:dyDescent="0.25"/>
  <cols>
    <col min="1" max="1" width="35.5703125" style="33" customWidth="1"/>
    <col min="2" max="2" width="4" style="33" customWidth="1"/>
    <col min="3" max="4" width="9.140625" style="33"/>
    <col min="5" max="5" width="6.140625" style="33" customWidth="1"/>
    <col min="6" max="6" width="5.85546875" style="33" customWidth="1"/>
    <col min="7" max="7" width="12.42578125" style="33" customWidth="1"/>
    <col min="8" max="8" width="9.140625" style="33"/>
    <col min="9" max="9" width="8" style="33" customWidth="1"/>
    <col min="10" max="10" width="9.140625" style="33"/>
    <col min="11" max="11" width="11.5703125" style="33" customWidth="1"/>
    <col min="12" max="12" width="7.85546875" style="33" customWidth="1"/>
    <col min="13" max="13" width="7.42578125" style="33" customWidth="1"/>
    <col min="14" max="14" width="11.42578125" style="91" customWidth="1"/>
    <col min="15" max="16384" width="9.140625" style="33"/>
  </cols>
  <sheetData>
    <row r="1" spans="1:16" ht="12.75" customHeight="1" x14ac:dyDescent="0.25">
      <c r="A1" s="51" t="s">
        <v>60</v>
      </c>
    </row>
    <row r="2" spans="1:16" ht="11.25" customHeight="1" x14ac:dyDescent="0.25">
      <c r="A2" s="20" t="s">
        <v>0</v>
      </c>
      <c r="B2" s="20"/>
      <c r="C2" s="246" t="s">
        <v>1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140" t="s">
        <v>2</v>
      </c>
      <c r="O2" s="34"/>
      <c r="P2" s="34"/>
    </row>
    <row r="3" spans="1:16" ht="24.75" customHeight="1" x14ac:dyDescent="0.25">
      <c r="A3" s="9" t="s">
        <v>3</v>
      </c>
      <c r="B3" s="10"/>
      <c r="C3" s="141" t="s">
        <v>4</v>
      </c>
      <c r="D3" s="141" t="s">
        <v>5</v>
      </c>
      <c r="E3" s="141" t="s">
        <v>6</v>
      </c>
      <c r="F3" s="141" t="s">
        <v>7</v>
      </c>
      <c r="G3" s="141" t="s">
        <v>8</v>
      </c>
      <c r="H3" s="141" t="s">
        <v>9</v>
      </c>
      <c r="I3" s="141" t="s">
        <v>10</v>
      </c>
      <c r="J3" s="141" t="s">
        <v>11</v>
      </c>
      <c r="K3" s="141" t="s">
        <v>12</v>
      </c>
      <c r="L3" s="141" t="s">
        <v>13</v>
      </c>
      <c r="M3" s="141" t="s">
        <v>14</v>
      </c>
      <c r="N3" s="143"/>
      <c r="O3" s="34"/>
      <c r="P3" s="34"/>
    </row>
    <row r="4" spans="1:16" ht="13.5" customHeight="1" x14ac:dyDescent="0.25">
      <c r="A4" s="43" t="s">
        <v>15</v>
      </c>
      <c r="B4" s="10" t="s">
        <v>16</v>
      </c>
      <c r="C4" s="218">
        <f>C6+C8+C10</f>
        <v>1509.4600000000003</v>
      </c>
      <c r="D4" s="218">
        <f t="shared" ref="D4:N5" si="0">D6+D8+D10</f>
        <v>781.05000000000018</v>
      </c>
      <c r="E4" s="218">
        <f t="shared" si="0"/>
        <v>0</v>
      </c>
      <c r="F4" s="218">
        <f t="shared" si="0"/>
        <v>13.169999999999998</v>
      </c>
      <c r="G4" s="218">
        <f t="shared" si="0"/>
        <v>2303.6800000000003</v>
      </c>
      <c r="H4" s="218">
        <f t="shared" si="0"/>
        <v>2335.29</v>
      </c>
      <c r="I4" s="218">
        <f t="shared" si="0"/>
        <v>265.28999999999996</v>
      </c>
      <c r="J4" s="218">
        <f t="shared" si="0"/>
        <v>1176.5999999999999</v>
      </c>
      <c r="K4" s="218">
        <f t="shared" si="0"/>
        <v>3777.18</v>
      </c>
      <c r="L4" s="218">
        <f t="shared" si="0"/>
        <v>6080.8600000000006</v>
      </c>
      <c r="M4" s="218">
        <f t="shared" si="0"/>
        <v>2018.3400000000001</v>
      </c>
      <c r="N4" s="219">
        <f t="shared" si="0"/>
        <v>8099.2000000000007</v>
      </c>
      <c r="O4" s="34"/>
      <c r="P4" s="34"/>
    </row>
    <row r="5" spans="1:16" ht="14.25" customHeight="1" x14ac:dyDescent="0.25">
      <c r="A5" s="8"/>
      <c r="B5" s="10" t="s">
        <v>17</v>
      </c>
      <c r="C5" s="220">
        <f>C7+C9+C11</f>
        <v>402922</v>
      </c>
      <c r="D5" s="220">
        <f t="shared" si="0"/>
        <v>187049</v>
      </c>
      <c r="E5" s="220">
        <f t="shared" si="0"/>
        <v>0</v>
      </c>
      <c r="F5" s="220">
        <f t="shared" si="0"/>
        <v>1657</v>
      </c>
      <c r="G5" s="220">
        <f t="shared" si="0"/>
        <v>591628</v>
      </c>
      <c r="H5" s="220">
        <f t="shared" si="0"/>
        <v>492496</v>
      </c>
      <c r="I5" s="220">
        <f t="shared" si="0"/>
        <v>51110</v>
      </c>
      <c r="J5" s="220">
        <f t="shared" si="0"/>
        <v>273805</v>
      </c>
      <c r="K5" s="220">
        <f t="shared" si="0"/>
        <v>817411</v>
      </c>
      <c r="L5" s="220">
        <f t="shared" si="0"/>
        <v>1409039</v>
      </c>
      <c r="M5" s="220">
        <f t="shared" si="0"/>
        <v>283952</v>
      </c>
      <c r="N5" s="219">
        <f t="shared" si="0"/>
        <v>1692991</v>
      </c>
      <c r="O5" s="34"/>
      <c r="P5" s="11"/>
    </row>
    <row r="6" spans="1:16" ht="15" customHeight="1" x14ac:dyDescent="0.25">
      <c r="A6" s="252" t="s">
        <v>18</v>
      </c>
      <c r="B6" s="10" t="s">
        <v>16</v>
      </c>
      <c r="C6" s="221">
        <f>'Latgale pārējie'!C6+'Latgale valsts'!C6</f>
        <v>1111.0700000000002</v>
      </c>
      <c r="D6" s="221">
        <f>'Latgale pārējie'!D6+'Latgale valsts'!D6</f>
        <v>593.94000000000017</v>
      </c>
      <c r="E6" s="221">
        <f>'Latgale pārējie'!E6+'Latgale valsts'!E6</f>
        <v>0</v>
      </c>
      <c r="F6" s="221">
        <f>'Latgale pārējie'!F6+'Latgale valsts'!F6</f>
        <v>8.7899999999999991</v>
      </c>
      <c r="G6" s="218">
        <f>SUM(C6:F6)</f>
        <v>1713.8000000000002</v>
      </c>
      <c r="H6" s="221">
        <f>'Latgale pārējie'!H6+'Latgale valsts'!H6</f>
        <v>1817.0900000000001</v>
      </c>
      <c r="I6" s="221">
        <f>'Latgale pārējie'!I6+'Latgale valsts'!I6</f>
        <v>225.84999999999997</v>
      </c>
      <c r="J6" s="221">
        <f>'Latgale pārējie'!J6+'Latgale valsts'!J6</f>
        <v>1029.1799999999998</v>
      </c>
      <c r="K6" s="218">
        <f>SUM(H6:J6)</f>
        <v>3072.12</v>
      </c>
      <c r="L6" s="218">
        <f>G6+K6</f>
        <v>4785.92</v>
      </c>
      <c r="M6" s="221">
        <f>'Latgale pārējie'!M6+'Latgale valsts'!M6</f>
        <v>1712.7400000000002</v>
      </c>
      <c r="N6" s="219">
        <f>SUM(L6:M6)</f>
        <v>6498.66</v>
      </c>
      <c r="O6" s="34"/>
      <c r="P6" s="11"/>
    </row>
    <row r="7" spans="1:16" ht="15" customHeight="1" x14ac:dyDescent="0.25">
      <c r="A7" s="252"/>
      <c r="B7" s="10" t="s">
        <v>17</v>
      </c>
      <c r="C7" s="222">
        <f>'Latgale pārējie'!C7+'Latgale valsts'!C7</f>
        <v>321572</v>
      </c>
      <c r="D7" s="222">
        <f>'Latgale pārējie'!D7+'Latgale valsts'!D7</f>
        <v>167836</v>
      </c>
      <c r="E7" s="222">
        <f>'Latgale pārējie'!E7+'Latgale valsts'!E7</f>
        <v>0</v>
      </c>
      <c r="F7" s="222">
        <f>'Latgale pārējie'!F7+'Latgale valsts'!F7</f>
        <v>1533</v>
      </c>
      <c r="G7" s="220">
        <f t="shared" ref="G7:G37" si="1">SUM(C7:F7)</f>
        <v>490941</v>
      </c>
      <c r="H7" s="222">
        <f>'Latgale pārējie'!H7+'Latgale valsts'!H7</f>
        <v>429890</v>
      </c>
      <c r="I7" s="222">
        <f>'Latgale pārējie'!I7+'Latgale valsts'!I7</f>
        <v>49855</v>
      </c>
      <c r="J7" s="222">
        <f>'Latgale pārējie'!J7+'Latgale valsts'!J7</f>
        <v>269681</v>
      </c>
      <c r="K7" s="220">
        <f t="shared" ref="K7:K37" si="2">SUM(H7:J7)</f>
        <v>749426</v>
      </c>
      <c r="L7" s="220">
        <f t="shared" ref="L7:L37" si="3">G7+K7</f>
        <v>1240367</v>
      </c>
      <c r="M7" s="222">
        <f>'Latgale pārējie'!M7+'Latgale valsts'!M7</f>
        <v>273699</v>
      </c>
      <c r="N7" s="219">
        <f t="shared" ref="N7:N37" si="4">SUM(L7:M7)</f>
        <v>1514066</v>
      </c>
      <c r="O7" s="34"/>
      <c r="P7" s="34"/>
    </row>
    <row r="8" spans="1:16" ht="25.5" customHeight="1" x14ac:dyDescent="0.25">
      <c r="A8" s="252" t="s">
        <v>19</v>
      </c>
      <c r="B8" s="10" t="s">
        <v>16</v>
      </c>
      <c r="C8" s="221">
        <f>'Latgale pārējie'!C8+'Latgale valsts'!C8</f>
        <v>65.97</v>
      </c>
      <c r="D8" s="221">
        <f>'Latgale pārējie'!D8+'Latgale valsts'!D8</f>
        <v>122.78000000000002</v>
      </c>
      <c r="E8" s="221">
        <f>'Latgale pārējie'!E8+'Latgale valsts'!E8</f>
        <v>0</v>
      </c>
      <c r="F8" s="221">
        <f>'Latgale pārējie'!F8+'Latgale valsts'!F8</f>
        <v>4.38</v>
      </c>
      <c r="G8" s="218">
        <f t="shared" si="1"/>
        <v>193.13</v>
      </c>
      <c r="H8" s="221">
        <f>'Latgale pārējie'!H8+'Latgale valsts'!H8</f>
        <v>245.52000000000007</v>
      </c>
      <c r="I8" s="221">
        <f>'Latgale pārējie'!I8+'Latgale valsts'!I8</f>
        <v>39.440000000000012</v>
      </c>
      <c r="J8" s="221">
        <f>'Latgale pārējie'!J8+'Latgale valsts'!J8</f>
        <v>147.42000000000002</v>
      </c>
      <c r="K8" s="218">
        <f t="shared" si="2"/>
        <v>432.38000000000011</v>
      </c>
      <c r="L8" s="218">
        <f t="shared" si="3"/>
        <v>625.5100000000001</v>
      </c>
      <c r="M8" s="221">
        <f>'Latgale pārējie'!M8+'Latgale valsts'!M8</f>
        <v>305.60000000000002</v>
      </c>
      <c r="N8" s="219">
        <f t="shared" si="4"/>
        <v>931.11000000000013</v>
      </c>
      <c r="O8" s="34"/>
      <c r="P8" s="34"/>
    </row>
    <row r="9" spans="1:16" ht="15.75" x14ac:dyDescent="0.25">
      <c r="A9" s="252"/>
      <c r="B9" s="10" t="s">
        <v>17</v>
      </c>
      <c r="C9" s="222">
        <f>'Latgale pārējie'!C9+'Latgale valsts'!C9</f>
        <v>2691</v>
      </c>
      <c r="D9" s="222">
        <f>'Latgale pārējie'!D9+'Latgale valsts'!D9</f>
        <v>3107</v>
      </c>
      <c r="E9" s="222">
        <f>'Latgale pārējie'!E9+'Latgale valsts'!E9</f>
        <v>0</v>
      </c>
      <c r="F9" s="222">
        <f>'Latgale pārējie'!F9+'Latgale valsts'!F9</f>
        <v>124</v>
      </c>
      <c r="G9" s="220">
        <f t="shared" si="1"/>
        <v>5922</v>
      </c>
      <c r="H9" s="222">
        <f>'Latgale pārējie'!H9+'Latgale valsts'!H9</f>
        <v>6563</v>
      </c>
      <c r="I9" s="222">
        <f>'Latgale pārējie'!I9+'Latgale valsts'!I9</f>
        <v>1255</v>
      </c>
      <c r="J9" s="222">
        <f>'Latgale pārējie'!J9+'Latgale valsts'!J9</f>
        <v>4124</v>
      </c>
      <c r="K9" s="220">
        <f t="shared" si="2"/>
        <v>11942</v>
      </c>
      <c r="L9" s="220">
        <f t="shared" si="3"/>
        <v>17864</v>
      </c>
      <c r="M9" s="222">
        <f>'Latgale pārējie'!M9+'Latgale valsts'!M9</f>
        <v>10253</v>
      </c>
      <c r="N9" s="219">
        <f t="shared" si="4"/>
        <v>28117</v>
      </c>
      <c r="O9" s="34"/>
      <c r="P9" s="34"/>
    </row>
    <row r="10" spans="1:16" ht="14.25" customHeight="1" x14ac:dyDescent="0.25">
      <c r="A10" s="252" t="s">
        <v>20</v>
      </c>
      <c r="B10" s="10" t="s">
        <v>16</v>
      </c>
      <c r="C10" s="221">
        <f>'Latgale pārējie'!C10+'Latgale valsts'!C10</f>
        <v>332.42</v>
      </c>
      <c r="D10" s="221">
        <f>'Latgale pārējie'!D10+'Latgale valsts'!D10</f>
        <v>64.33</v>
      </c>
      <c r="E10" s="221">
        <f>'Latgale pārējie'!E10+'Latgale valsts'!E10</f>
        <v>0</v>
      </c>
      <c r="F10" s="221">
        <f>'Latgale pārējie'!F10+'Latgale valsts'!F10</f>
        <v>0</v>
      </c>
      <c r="G10" s="218">
        <f t="shared" si="1"/>
        <v>396.75</v>
      </c>
      <c r="H10" s="221">
        <f>'Latgale pārējie'!H10+'Latgale valsts'!H10</f>
        <v>272.68</v>
      </c>
      <c r="I10" s="221">
        <f>'Latgale pārējie'!I10+'Latgale valsts'!I10</f>
        <v>0</v>
      </c>
      <c r="J10" s="221">
        <f>'Latgale pārējie'!J10+'Latgale valsts'!J10</f>
        <v>0</v>
      </c>
      <c r="K10" s="218">
        <f t="shared" si="2"/>
        <v>272.68</v>
      </c>
      <c r="L10" s="218">
        <f t="shared" si="3"/>
        <v>669.43000000000006</v>
      </c>
      <c r="M10" s="221">
        <f>'Latgale pārējie'!M10+'Latgale valsts'!M10</f>
        <v>0</v>
      </c>
      <c r="N10" s="219">
        <f t="shared" si="4"/>
        <v>669.43000000000006</v>
      </c>
      <c r="O10" s="34"/>
      <c r="P10" s="34"/>
    </row>
    <row r="11" spans="1:16" ht="14.25" customHeight="1" x14ac:dyDescent="0.25">
      <c r="A11" s="252"/>
      <c r="B11" s="10" t="s">
        <v>17</v>
      </c>
      <c r="C11" s="222">
        <f>'Latgale pārējie'!C11+'Latgale valsts'!C11</f>
        <v>78659</v>
      </c>
      <c r="D11" s="222">
        <f>'Latgale pārējie'!D11+'Latgale valsts'!D11</f>
        <v>16106</v>
      </c>
      <c r="E11" s="222">
        <f>'Latgale pārējie'!E11+'Latgale valsts'!E11</f>
        <v>0</v>
      </c>
      <c r="F11" s="222">
        <f>'Latgale pārējie'!F11+'Latgale valsts'!F11</f>
        <v>0</v>
      </c>
      <c r="G11" s="220">
        <f t="shared" si="1"/>
        <v>94765</v>
      </c>
      <c r="H11" s="222">
        <f>'Latgale pārējie'!H11+'Latgale valsts'!H11</f>
        <v>56043</v>
      </c>
      <c r="I11" s="222">
        <f>'Latgale pārējie'!I11+'Latgale valsts'!I11</f>
        <v>0</v>
      </c>
      <c r="J11" s="222">
        <f>'Latgale pārējie'!J11+'Latgale valsts'!J11</f>
        <v>0</v>
      </c>
      <c r="K11" s="220">
        <f t="shared" si="2"/>
        <v>56043</v>
      </c>
      <c r="L11" s="220">
        <f t="shared" si="3"/>
        <v>150808</v>
      </c>
      <c r="M11" s="222">
        <f>'Latgale pārējie'!M11+'Latgale valsts'!M11</f>
        <v>0</v>
      </c>
      <c r="N11" s="219">
        <f t="shared" si="4"/>
        <v>150808</v>
      </c>
      <c r="O11" s="34"/>
      <c r="P11" s="34"/>
    </row>
    <row r="12" spans="1:16" ht="14.25" customHeight="1" x14ac:dyDescent="0.25">
      <c r="A12" s="43" t="s">
        <v>21</v>
      </c>
      <c r="B12" s="10" t="s">
        <v>16</v>
      </c>
      <c r="C12" s="221">
        <f>'Latgale pārējie'!C12+'Latgale valsts'!C12</f>
        <v>1424.5600000000002</v>
      </c>
      <c r="D12" s="221">
        <f>'Latgale pārējie'!D12+'Latgale valsts'!D12</f>
        <v>998.61000000000024</v>
      </c>
      <c r="E12" s="221">
        <f>'Latgale pārējie'!E12+'Latgale valsts'!E12</f>
        <v>0.62</v>
      </c>
      <c r="F12" s="221">
        <f>'Latgale pārējie'!F12+'Latgale valsts'!F12</f>
        <v>4.3900000000000006</v>
      </c>
      <c r="G12" s="218">
        <f t="shared" si="1"/>
        <v>2428.1800000000003</v>
      </c>
      <c r="H12" s="221">
        <f>'Latgale pārējie'!H12+'Latgale valsts'!H12</f>
        <v>1974.3299999999997</v>
      </c>
      <c r="I12" s="221">
        <f>'Latgale pārējie'!I12+'Latgale valsts'!I12</f>
        <v>282.98999999999995</v>
      </c>
      <c r="J12" s="221">
        <f>'Latgale pārējie'!J12+'Latgale valsts'!J12</f>
        <v>198.44</v>
      </c>
      <c r="K12" s="218">
        <f t="shared" si="2"/>
        <v>2455.7599999999998</v>
      </c>
      <c r="L12" s="218">
        <f t="shared" si="3"/>
        <v>4883.9400000000005</v>
      </c>
      <c r="M12" s="221">
        <f>'Latgale pārējie'!M12+'Latgale valsts'!M12</f>
        <v>249.43999999999991</v>
      </c>
      <c r="N12" s="219">
        <f>SUM(L12:M12)</f>
        <v>5133.38</v>
      </c>
      <c r="O12" s="34"/>
      <c r="P12" s="34"/>
    </row>
    <row r="13" spans="1:16" ht="14.25" customHeight="1" x14ac:dyDescent="0.25">
      <c r="A13" s="9" t="s">
        <v>37</v>
      </c>
      <c r="B13" s="10" t="s">
        <v>17</v>
      </c>
      <c r="C13" s="221">
        <f>'Latgale pārējie'!C13+'Latgale valsts'!C13</f>
        <v>49199</v>
      </c>
      <c r="D13" s="221">
        <f>'Latgale pārējie'!D13+'Latgale valsts'!D13</f>
        <v>48431</v>
      </c>
      <c r="E13" s="221">
        <f>'Latgale pārējie'!E13+'Latgale valsts'!E13</f>
        <v>1</v>
      </c>
      <c r="F13" s="221">
        <f>'Latgale pārējie'!F13+'Latgale valsts'!F13</f>
        <v>62</v>
      </c>
      <c r="G13" s="218">
        <f t="shared" si="1"/>
        <v>97693</v>
      </c>
      <c r="H13" s="221">
        <f>'Latgale pārējie'!H13+'Latgale valsts'!H13</f>
        <v>48983</v>
      </c>
      <c r="I13" s="221">
        <f>'Latgale pārējie'!I13+'Latgale valsts'!I13</f>
        <v>6854</v>
      </c>
      <c r="J13" s="221">
        <f>'Latgale pārējie'!J13+'Latgale valsts'!J13</f>
        <v>5837</v>
      </c>
      <c r="K13" s="218">
        <f t="shared" si="2"/>
        <v>61674</v>
      </c>
      <c r="L13" s="218">
        <f t="shared" si="3"/>
        <v>159367</v>
      </c>
      <c r="M13" s="221">
        <f>'Latgale pārējie'!M13+'Latgale valsts'!M13</f>
        <v>4209</v>
      </c>
      <c r="N13" s="219">
        <f t="shared" si="4"/>
        <v>163576</v>
      </c>
      <c r="O13" s="34"/>
      <c r="P13" s="34"/>
    </row>
    <row r="14" spans="1:16" ht="14.25" customHeight="1" x14ac:dyDescent="0.25">
      <c r="A14" s="251" t="s">
        <v>23</v>
      </c>
      <c r="B14" s="10" t="s">
        <v>16</v>
      </c>
      <c r="C14" s="221">
        <f>'Latgale pārējie'!C14+'Latgale valsts'!C14</f>
        <v>27.290000000000003</v>
      </c>
      <c r="D14" s="221">
        <f>'Latgale pārējie'!D14+'Latgale valsts'!D14</f>
        <v>37.910000000000004</v>
      </c>
      <c r="E14" s="221">
        <f>'Latgale pārējie'!E14+'Latgale valsts'!E14</f>
        <v>0</v>
      </c>
      <c r="F14" s="221">
        <f>'Latgale pārējie'!F14+'Latgale valsts'!F14</f>
        <v>2.02</v>
      </c>
      <c r="G14" s="218">
        <f t="shared" si="1"/>
        <v>67.22</v>
      </c>
      <c r="H14" s="221">
        <f>'Latgale pārējie'!H14+'Latgale valsts'!H14</f>
        <v>17.920000000000002</v>
      </c>
      <c r="I14" s="221">
        <f>'Latgale pārējie'!I14+'Latgale valsts'!I14</f>
        <v>2.96</v>
      </c>
      <c r="J14" s="221">
        <f>'Latgale pārējie'!J14+'Latgale valsts'!J14</f>
        <v>12.45</v>
      </c>
      <c r="K14" s="218">
        <f t="shared" si="2"/>
        <v>33.33</v>
      </c>
      <c r="L14" s="218">
        <f t="shared" si="3"/>
        <v>100.55</v>
      </c>
      <c r="M14" s="221">
        <f>'Latgale pārējie'!M14+'Latgale valsts'!M14</f>
        <v>0.1</v>
      </c>
      <c r="N14" s="219">
        <f t="shared" si="4"/>
        <v>100.64999999999999</v>
      </c>
      <c r="O14" s="34"/>
      <c r="P14" s="34"/>
    </row>
    <row r="15" spans="1:16" ht="14.25" customHeight="1" x14ac:dyDescent="0.25">
      <c r="A15" s="251"/>
      <c r="B15" s="10" t="s">
        <v>17</v>
      </c>
      <c r="C15" s="221">
        <f>'Latgale pārējie'!C15+'Latgale valsts'!C15</f>
        <v>5500</v>
      </c>
      <c r="D15" s="221">
        <f>'Latgale pārējie'!D15+'Latgale valsts'!D15</f>
        <v>6636</v>
      </c>
      <c r="E15" s="221">
        <f>'Latgale pārējie'!E15+'Latgale valsts'!E15</f>
        <v>0</v>
      </c>
      <c r="F15" s="221">
        <f>'Latgale pārējie'!F15+'Latgale valsts'!F15</f>
        <v>242</v>
      </c>
      <c r="G15" s="218">
        <f t="shared" si="1"/>
        <v>12378</v>
      </c>
      <c r="H15" s="221">
        <f>'Latgale pārējie'!H15+'Latgale valsts'!H15</f>
        <v>1625</v>
      </c>
      <c r="I15" s="221">
        <f>'Latgale pārējie'!I15+'Latgale valsts'!I15</f>
        <v>427</v>
      </c>
      <c r="J15" s="221">
        <f>'Latgale pārējie'!J15+'Latgale valsts'!J15</f>
        <v>909</v>
      </c>
      <c r="K15" s="218">
        <f t="shared" si="2"/>
        <v>2961</v>
      </c>
      <c r="L15" s="218">
        <f t="shared" si="3"/>
        <v>15339</v>
      </c>
      <c r="M15" s="221">
        <f>'Latgale pārējie'!M15+'Latgale valsts'!M15</f>
        <v>25</v>
      </c>
      <c r="N15" s="219">
        <f t="shared" si="4"/>
        <v>15364</v>
      </c>
      <c r="O15" s="34"/>
      <c r="P15" s="34"/>
    </row>
    <row r="16" spans="1:16" ht="14.25" customHeight="1" x14ac:dyDescent="0.25">
      <c r="A16" s="251" t="s">
        <v>24</v>
      </c>
      <c r="B16" s="10" t="s">
        <v>16</v>
      </c>
      <c r="C16" s="221">
        <f>'Latgale pārējie'!C16+'Latgale valsts'!C16</f>
        <v>1157.77</v>
      </c>
      <c r="D16" s="221">
        <f>'Latgale pārējie'!D16+'Latgale valsts'!D16</f>
        <v>449.53999999999996</v>
      </c>
      <c r="E16" s="221">
        <f>'Latgale pārējie'!E16+'Latgale valsts'!E16</f>
        <v>2.2599999999999998</v>
      </c>
      <c r="F16" s="221">
        <f>'Latgale pārējie'!F16+'Latgale valsts'!F16</f>
        <v>14.32</v>
      </c>
      <c r="G16" s="218">
        <f t="shared" si="1"/>
        <v>1623.8899999999999</v>
      </c>
      <c r="H16" s="221">
        <f>'Latgale pārējie'!H16+'Latgale valsts'!H16</f>
        <v>478.29000000000008</v>
      </c>
      <c r="I16" s="221">
        <f>'Latgale pārējie'!I16+'Latgale valsts'!I16</f>
        <v>62.470000000000013</v>
      </c>
      <c r="J16" s="221">
        <f>'Latgale pārējie'!J16+'Latgale valsts'!J16</f>
        <v>83.999999999999972</v>
      </c>
      <c r="K16" s="218">
        <f t="shared" si="2"/>
        <v>624.7600000000001</v>
      </c>
      <c r="L16" s="218">
        <f t="shared" si="3"/>
        <v>2248.65</v>
      </c>
      <c r="M16" s="221">
        <f>'Latgale pārējie'!M16+'Latgale valsts'!M16</f>
        <v>107.17000000000002</v>
      </c>
      <c r="N16" s="219">
        <f t="shared" si="4"/>
        <v>2355.8200000000002</v>
      </c>
      <c r="O16" s="34"/>
      <c r="P16" s="34"/>
    </row>
    <row r="17" spans="1:16" ht="14.25" customHeight="1" x14ac:dyDescent="0.25">
      <c r="A17" s="251"/>
      <c r="B17" s="10" t="s">
        <v>17</v>
      </c>
      <c r="C17" s="221">
        <f>'Latgale pārējie'!C17+'Latgale valsts'!C17</f>
        <v>15728</v>
      </c>
      <c r="D17" s="221">
        <f>'Latgale pārējie'!D17+'Latgale valsts'!D17</f>
        <v>10208</v>
      </c>
      <c r="E17" s="221">
        <f>'Latgale pārējie'!E17+'Latgale valsts'!E17</f>
        <v>16</v>
      </c>
      <c r="F17" s="221">
        <f>'Latgale pārējie'!F17+'Latgale valsts'!F17</f>
        <v>266</v>
      </c>
      <c r="G17" s="218">
        <f t="shared" si="1"/>
        <v>26218</v>
      </c>
      <c r="H17" s="221">
        <f>'Latgale pārējie'!H17+'Latgale valsts'!H17</f>
        <v>6905</v>
      </c>
      <c r="I17" s="221">
        <f>'Latgale pārējie'!I17+'Latgale valsts'!I17</f>
        <v>862</v>
      </c>
      <c r="J17" s="221">
        <f>'Latgale pārējie'!J17+'Latgale valsts'!J17</f>
        <v>3083</v>
      </c>
      <c r="K17" s="218">
        <f t="shared" si="2"/>
        <v>10850</v>
      </c>
      <c r="L17" s="218">
        <f t="shared" si="3"/>
        <v>37068</v>
      </c>
      <c r="M17" s="221">
        <f>'Latgale pārējie'!M17+'Latgale valsts'!M17</f>
        <v>1297</v>
      </c>
      <c r="N17" s="219">
        <f t="shared" si="4"/>
        <v>38365</v>
      </c>
      <c r="O17" s="34"/>
      <c r="P17" s="34"/>
    </row>
    <row r="18" spans="1:16" ht="14.25" customHeight="1" x14ac:dyDescent="0.25">
      <c r="A18" s="253" t="s">
        <v>25</v>
      </c>
      <c r="B18" s="10" t="s">
        <v>16</v>
      </c>
      <c r="C18" s="221">
        <f>'Latgale pārējie'!C18+'Latgale valsts'!C18</f>
        <v>6.68</v>
      </c>
      <c r="D18" s="221">
        <f>'Latgale pārējie'!D18+'Latgale valsts'!D18</f>
        <v>0</v>
      </c>
      <c r="E18" s="221">
        <f>'Latgale pārējie'!E18+'Latgale valsts'!E18</f>
        <v>0</v>
      </c>
      <c r="F18" s="221">
        <f>'Latgale pārējie'!F18+'Latgale valsts'!F18</f>
        <v>0</v>
      </c>
      <c r="G18" s="218">
        <f t="shared" si="1"/>
        <v>6.68</v>
      </c>
      <c r="H18" s="221">
        <f>'Latgale pārējie'!H18+'Latgale valsts'!H18</f>
        <v>4.72</v>
      </c>
      <c r="I18" s="221">
        <f>'Latgale pārējie'!I18+'Latgale valsts'!I18</f>
        <v>0</v>
      </c>
      <c r="J18" s="221">
        <f>'Latgale pārējie'!J18+'Latgale valsts'!J18</f>
        <v>0</v>
      </c>
      <c r="K18" s="218">
        <f t="shared" si="2"/>
        <v>4.72</v>
      </c>
      <c r="L18" s="218">
        <f t="shared" si="3"/>
        <v>11.399999999999999</v>
      </c>
      <c r="M18" s="221">
        <f>'Latgale pārējie'!M18+'Latgale valsts'!M18</f>
        <v>0</v>
      </c>
      <c r="N18" s="219">
        <f t="shared" si="4"/>
        <v>11.399999999999999</v>
      </c>
      <c r="O18" s="34"/>
      <c r="P18" s="34"/>
    </row>
    <row r="19" spans="1:16" ht="14.25" customHeight="1" x14ac:dyDescent="0.25">
      <c r="A19" s="253"/>
      <c r="B19" s="10" t="s">
        <v>17</v>
      </c>
      <c r="C19" s="221">
        <f>'Latgale pārējie'!C19+'Latgale valsts'!C19</f>
        <v>1297</v>
      </c>
      <c r="D19" s="221">
        <f>'Latgale pārējie'!D19+'Latgale valsts'!D19</f>
        <v>0</v>
      </c>
      <c r="E19" s="221">
        <f>'Latgale pārējie'!E19+'Latgale valsts'!E19</f>
        <v>0</v>
      </c>
      <c r="F19" s="221">
        <f>'Latgale pārējie'!F19+'Latgale valsts'!F19</f>
        <v>0</v>
      </c>
      <c r="G19" s="218">
        <f t="shared" si="1"/>
        <v>1297</v>
      </c>
      <c r="H19" s="221">
        <f>'Latgale pārējie'!H19+'Latgale valsts'!H19</f>
        <v>1100</v>
      </c>
      <c r="I19" s="221">
        <f>'Latgale pārējie'!I19+'Latgale valsts'!I19</f>
        <v>0</v>
      </c>
      <c r="J19" s="221">
        <f>'Latgale pārējie'!J19+'Latgale valsts'!J19</f>
        <v>0</v>
      </c>
      <c r="K19" s="218">
        <f t="shared" si="2"/>
        <v>1100</v>
      </c>
      <c r="L19" s="218">
        <f t="shared" si="3"/>
        <v>2397</v>
      </c>
      <c r="M19" s="221">
        <f>'Latgale pārējie'!M19+'Latgale valsts'!M19</f>
        <v>0</v>
      </c>
      <c r="N19" s="219">
        <f t="shared" si="4"/>
        <v>2397</v>
      </c>
      <c r="O19" s="34"/>
      <c r="P19" s="34"/>
    </row>
    <row r="20" spans="1:16" ht="14.25" customHeight="1" x14ac:dyDescent="0.25">
      <c r="A20" s="253" t="s">
        <v>26</v>
      </c>
      <c r="B20" s="10" t="s">
        <v>16</v>
      </c>
      <c r="C20" s="221">
        <f>'Latgale pārējie'!C20+'Latgale valsts'!C20</f>
        <v>0</v>
      </c>
      <c r="D20" s="221">
        <f>'Latgale pārējie'!D20+'Latgale valsts'!D20</f>
        <v>0.33</v>
      </c>
      <c r="E20" s="221">
        <f>'Latgale pārējie'!E20+'Latgale valsts'!E20</f>
        <v>0</v>
      </c>
      <c r="F20" s="221">
        <f>'Latgale pārējie'!F20+'Latgale valsts'!F20</f>
        <v>0</v>
      </c>
      <c r="G20" s="218">
        <f t="shared" si="1"/>
        <v>0.33</v>
      </c>
      <c r="H20" s="221">
        <f>'Latgale pārējie'!H20+'Latgale valsts'!H20</f>
        <v>0</v>
      </c>
      <c r="I20" s="221">
        <f>'Latgale pārējie'!I20+'Latgale valsts'!I20</f>
        <v>0</v>
      </c>
      <c r="J20" s="221">
        <f>'Latgale pārējie'!J20+'Latgale valsts'!J20</f>
        <v>0</v>
      </c>
      <c r="K20" s="218">
        <f t="shared" si="2"/>
        <v>0</v>
      </c>
      <c r="L20" s="218">
        <f t="shared" si="3"/>
        <v>0.33</v>
      </c>
      <c r="M20" s="221">
        <f>'Latgale pārējie'!M20+'Latgale valsts'!M20</f>
        <v>0</v>
      </c>
      <c r="N20" s="219">
        <f t="shared" si="4"/>
        <v>0.33</v>
      </c>
      <c r="O20" s="34"/>
      <c r="P20" s="34"/>
    </row>
    <row r="21" spans="1:16" ht="14.25" customHeight="1" x14ac:dyDescent="0.25">
      <c r="A21" s="253"/>
      <c r="B21" s="10" t="s">
        <v>17</v>
      </c>
      <c r="C21" s="221">
        <f>'Latgale pārējie'!C21+'Latgale valsts'!C21</f>
        <v>0</v>
      </c>
      <c r="D21" s="221">
        <f>'Latgale pārējie'!D21+'Latgale valsts'!D21</f>
        <v>27</v>
      </c>
      <c r="E21" s="221">
        <f>'Latgale pārējie'!E21+'Latgale valsts'!E21</f>
        <v>0</v>
      </c>
      <c r="F21" s="221">
        <f>'Latgale pārējie'!F21+'Latgale valsts'!F21</f>
        <v>0</v>
      </c>
      <c r="G21" s="218">
        <f t="shared" si="1"/>
        <v>27</v>
      </c>
      <c r="H21" s="221">
        <f>'Latgale pārējie'!H21+'Latgale valsts'!H21</f>
        <v>0</v>
      </c>
      <c r="I21" s="221">
        <f>'Latgale pārējie'!I21+'Latgale valsts'!I21</f>
        <v>0</v>
      </c>
      <c r="J21" s="221">
        <f>'Latgale pārējie'!J21+'Latgale valsts'!J21</f>
        <v>0</v>
      </c>
      <c r="K21" s="218">
        <f t="shared" si="2"/>
        <v>0</v>
      </c>
      <c r="L21" s="218">
        <f t="shared" si="3"/>
        <v>27</v>
      </c>
      <c r="M21" s="221">
        <f>'Latgale pārējie'!M21+'Latgale valsts'!M21</f>
        <v>0</v>
      </c>
      <c r="N21" s="219">
        <f t="shared" si="4"/>
        <v>27</v>
      </c>
      <c r="O21" s="34"/>
      <c r="P21" s="34"/>
    </row>
    <row r="22" spans="1:16" ht="14.25" customHeight="1" x14ac:dyDescent="0.25">
      <c r="A22" s="43" t="s">
        <v>27</v>
      </c>
      <c r="B22" s="10" t="s">
        <v>16</v>
      </c>
      <c r="C22" s="221">
        <f>'Latgale pārējie'!C22+'Latgale valsts'!C22</f>
        <v>16.11</v>
      </c>
      <c r="D22" s="221">
        <f>'Latgale pārējie'!D22+'Latgale valsts'!D22</f>
        <v>29.9</v>
      </c>
      <c r="E22" s="221">
        <f>'Latgale pārējie'!E22+'Latgale valsts'!E22</f>
        <v>0</v>
      </c>
      <c r="F22" s="221">
        <f>'Latgale pārējie'!F22+'Latgale valsts'!F22</f>
        <v>0</v>
      </c>
      <c r="G22" s="218">
        <f t="shared" si="1"/>
        <v>46.01</v>
      </c>
      <c r="H22" s="221">
        <f>'Latgale pārējie'!H22+'Latgale valsts'!H22</f>
        <v>46.390000000000008</v>
      </c>
      <c r="I22" s="221">
        <f>'Latgale pārējie'!I22+'Latgale valsts'!I22</f>
        <v>0.53</v>
      </c>
      <c r="J22" s="221">
        <f>'Latgale pārējie'!J22+'Latgale valsts'!J22</f>
        <v>5.6899999999999995</v>
      </c>
      <c r="K22" s="218">
        <f t="shared" si="2"/>
        <v>52.610000000000007</v>
      </c>
      <c r="L22" s="218">
        <f t="shared" si="3"/>
        <v>98.62</v>
      </c>
      <c r="M22" s="221">
        <f>'Latgale pārējie'!M22+'Latgale valsts'!M22</f>
        <v>0</v>
      </c>
      <c r="N22" s="219">
        <f t="shared" si="4"/>
        <v>98.62</v>
      </c>
      <c r="O22" s="34"/>
      <c r="P22" s="34"/>
    </row>
    <row r="23" spans="1:16" ht="14.25" customHeight="1" x14ac:dyDescent="0.25">
      <c r="A23" s="8"/>
      <c r="B23" s="10" t="s">
        <v>17</v>
      </c>
      <c r="C23" s="221">
        <f>'Latgale pārējie'!C23+'Latgale valsts'!C23</f>
        <v>3440</v>
      </c>
      <c r="D23" s="221">
        <f>'Latgale pārējie'!D23+'Latgale valsts'!D23</f>
        <v>3457</v>
      </c>
      <c r="E23" s="221">
        <f>'Latgale pārējie'!E23+'Latgale valsts'!E23</f>
        <v>0</v>
      </c>
      <c r="F23" s="221">
        <f>'Latgale pārējie'!F23+'Latgale valsts'!F23</f>
        <v>0</v>
      </c>
      <c r="G23" s="218">
        <f t="shared" si="1"/>
        <v>6897</v>
      </c>
      <c r="H23" s="221">
        <f>'Latgale pārējie'!H23+'Latgale valsts'!H23</f>
        <v>5258</v>
      </c>
      <c r="I23" s="221">
        <f>'Latgale pārējie'!I23+'Latgale valsts'!I23</f>
        <v>28</v>
      </c>
      <c r="J23" s="221">
        <f>'Latgale pārējie'!J23+'Latgale valsts'!J23</f>
        <v>1296</v>
      </c>
      <c r="K23" s="218">
        <f t="shared" si="2"/>
        <v>6582</v>
      </c>
      <c r="L23" s="218">
        <f t="shared" si="3"/>
        <v>13479</v>
      </c>
      <c r="M23" s="221">
        <f>'Latgale pārējie'!M23+'Latgale valsts'!M23</f>
        <v>0</v>
      </c>
      <c r="N23" s="219">
        <f t="shared" si="4"/>
        <v>13479</v>
      </c>
      <c r="O23" s="34"/>
      <c r="P23" s="34"/>
    </row>
    <row r="24" spans="1:16" ht="14.25" customHeight="1" x14ac:dyDescent="0.25">
      <c r="A24" s="251" t="s">
        <v>28</v>
      </c>
      <c r="B24" s="10" t="s">
        <v>16</v>
      </c>
      <c r="C24" s="221">
        <f>'Latgale pārējie'!C24+'Latgale valsts'!C24</f>
        <v>125.11</v>
      </c>
      <c r="D24" s="221">
        <f>'Latgale pārējie'!D24+'Latgale valsts'!D24</f>
        <v>41.43</v>
      </c>
      <c r="E24" s="221">
        <f>'Latgale pārējie'!E24+'Latgale valsts'!E24</f>
        <v>0</v>
      </c>
      <c r="F24" s="221">
        <f>'Latgale pārējie'!F24+'Latgale valsts'!F24</f>
        <v>6.6400000000000006</v>
      </c>
      <c r="G24" s="218">
        <f t="shared" si="1"/>
        <v>173.18</v>
      </c>
      <c r="H24" s="221">
        <f>'Latgale pārējie'!H24+'Latgale valsts'!H24</f>
        <v>74.47999999999999</v>
      </c>
      <c r="I24" s="221">
        <f>'Latgale pārējie'!I24+'Latgale valsts'!I24</f>
        <v>1.04</v>
      </c>
      <c r="J24" s="221">
        <f>'Latgale pārējie'!J24+'Latgale valsts'!J24</f>
        <v>4.5600000000000005</v>
      </c>
      <c r="K24" s="218">
        <f t="shared" si="2"/>
        <v>80.08</v>
      </c>
      <c r="L24" s="218">
        <f t="shared" si="3"/>
        <v>253.26</v>
      </c>
      <c r="M24" s="221">
        <f>'Latgale pārējie'!M24+'Latgale valsts'!M24</f>
        <v>1.54</v>
      </c>
      <c r="N24" s="219">
        <f t="shared" si="4"/>
        <v>254.79999999999998</v>
      </c>
      <c r="O24" s="34"/>
      <c r="P24" s="34"/>
    </row>
    <row r="25" spans="1:16" ht="14.25" customHeight="1" x14ac:dyDescent="0.25">
      <c r="A25" s="251"/>
      <c r="B25" s="10" t="s">
        <v>17</v>
      </c>
      <c r="C25" s="221">
        <f>'Latgale pārējie'!C25+'Latgale valsts'!C25</f>
        <v>5724</v>
      </c>
      <c r="D25" s="221">
        <f>'Latgale pārējie'!D25+'Latgale valsts'!D25</f>
        <v>2332</v>
      </c>
      <c r="E25" s="221">
        <f>'Latgale pārējie'!E25+'Latgale valsts'!E25</f>
        <v>0</v>
      </c>
      <c r="F25" s="221">
        <f>'Latgale pārējie'!F25+'Latgale valsts'!F25</f>
        <v>14</v>
      </c>
      <c r="G25" s="218">
        <f t="shared" si="1"/>
        <v>8070</v>
      </c>
      <c r="H25" s="221">
        <f>'Latgale pārējie'!H25+'Latgale valsts'!H25</f>
        <v>2660</v>
      </c>
      <c r="I25" s="221">
        <f>'Latgale pārējie'!I25+'Latgale valsts'!I25</f>
        <v>43</v>
      </c>
      <c r="J25" s="221">
        <f>'Latgale pārējie'!J25+'Latgale valsts'!J25</f>
        <v>397</v>
      </c>
      <c r="K25" s="218">
        <f t="shared" si="2"/>
        <v>3100</v>
      </c>
      <c r="L25" s="218">
        <f t="shared" si="3"/>
        <v>11170</v>
      </c>
      <c r="M25" s="221">
        <f>'Latgale pārējie'!M25+'Latgale valsts'!M25</f>
        <v>35</v>
      </c>
      <c r="N25" s="219">
        <f t="shared" si="4"/>
        <v>11205</v>
      </c>
      <c r="O25" s="34"/>
      <c r="P25" s="34"/>
    </row>
    <row r="26" spans="1:16" ht="14.25" customHeight="1" x14ac:dyDescent="0.25">
      <c r="A26" s="251" t="s">
        <v>29</v>
      </c>
      <c r="B26" s="10" t="s">
        <v>16</v>
      </c>
      <c r="C26" s="221">
        <f>'Latgale pārējie'!C26+'Latgale valsts'!C26</f>
        <v>0</v>
      </c>
      <c r="D26" s="221">
        <f>'Latgale pārējie'!D26+'Latgale valsts'!D26</f>
        <v>0</v>
      </c>
      <c r="E26" s="221">
        <f>'Latgale pārējie'!E26+'Latgale valsts'!E26</f>
        <v>0</v>
      </c>
      <c r="F26" s="221">
        <f>'Latgale pārējie'!F26+'Latgale valsts'!F26</f>
        <v>0</v>
      </c>
      <c r="G26" s="218">
        <f t="shared" si="1"/>
        <v>0</v>
      </c>
      <c r="H26" s="221">
        <f>'Latgale pārējie'!H26+'Latgale valsts'!H26</f>
        <v>0</v>
      </c>
      <c r="I26" s="221">
        <f>'Latgale pārējie'!I26+'Latgale valsts'!I26</f>
        <v>0</v>
      </c>
      <c r="J26" s="221">
        <f>'Latgale pārējie'!J26+'Latgale valsts'!J26</f>
        <v>0</v>
      </c>
      <c r="K26" s="218">
        <f t="shared" si="2"/>
        <v>0</v>
      </c>
      <c r="L26" s="218">
        <f t="shared" si="3"/>
        <v>0</v>
      </c>
      <c r="M26" s="221">
        <f>'Latgale pārējie'!M26+'Latgale valsts'!M26</f>
        <v>0</v>
      </c>
      <c r="N26" s="219">
        <f t="shared" si="4"/>
        <v>0</v>
      </c>
      <c r="O26" s="34"/>
      <c r="P26" s="34"/>
    </row>
    <row r="27" spans="1:16" ht="14.25" customHeight="1" x14ac:dyDescent="0.25">
      <c r="A27" s="251"/>
      <c r="B27" s="10" t="s">
        <v>17</v>
      </c>
      <c r="C27" s="221">
        <f>'Latgale pārējie'!C27+'Latgale valsts'!C27</f>
        <v>0</v>
      </c>
      <c r="D27" s="221">
        <f>'Latgale pārējie'!D27+'Latgale valsts'!D27</f>
        <v>0</v>
      </c>
      <c r="E27" s="221">
        <f>'Latgale pārējie'!E27+'Latgale valsts'!E27</f>
        <v>0</v>
      </c>
      <c r="F27" s="221">
        <f>'Latgale pārējie'!F27+'Latgale valsts'!F27</f>
        <v>0</v>
      </c>
      <c r="G27" s="218">
        <f t="shared" si="1"/>
        <v>0</v>
      </c>
      <c r="H27" s="221">
        <f>'Latgale pārējie'!H27+'Latgale valsts'!H27</f>
        <v>0</v>
      </c>
      <c r="I27" s="221">
        <f>'Latgale pārējie'!I27+'Latgale valsts'!I27</f>
        <v>0</v>
      </c>
      <c r="J27" s="221">
        <f>'Latgale pārējie'!J27+'Latgale valsts'!J27</f>
        <v>0</v>
      </c>
      <c r="K27" s="218">
        <f t="shared" si="2"/>
        <v>0</v>
      </c>
      <c r="L27" s="218">
        <f t="shared" si="3"/>
        <v>0</v>
      </c>
      <c r="M27" s="221">
        <f>'Latgale pārējie'!M27+'Latgale valsts'!M27</f>
        <v>0</v>
      </c>
      <c r="N27" s="219">
        <f t="shared" si="4"/>
        <v>0</v>
      </c>
      <c r="O27" s="34"/>
      <c r="P27" s="34"/>
    </row>
    <row r="28" spans="1:16" ht="14.25" customHeight="1" x14ac:dyDescent="0.25">
      <c r="A28" s="251" t="s">
        <v>30</v>
      </c>
      <c r="B28" s="10" t="s">
        <v>16</v>
      </c>
      <c r="C28" s="221">
        <f>'Latgale pārējie'!C28+'Latgale valsts'!C28</f>
        <v>0</v>
      </c>
      <c r="D28" s="221">
        <f>'Latgale pārējie'!D28+'Latgale valsts'!D28</f>
        <v>0</v>
      </c>
      <c r="E28" s="221">
        <f>'Latgale pārējie'!E28+'Latgale valsts'!E28</f>
        <v>0</v>
      </c>
      <c r="F28" s="221">
        <f>'Latgale pārējie'!F28+'Latgale valsts'!F28</f>
        <v>0</v>
      </c>
      <c r="G28" s="218">
        <f t="shared" si="1"/>
        <v>0</v>
      </c>
      <c r="H28" s="221">
        <f>'Latgale pārējie'!H28+'Latgale valsts'!H28</f>
        <v>0</v>
      </c>
      <c r="I28" s="221">
        <f>'Latgale pārējie'!I28+'Latgale valsts'!I28</f>
        <v>0</v>
      </c>
      <c r="J28" s="221">
        <f>'Latgale pārējie'!J28+'Latgale valsts'!J28</f>
        <v>0</v>
      </c>
      <c r="K28" s="218">
        <f t="shared" si="2"/>
        <v>0</v>
      </c>
      <c r="L28" s="218">
        <f t="shared" si="3"/>
        <v>0</v>
      </c>
      <c r="M28" s="221">
        <f>'Latgale pārējie'!M28+'Latgale valsts'!M28</f>
        <v>0</v>
      </c>
      <c r="N28" s="219">
        <f t="shared" si="4"/>
        <v>0</v>
      </c>
      <c r="O28" s="34"/>
      <c r="P28" s="34"/>
    </row>
    <row r="29" spans="1:16" ht="14.25" customHeight="1" x14ac:dyDescent="0.25">
      <c r="A29" s="251"/>
      <c r="B29" s="10" t="s">
        <v>17</v>
      </c>
      <c r="C29" s="221">
        <f>'Latgale pārējie'!C29+'Latgale valsts'!C29</f>
        <v>0</v>
      </c>
      <c r="D29" s="221">
        <f>'Latgale pārējie'!D29+'Latgale valsts'!D29</f>
        <v>0</v>
      </c>
      <c r="E29" s="221">
        <f>'Latgale pārējie'!E29+'Latgale valsts'!E29</f>
        <v>0</v>
      </c>
      <c r="F29" s="221">
        <f>'Latgale pārējie'!F29+'Latgale valsts'!F29</f>
        <v>0</v>
      </c>
      <c r="G29" s="218">
        <f t="shared" si="1"/>
        <v>0</v>
      </c>
      <c r="H29" s="221">
        <f>'Latgale pārējie'!H29+'Latgale valsts'!H29</f>
        <v>0</v>
      </c>
      <c r="I29" s="221">
        <f>'Latgale pārējie'!I29+'Latgale valsts'!I29</f>
        <v>0</v>
      </c>
      <c r="J29" s="221">
        <f>'Latgale pārējie'!J29+'Latgale valsts'!J29</f>
        <v>0</v>
      </c>
      <c r="K29" s="218">
        <f t="shared" si="2"/>
        <v>0</v>
      </c>
      <c r="L29" s="218">
        <f t="shared" si="3"/>
        <v>0</v>
      </c>
      <c r="M29" s="221">
        <f>'Latgale pārējie'!M29+'Latgale valsts'!M29</f>
        <v>0</v>
      </c>
      <c r="N29" s="219">
        <f t="shared" si="4"/>
        <v>0</v>
      </c>
      <c r="O29" s="34"/>
      <c r="P29" s="34"/>
    </row>
    <row r="30" spans="1:16" ht="14.25" customHeight="1" x14ac:dyDescent="0.25">
      <c r="A30" s="251" t="s">
        <v>31</v>
      </c>
      <c r="B30" s="10" t="s">
        <v>16</v>
      </c>
      <c r="C30" s="221">
        <f>'Latgale pārējie'!C30+'Latgale valsts'!C30</f>
        <v>66.710000000000008</v>
      </c>
      <c r="D30" s="221">
        <f>'Latgale pārējie'!D30+'Latgale valsts'!D30</f>
        <v>1.69</v>
      </c>
      <c r="E30" s="221">
        <f>'Latgale pārējie'!E30+'Latgale valsts'!E30</f>
        <v>0</v>
      </c>
      <c r="F30" s="221">
        <f>'Latgale pārējie'!F30+'Latgale valsts'!F30</f>
        <v>0.38</v>
      </c>
      <c r="G30" s="218">
        <f t="shared" si="1"/>
        <v>68.78</v>
      </c>
      <c r="H30" s="221">
        <f>'Latgale pārējie'!H30+'Latgale valsts'!H30</f>
        <v>1.8900000000000001</v>
      </c>
      <c r="I30" s="221">
        <f>'Latgale pārējie'!I30+'Latgale valsts'!I30</f>
        <v>0.04</v>
      </c>
      <c r="J30" s="221">
        <f>'Latgale pārējie'!J30+'Latgale valsts'!J30</f>
        <v>0.88</v>
      </c>
      <c r="K30" s="218">
        <f t="shared" si="2"/>
        <v>2.81</v>
      </c>
      <c r="L30" s="218">
        <f t="shared" si="3"/>
        <v>71.59</v>
      </c>
      <c r="M30" s="221">
        <f>'Latgale pārējie'!M30+'Latgale valsts'!M30</f>
        <v>0.19999999999999998</v>
      </c>
      <c r="N30" s="219">
        <f t="shared" si="4"/>
        <v>71.790000000000006</v>
      </c>
      <c r="O30" s="34"/>
      <c r="P30" s="34"/>
    </row>
    <row r="31" spans="1:16" ht="14.25" customHeight="1" x14ac:dyDescent="0.25">
      <c r="A31" s="251"/>
      <c r="B31" s="10" t="s">
        <v>17</v>
      </c>
      <c r="C31" s="221">
        <f>'Latgale pārējie'!C31+'Latgale valsts'!C31</f>
        <v>7180</v>
      </c>
      <c r="D31" s="221">
        <f>'Latgale pārējie'!D31+'Latgale valsts'!D31</f>
        <v>354</v>
      </c>
      <c r="E31" s="221">
        <f>'Latgale pārējie'!E31+'Latgale valsts'!E31</f>
        <v>0</v>
      </c>
      <c r="F31" s="221">
        <f>'Latgale pārējie'!F31+'Latgale valsts'!F31</f>
        <v>2</v>
      </c>
      <c r="G31" s="218">
        <f t="shared" si="1"/>
        <v>7536</v>
      </c>
      <c r="H31" s="221">
        <f>'Latgale pārējie'!H31+'Latgale valsts'!H31</f>
        <v>345</v>
      </c>
      <c r="I31" s="221">
        <f>'Latgale pārējie'!I31+'Latgale valsts'!I31</f>
        <v>8</v>
      </c>
      <c r="J31" s="221">
        <f>'Latgale pārējie'!J31+'Latgale valsts'!J31</f>
        <v>5</v>
      </c>
      <c r="K31" s="218">
        <f t="shared" si="2"/>
        <v>358</v>
      </c>
      <c r="L31" s="218">
        <f t="shared" si="3"/>
        <v>7894</v>
      </c>
      <c r="M31" s="221">
        <f>'Latgale pārējie'!M31+'Latgale valsts'!M31</f>
        <v>41</v>
      </c>
      <c r="N31" s="219">
        <f t="shared" si="4"/>
        <v>7935</v>
      </c>
      <c r="O31" s="34"/>
      <c r="P31" s="34"/>
    </row>
    <row r="32" spans="1:16" ht="14.25" customHeight="1" x14ac:dyDescent="0.25">
      <c r="A32" s="251" t="s">
        <v>32</v>
      </c>
      <c r="B32" s="10" t="s">
        <v>16</v>
      </c>
      <c r="C32" s="221">
        <f>'Latgale pārējie'!C32+'Latgale valsts'!C32</f>
        <v>0</v>
      </c>
      <c r="D32" s="221">
        <f>'Latgale pārējie'!D32+'Latgale valsts'!D32</f>
        <v>0</v>
      </c>
      <c r="E32" s="221">
        <f>'Latgale pārējie'!E32+'Latgale valsts'!E32</f>
        <v>0</v>
      </c>
      <c r="F32" s="221">
        <f>'Latgale pārējie'!F32+'Latgale valsts'!F32</f>
        <v>0</v>
      </c>
      <c r="G32" s="218">
        <f t="shared" si="1"/>
        <v>0</v>
      </c>
      <c r="H32" s="221">
        <f>'Latgale pārējie'!H32+'Latgale valsts'!H32</f>
        <v>0</v>
      </c>
      <c r="I32" s="221">
        <f>'Latgale pārējie'!I32+'Latgale valsts'!I32</f>
        <v>0</v>
      </c>
      <c r="J32" s="221">
        <f>'Latgale pārējie'!J32+'Latgale valsts'!J32</f>
        <v>0</v>
      </c>
      <c r="K32" s="218">
        <f t="shared" si="2"/>
        <v>0</v>
      </c>
      <c r="L32" s="218">
        <f t="shared" si="3"/>
        <v>0</v>
      </c>
      <c r="M32" s="221">
        <f>'Latgale pārējie'!M32+'Latgale valsts'!M32</f>
        <v>0</v>
      </c>
      <c r="N32" s="219">
        <f t="shared" si="4"/>
        <v>0</v>
      </c>
      <c r="O32" s="34"/>
      <c r="P32" s="34"/>
    </row>
    <row r="33" spans="1:16" ht="14.25" customHeight="1" x14ac:dyDescent="0.25">
      <c r="A33" s="251"/>
      <c r="B33" s="10" t="s">
        <v>17</v>
      </c>
      <c r="C33" s="221">
        <f>'Latgale pārējie'!C33+'Latgale valsts'!C33</f>
        <v>0</v>
      </c>
      <c r="D33" s="221">
        <f>'Latgale pārējie'!D33+'Latgale valsts'!D33</f>
        <v>0</v>
      </c>
      <c r="E33" s="221">
        <f>'Latgale pārējie'!E33+'Latgale valsts'!E33</f>
        <v>0</v>
      </c>
      <c r="F33" s="221">
        <f>'Latgale pārējie'!F33+'Latgale valsts'!F33</f>
        <v>0</v>
      </c>
      <c r="G33" s="218">
        <f t="shared" si="1"/>
        <v>0</v>
      </c>
      <c r="H33" s="221">
        <f>'Latgale pārējie'!H33+'Latgale valsts'!H33</f>
        <v>0</v>
      </c>
      <c r="I33" s="221">
        <f>'Latgale pārējie'!I33+'Latgale valsts'!I33</f>
        <v>0</v>
      </c>
      <c r="J33" s="221">
        <f>'Latgale pārējie'!J33+'Latgale valsts'!J33</f>
        <v>0</v>
      </c>
      <c r="K33" s="218">
        <f t="shared" si="2"/>
        <v>0</v>
      </c>
      <c r="L33" s="218">
        <f t="shared" si="3"/>
        <v>0</v>
      </c>
      <c r="M33" s="221">
        <f>'Latgale pārējie'!M33+'Latgale valsts'!M33</f>
        <v>0</v>
      </c>
      <c r="N33" s="219">
        <f t="shared" si="4"/>
        <v>0</v>
      </c>
      <c r="O33" s="34"/>
      <c r="P33" s="34"/>
    </row>
    <row r="34" spans="1:16" ht="14.25" customHeight="1" x14ac:dyDescent="0.25">
      <c r="A34" s="251" t="s">
        <v>33</v>
      </c>
      <c r="B34" s="10" t="s">
        <v>16</v>
      </c>
      <c r="C34" s="221">
        <f>'Latgale pārējie'!C34+'Latgale valsts'!C34</f>
        <v>3.42</v>
      </c>
      <c r="D34" s="221">
        <f>'Latgale pārējie'!D34+'Latgale valsts'!D34</f>
        <v>0</v>
      </c>
      <c r="E34" s="221">
        <f>'Latgale pārējie'!E34+'Latgale valsts'!E34</f>
        <v>0</v>
      </c>
      <c r="F34" s="221">
        <f>'Latgale pārējie'!F34+'Latgale valsts'!F34</f>
        <v>0</v>
      </c>
      <c r="G34" s="218">
        <f t="shared" si="1"/>
        <v>3.42</v>
      </c>
      <c r="H34" s="221">
        <f>'Latgale pārējie'!H34+'Latgale valsts'!H34</f>
        <v>0.21</v>
      </c>
      <c r="I34" s="221">
        <f>'Latgale pārējie'!I34+'Latgale valsts'!I34</f>
        <v>0</v>
      </c>
      <c r="J34" s="221">
        <f>'Latgale pārējie'!J34+'Latgale valsts'!J34</f>
        <v>0</v>
      </c>
      <c r="K34" s="218">
        <f t="shared" si="2"/>
        <v>0.21</v>
      </c>
      <c r="L34" s="218">
        <f t="shared" si="3"/>
        <v>3.63</v>
      </c>
      <c r="M34" s="221">
        <f>'Latgale pārējie'!M34+'Latgale valsts'!M34</f>
        <v>0</v>
      </c>
      <c r="N34" s="219">
        <f t="shared" si="4"/>
        <v>3.63</v>
      </c>
      <c r="O34" s="34"/>
      <c r="P34" s="34"/>
    </row>
    <row r="35" spans="1:16" ht="14.25" customHeight="1" x14ac:dyDescent="0.25">
      <c r="A35" s="251"/>
      <c r="B35" s="10" t="s">
        <v>17</v>
      </c>
      <c r="C35" s="221">
        <f>'Latgale pārējie'!C35+'Latgale valsts'!C35</f>
        <v>542.29</v>
      </c>
      <c r="D35" s="221">
        <f>'Latgale pārējie'!D35+'Latgale valsts'!D35</f>
        <v>0</v>
      </c>
      <c r="E35" s="221">
        <f>'Latgale pārējie'!E35+'Latgale valsts'!E35</f>
        <v>0</v>
      </c>
      <c r="F35" s="221">
        <f>'Latgale pārējie'!F35+'Latgale valsts'!F35</f>
        <v>0</v>
      </c>
      <c r="G35" s="218">
        <f t="shared" si="1"/>
        <v>542.29</v>
      </c>
      <c r="H35" s="221">
        <f>'Latgale pārējie'!H35+'Latgale valsts'!H35</f>
        <v>38</v>
      </c>
      <c r="I35" s="221">
        <f>'Latgale pārējie'!I35+'Latgale valsts'!I35</f>
        <v>0</v>
      </c>
      <c r="J35" s="221">
        <f>'Latgale pārējie'!J35+'Latgale valsts'!J35</f>
        <v>0</v>
      </c>
      <c r="K35" s="218">
        <f t="shared" si="2"/>
        <v>38</v>
      </c>
      <c r="L35" s="218">
        <f t="shared" si="3"/>
        <v>580.29</v>
      </c>
      <c r="M35" s="221">
        <f>'Latgale pārējie'!M35+'Latgale valsts'!M35</f>
        <v>0</v>
      </c>
      <c r="N35" s="219">
        <f t="shared" si="4"/>
        <v>580.29</v>
      </c>
      <c r="O35" s="34"/>
      <c r="P35" s="34"/>
    </row>
    <row r="36" spans="1:16" ht="14.25" customHeight="1" x14ac:dyDescent="0.25">
      <c r="A36" s="251" t="s">
        <v>34</v>
      </c>
      <c r="B36" s="10" t="s">
        <v>16</v>
      </c>
      <c r="C36" s="221">
        <f>'Latgale pārējie'!C36+'Latgale valsts'!C36</f>
        <v>0</v>
      </c>
      <c r="D36" s="221">
        <f>'Latgale pārējie'!D36+'Latgale valsts'!D36</f>
        <v>0</v>
      </c>
      <c r="E36" s="221">
        <f>'Latgale pārējie'!E36+'Latgale valsts'!E36</f>
        <v>0</v>
      </c>
      <c r="F36" s="221">
        <f>'Latgale pārējie'!F36+'Latgale valsts'!F36</f>
        <v>0</v>
      </c>
      <c r="G36" s="218">
        <f t="shared" si="1"/>
        <v>0</v>
      </c>
      <c r="H36" s="221">
        <f>'Latgale pārējie'!H36+'Latgale valsts'!H36</f>
        <v>0.2</v>
      </c>
      <c r="I36" s="221">
        <f>'Latgale pārējie'!I36+'Latgale valsts'!I36</f>
        <v>0</v>
      </c>
      <c r="J36" s="221">
        <f>'Latgale pārējie'!J36+'Latgale valsts'!J36</f>
        <v>0</v>
      </c>
      <c r="K36" s="218">
        <f t="shared" si="2"/>
        <v>0.2</v>
      </c>
      <c r="L36" s="218">
        <f t="shared" si="3"/>
        <v>0.2</v>
      </c>
      <c r="M36" s="221">
        <f>'Latgale pārējie'!M36+'Latgale valsts'!M36</f>
        <v>0</v>
      </c>
      <c r="N36" s="219">
        <f t="shared" si="4"/>
        <v>0.2</v>
      </c>
      <c r="O36" s="34"/>
      <c r="P36" s="34"/>
    </row>
    <row r="37" spans="1:16" ht="14.25" customHeight="1" x14ac:dyDescent="0.25">
      <c r="A37" s="251"/>
      <c r="B37" s="10" t="s">
        <v>17</v>
      </c>
      <c r="C37" s="221">
        <f>'Latgale pārējie'!C37+'Latgale valsts'!C37</f>
        <v>0</v>
      </c>
      <c r="D37" s="221">
        <f>'Latgale pārējie'!D37+'Latgale valsts'!D37</f>
        <v>0</v>
      </c>
      <c r="E37" s="221">
        <f>'Latgale pārējie'!E37+'Latgale valsts'!E37</f>
        <v>0</v>
      </c>
      <c r="F37" s="221">
        <f>'Latgale pārējie'!F37+'Latgale valsts'!F37</f>
        <v>0</v>
      </c>
      <c r="G37" s="218">
        <f t="shared" si="1"/>
        <v>0</v>
      </c>
      <c r="H37" s="221">
        <f>'Latgale pārējie'!H37+'Latgale valsts'!H37</f>
        <v>3.49</v>
      </c>
      <c r="I37" s="221">
        <f>'Latgale pārējie'!I37+'Latgale valsts'!I37</f>
        <v>0</v>
      </c>
      <c r="J37" s="221">
        <f>'Latgale pārējie'!J37+'Latgale valsts'!J37</f>
        <v>0</v>
      </c>
      <c r="K37" s="218">
        <f t="shared" si="2"/>
        <v>3.49</v>
      </c>
      <c r="L37" s="218">
        <f t="shared" si="3"/>
        <v>3.49</v>
      </c>
      <c r="M37" s="221">
        <f>'Latgale pārējie'!M37+'Latgale valsts'!M37</f>
        <v>0</v>
      </c>
      <c r="N37" s="219">
        <f t="shared" si="4"/>
        <v>3.49</v>
      </c>
      <c r="O37" s="34"/>
      <c r="P37" s="34"/>
    </row>
    <row r="38" spans="1:16" ht="14.25" customHeight="1" x14ac:dyDescent="0.25">
      <c r="A38" s="8" t="s">
        <v>35</v>
      </c>
      <c r="B38" s="10" t="s">
        <v>16</v>
      </c>
      <c r="C38" s="218">
        <f>C4+C12+C14+C16+C18+C20+C22+C24+C26+C28+C30+C32+C34+C36</f>
        <v>4337.1099999999997</v>
      </c>
      <c r="D38" s="218">
        <f t="shared" ref="D38:N39" si="5">D4+D12+D14+D16+D18+D20+D22+D24+D26+D28+D30+D32+D34+D36</f>
        <v>2340.4600000000005</v>
      </c>
      <c r="E38" s="218">
        <f t="shared" si="5"/>
        <v>2.88</v>
      </c>
      <c r="F38" s="218">
        <f t="shared" si="5"/>
        <v>40.92</v>
      </c>
      <c r="G38" s="218">
        <f t="shared" si="5"/>
        <v>6721.3700000000017</v>
      </c>
      <c r="H38" s="218">
        <f t="shared" si="5"/>
        <v>4933.72</v>
      </c>
      <c r="I38" s="218">
        <f t="shared" si="5"/>
        <v>615.31999999999994</v>
      </c>
      <c r="J38" s="218">
        <f t="shared" si="5"/>
        <v>1482.6200000000001</v>
      </c>
      <c r="K38" s="218">
        <f t="shared" si="5"/>
        <v>7031.66</v>
      </c>
      <c r="L38" s="218">
        <f t="shared" si="5"/>
        <v>13753.03</v>
      </c>
      <c r="M38" s="218">
        <f t="shared" si="5"/>
        <v>2376.79</v>
      </c>
      <c r="N38" s="219">
        <f>N4+N12+N14+N16+N18+N20+N22+N24+N26+N28+N30+N32+N34+N36</f>
        <v>16129.820000000002</v>
      </c>
      <c r="O38" s="36"/>
      <c r="P38" s="34"/>
    </row>
    <row r="39" spans="1:16" ht="14.25" customHeight="1" x14ac:dyDescent="0.25">
      <c r="A39" s="9"/>
      <c r="B39" s="10" t="s">
        <v>17</v>
      </c>
      <c r="C39" s="220">
        <f>C5+C13+C15+C17+C19+C21+C23+C25+C27+C29+C31+C33+C35+C37</f>
        <v>491532.29</v>
      </c>
      <c r="D39" s="220">
        <f t="shared" si="5"/>
        <v>258494</v>
      </c>
      <c r="E39" s="220">
        <f t="shared" si="5"/>
        <v>17</v>
      </c>
      <c r="F39" s="220">
        <f t="shared" si="5"/>
        <v>2243</v>
      </c>
      <c r="G39" s="220">
        <f t="shared" si="5"/>
        <v>752286.29</v>
      </c>
      <c r="H39" s="220">
        <f t="shared" si="5"/>
        <v>559413.49</v>
      </c>
      <c r="I39" s="220">
        <f t="shared" si="5"/>
        <v>59332</v>
      </c>
      <c r="J39" s="220">
        <f t="shared" si="5"/>
        <v>285332</v>
      </c>
      <c r="K39" s="220">
        <f t="shared" si="5"/>
        <v>904077.49</v>
      </c>
      <c r="L39" s="220">
        <f t="shared" si="5"/>
        <v>1656363.78</v>
      </c>
      <c r="M39" s="220">
        <f t="shared" si="5"/>
        <v>289559</v>
      </c>
      <c r="N39" s="219">
        <f t="shared" si="5"/>
        <v>1945922.78</v>
      </c>
      <c r="O39" s="34"/>
      <c r="P39" s="11"/>
    </row>
    <row r="40" spans="1:16" x14ac:dyDescent="0.25">
      <c r="A40" s="34"/>
      <c r="B40" s="34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4"/>
      <c r="O40" s="34"/>
      <c r="P40" s="34"/>
    </row>
    <row r="41" spans="1:16" x14ac:dyDescent="0.25">
      <c r="A41" s="34"/>
      <c r="B41" s="34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4"/>
      <c r="O41" s="34"/>
      <c r="P41" s="34"/>
    </row>
    <row r="42" spans="1:16" x14ac:dyDescent="0.25">
      <c r="A42" s="34"/>
      <c r="B42" s="3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105"/>
      <c r="O42" s="34"/>
      <c r="P42" s="34"/>
    </row>
    <row r="43" spans="1:16" x14ac:dyDescent="0.25">
      <c r="A43" s="34"/>
      <c r="B43" s="3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05"/>
      <c r="O43" s="34"/>
      <c r="P43" s="34"/>
    </row>
    <row r="44" spans="1:16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94"/>
      <c r="O44" s="34"/>
      <c r="P44" s="34"/>
    </row>
    <row r="45" spans="1:16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94"/>
      <c r="O45" s="34"/>
      <c r="P45" s="34"/>
    </row>
    <row r="46" spans="1:16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4"/>
      <c r="O46" s="34"/>
      <c r="P46" s="34"/>
    </row>
    <row r="47" spans="1:16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94"/>
      <c r="O47" s="34"/>
      <c r="P47" s="34"/>
    </row>
    <row r="48" spans="1:16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94"/>
      <c r="O48" s="34"/>
      <c r="P48" s="34"/>
    </row>
    <row r="49" spans="1:1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94"/>
      <c r="O49" s="34"/>
      <c r="P49" s="34"/>
    </row>
    <row r="50" spans="1:16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94"/>
      <c r="O50" s="34"/>
      <c r="P50" s="34"/>
    </row>
    <row r="51" spans="1:16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94"/>
      <c r="O51" s="34"/>
      <c r="P51" s="34"/>
    </row>
    <row r="52" spans="1:16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94"/>
      <c r="O52" s="34"/>
      <c r="P52" s="34"/>
    </row>
    <row r="53" spans="1:16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94"/>
      <c r="O53" s="34"/>
      <c r="P53" s="34"/>
    </row>
    <row r="54" spans="1:16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94"/>
      <c r="O54" s="34"/>
      <c r="P54" s="34"/>
    </row>
    <row r="55" spans="1:16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94"/>
      <c r="O55" s="34"/>
      <c r="P55" s="34"/>
    </row>
    <row r="56" spans="1:16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94"/>
      <c r="O56" s="34"/>
      <c r="P56" s="34"/>
    </row>
    <row r="57" spans="1:1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94"/>
      <c r="O57" s="34"/>
      <c r="P57" s="34"/>
    </row>
    <row r="58" spans="1:1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94"/>
      <c r="O58" s="34"/>
      <c r="P58" s="34"/>
    </row>
    <row r="59" spans="1:1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94"/>
      <c r="O59" s="34"/>
      <c r="P59" s="34"/>
    </row>
    <row r="60" spans="1:1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94"/>
      <c r="O60" s="34"/>
      <c r="P60" s="34"/>
    </row>
    <row r="61" spans="1:1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94"/>
      <c r="O61" s="34"/>
      <c r="P61" s="34"/>
    </row>
    <row r="62" spans="1:16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94"/>
      <c r="O62" s="34"/>
      <c r="P62" s="34"/>
    </row>
    <row r="63" spans="1:16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94"/>
      <c r="O63" s="34"/>
      <c r="P63" s="34"/>
    </row>
    <row r="64" spans="1:16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94"/>
      <c r="O64" s="34"/>
      <c r="P64" s="34"/>
    </row>
    <row r="65" spans="1:16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94"/>
      <c r="O65" s="34"/>
      <c r="P65" s="34"/>
    </row>
    <row r="66" spans="1:16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94"/>
      <c r="O66" s="34"/>
      <c r="P66" s="34"/>
    </row>
    <row r="67" spans="1:16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94"/>
      <c r="O67" s="34"/>
      <c r="P67" s="34"/>
    </row>
    <row r="68" spans="1:16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94"/>
      <c r="O68" s="34"/>
      <c r="P68" s="34"/>
    </row>
    <row r="69" spans="1:16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94"/>
      <c r="O69" s="34"/>
      <c r="P69" s="34"/>
    </row>
    <row r="70" spans="1:16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94"/>
      <c r="O70" s="34"/>
      <c r="P70" s="34"/>
    </row>
    <row r="71" spans="1:16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94"/>
      <c r="O71" s="34"/>
      <c r="P71" s="34"/>
    </row>
    <row r="72" spans="1:16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94"/>
      <c r="O72" s="34"/>
      <c r="P72" s="34"/>
    </row>
    <row r="73" spans="1:16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94"/>
      <c r="O73" s="34"/>
      <c r="P73" s="34"/>
    </row>
    <row r="74" spans="1:16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94"/>
      <c r="O74" s="34"/>
      <c r="P74" s="34"/>
    </row>
    <row r="75" spans="1:16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94"/>
      <c r="O75" s="34"/>
      <c r="P75" s="34"/>
    </row>
    <row r="76" spans="1:16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94"/>
      <c r="O76" s="34"/>
      <c r="P76" s="34"/>
    </row>
    <row r="77" spans="1:16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94"/>
      <c r="O77" s="34"/>
      <c r="P77" s="34"/>
    </row>
    <row r="78" spans="1:16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94"/>
      <c r="O78" s="34"/>
      <c r="P78" s="34"/>
    </row>
    <row r="79" spans="1:16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94"/>
      <c r="O79" s="34"/>
      <c r="P79" s="34"/>
    </row>
    <row r="80" spans="1:16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94"/>
      <c r="O80" s="34"/>
      <c r="P80" s="34"/>
    </row>
    <row r="81" spans="1:16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94"/>
      <c r="O81" s="34"/>
      <c r="P81" s="34"/>
    </row>
    <row r="82" spans="1:16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94"/>
      <c r="O82" s="34"/>
      <c r="P82" s="34"/>
    </row>
    <row r="83" spans="1:16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94"/>
      <c r="O83" s="34"/>
      <c r="P83" s="34"/>
    </row>
    <row r="84" spans="1:16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94"/>
      <c r="O84" s="34"/>
      <c r="P84" s="34"/>
    </row>
    <row r="85" spans="1:16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94"/>
      <c r="O85" s="34"/>
      <c r="P85" s="3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Q42"/>
  <sheetViews>
    <sheetView zoomScale="85" zoomScaleNormal="85" workbookViewId="0">
      <selection activeCell="N2" sqref="N2"/>
    </sheetView>
  </sheetViews>
  <sheetFormatPr defaultRowHeight="15" x14ac:dyDescent="0.25"/>
  <cols>
    <col min="1" max="1" width="34.7109375" style="33" customWidth="1"/>
    <col min="2" max="2" width="4" style="33" customWidth="1"/>
    <col min="3" max="4" width="9.140625" style="33"/>
    <col min="5" max="5" width="5.7109375" style="33" customWidth="1"/>
    <col min="6" max="6" width="5.140625" style="33" customWidth="1"/>
    <col min="7" max="7" width="12.5703125" style="33" customWidth="1"/>
    <col min="8" max="8" width="9.140625" style="33"/>
    <col min="9" max="9" width="7.140625" style="33" customWidth="1"/>
    <col min="10" max="10" width="9" style="33" customWidth="1"/>
    <col min="11" max="11" width="11" style="33" customWidth="1"/>
    <col min="12" max="12" width="7.85546875" style="33" customWidth="1"/>
    <col min="13" max="13" width="7" style="33" customWidth="1"/>
    <col min="14" max="14" width="12.140625" style="91" customWidth="1"/>
    <col min="15" max="16384" width="9.140625" style="33"/>
  </cols>
  <sheetData>
    <row r="1" spans="1:14" ht="12" customHeight="1" x14ac:dyDescent="0.25">
      <c r="A1" s="51" t="s">
        <v>61</v>
      </c>
    </row>
    <row r="2" spans="1:14" ht="12" customHeight="1" x14ac:dyDescent="0.25">
      <c r="A2" s="20" t="s">
        <v>0</v>
      </c>
      <c r="B2" s="20"/>
      <c r="C2" s="250" t="s">
        <v>1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103" t="s">
        <v>2</v>
      </c>
    </row>
    <row r="3" spans="1:14" ht="24.75" customHeight="1" x14ac:dyDescent="0.25">
      <c r="A3" s="20" t="s">
        <v>3</v>
      </c>
      <c r="B3" s="79"/>
      <c r="C3" s="128" t="s">
        <v>4</v>
      </c>
      <c r="D3" s="128" t="s">
        <v>5</v>
      </c>
      <c r="E3" s="128" t="s">
        <v>6</v>
      </c>
      <c r="F3" s="128" t="s">
        <v>7</v>
      </c>
      <c r="G3" s="128" t="s">
        <v>8</v>
      </c>
      <c r="H3" s="128" t="s">
        <v>9</v>
      </c>
      <c r="I3" s="128" t="s">
        <v>10</v>
      </c>
      <c r="J3" s="128" t="s">
        <v>11</v>
      </c>
      <c r="K3" s="128" t="s">
        <v>12</v>
      </c>
      <c r="L3" s="128" t="s">
        <v>13</v>
      </c>
      <c r="M3" s="128" t="s">
        <v>14</v>
      </c>
      <c r="N3" s="127"/>
    </row>
    <row r="4" spans="1:14" s="34" customFormat="1" ht="15.75" x14ac:dyDescent="0.25">
      <c r="A4" s="58" t="s">
        <v>15</v>
      </c>
      <c r="B4" s="88" t="s">
        <v>16</v>
      </c>
      <c r="C4" s="214">
        <f>C6+C8+C10</f>
        <v>1303.2</v>
      </c>
      <c r="D4" s="214">
        <f t="shared" ref="D4:F4" si="0">D6+D8+D10</f>
        <v>364.25000000000006</v>
      </c>
      <c r="E4" s="214">
        <f t="shared" si="0"/>
        <v>0</v>
      </c>
      <c r="F4" s="214">
        <f t="shared" si="0"/>
        <v>0</v>
      </c>
      <c r="G4" s="215">
        <f>SUM(C4:F4)</f>
        <v>1667.45</v>
      </c>
      <c r="H4" s="215">
        <f>H6+H8+H10</f>
        <v>906.60999999999979</v>
      </c>
      <c r="I4" s="215">
        <f t="shared" ref="I4:J4" si="1">I6+I8+I10</f>
        <v>86.87</v>
      </c>
      <c r="J4" s="215">
        <f t="shared" si="1"/>
        <v>167.41</v>
      </c>
      <c r="K4" s="215">
        <f>SUM(H4:J4)</f>
        <v>1160.8899999999999</v>
      </c>
      <c r="L4" s="215">
        <f>G4+K4</f>
        <v>2828.34</v>
      </c>
      <c r="M4" s="215">
        <f>M6+M8+M10</f>
        <v>39.010000000000005</v>
      </c>
      <c r="N4" s="144">
        <f>SUM(L4:M4)</f>
        <v>2867.3500000000004</v>
      </c>
    </row>
    <row r="5" spans="1:14" s="34" customFormat="1" ht="15.75" x14ac:dyDescent="0.25">
      <c r="A5" s="59"/>
      <c r="B5" s="88" t="s">
        <v>17</v>
      </c>
      <c r="C5" s="193">
        <f>C7+C9+C11</f>
        <v>395369</v>
      </c>
      <c r="D5" s="193">
        <f t="shared" ref="D5:F5" si="2">D7+D9+D11</f>
        <v>111510</v>
      </c>
      <c r="E5" s="193">
        <f t="shared" si="2"/>
        <v>0</v>
      </c>
      <c r="F5" s="193">
        <f t="shared" si="2"/>
        <v>0</v>
      </c>
      <c r="G5" s="193">
        <f>SUM(C5:F5)</f>
        <v>506879</v>
      </c>
      <c r="H5" s="193">
        <f>H7+H9+H11</f>
        <v>252005</v>
      </c>
      <c r="I5" s="193">
        <f t="shared" ref="I5:J5" si="3">I7+I9+I11</f>
        <v>27997</v>
      </c>
      <c r="J5" s="193">
        <f t="shared" si="3"/>
        <v>53241</v>
      </c>
      <c r="K5" s="193">
        <f>SUM(H5:J5)</f>
        <v>333243</v>
      </c>
      <c r="L5" s="193">
        <f>G5+K5</f>
        <v>840122</v>
      </c>
      <c r="M5" s="193">
        <f>M7+M9+M11</f>
        <v>5825</v>
      </c>
      <c r="N5" s="142">
        <f>SUM(L5:M5)</f>
        <v>845947</v>
      </c>
    </row>
    <row r="6" spans="1:14" s="34" customFormat="1" x14ac:dyDescent="0.25">
      <c r="A6" s="245" t="s">
        <v>18</v>
      </c>
      <c r="B6" s="88" t="s">
        <v>16</v>
      </c>
      <c r="C6" s="195">
        <v>1113.21</v>
      </c>
      <c r="D6" s="195">
        <v>362.56000000000006</v>
      </c>
      <c r="E6" s="196">
        <v>0</v>
      </c>
      <c r="F6" s="196">
        <v>0</v>
      </c>
      <c r="G6" s="193">
        <f>SUM(C6:F6)</f>
        <v>1475.77</v>
      </c>
      <c r="H6" s="195">
        <v>900.93999999999983</v>
      </c>
      <c r="I6" s="195">
        <v>86.87</v>
      </c>
      <c r="J6" s="195">
        <v>167.41</v>
      </c>
      <c r="K6" s="193">
        <f>SUM(H6:J6)</f>
        <v>1155.2199999999998</v>
      </c>
      <c r="L6" s="193">
        <f>G6+K6</f>
        <v>2630.99</v>
      </c>
      <c r="M6" s="195">
        <v>30.660000000000007</v>
      </c>
      <c r="N6" s="142">
        <f>SUM(L6:M6)</f>
        <v>2661.6499999999996</v>
      </c>
    </row>
    <row r="7" spans="1:14" s="34" customFormat="1" ht="15.75" x14ac:dyDescent="0.25">
      <c r="A7" s="245"/>
      <c r="B7" s="88" t="s">
        <v>17</v>
      </c>
      <c r="C7" s="195">
        <v>373656</v>
      </c>
      <c r="D7" s="195">
        <v>111430</v>
      </c>
      <c r="E7" s="196">
        <v>0</v>
      </c>
      <c r="F7" s="196">
        <v>0</v>
      </c>
      <c r="G7" s="193">
        <f t="shared" ref="G7:G39" si="4">SUM(C7:F7)</f>
        <v>485086</v>
      </c>
      <c r="H7" s="195">
        <v>251055</v>
      </c>
      <c r="I7" s="195">
        <v>27997</v>
      </c>
      <c r="J7" s="195">
        <v>53241</v>
      </c>
      <c r="K7" s="193">
        <f t="shared" ref="K7:K37" si="5">SUM(H7:J7)</f>
        <v>332293</v>
      </c>
      <c r="L7" s="193">
        <f t="shared" ref="L7:L39" si="6">G7+K7</f>
        <v>817379</v>
      </c>
      <c r="M7" s="195">
        <v>5816</v>
      </c>
      <c r="N7" s="142">
        <f t="shared" ref="N7:N39" si="7">SUM(L7:M7)</f>
        <v>823195</v>
      </c>
    </row>
    <row r="8" spans="1:14" s="34" customFormat="1" x14ac:dyDescent="0.25">
      <c r="A8" s="245" t="s">
        <v>19</v>
      </c>
      <c r="B8" s="88" t="s">
        <v>16</v>
      </c>
      <c r="C8" s="195">
        <v>187.88</v>
      </c>
      <c r="D8" s="195">
        <v>1.69</v>
      </c>
      <c r="E8" s="196">
        <v>0</v>
      </c>
      <c r="F8" s="196">
        <v>0</v>
      </c>
      <c r="G8" s="193">
        <f t="shared" si="4"/>
        <v>189.57</v>
      </c>
      <c r="H8" s="195">
        <v>1.03</v>
      </c>
      <c r="I8" s="196">
        <v>0</v>
      </c>
      <c r="J8" s="196">
        <v>0</v>
      </c>
      <c r="K8" s="193">
        <f t="shared" si="5"/>
        <v>1.03</v>
      </c>
      <c r="L8" s="193">
        <f t="shared" si="6"/>
        <v>190.6</v>
      </c>
      <c r="M8" s="195">
        <v>8.35</v>
      </c>
      <c r="N8" s="142">
        <f t="shared" si="7"/>
        <v>198.95</v>
      </c>
    </row>
    <row r="9" spans="1:14" s="34" customFormat="1" ht="15.75" x14ac:dyDescent="0.25">
      <c r="A9" s="245"/>
      <c r="B9" s="88" t="s">
        <v>17</v>
      </c>
      <c r="C9" s="195">
        <v>21397</v>
      </c>
      <c r="D9" s="195">
        <v>80</v>
      </c>
      <c r="E9" s="196">
        <v>0</v>
      </c>
      <c r="F9" s="196">
        <v>0</v>
      </c>
      <c r="G9" s="193">
        <f t="shared" si="4"/>
        <v>21477</v>
      </c>
      <c r="H9" s="195">
        <v>46</v>
      </c>
      <c r="I9" s="196">
        <v>0</v>
      </c>
      <c r="J9" s="196">
        <v>0</v>
      </c>
      <c r="K9" s="193">
        <f t="shared" si="5"/>
        <v>46</v>
      </c>
      <c r="L9" s="193">
        <f t="shared" si="6"/>
        <v>21523</v>
      </c>
      <c r="M9" s="195">
        <v>9</v>
      </c>
      <c r="N9" s="142">
        <f t="shared" si="7"/>
        <v>21532</v>
      </c>
    </row>
    <row r="10" spans="1:14" s="34" customFormat="1" x14ac:dyDescent="0.25">
      <c r="A10" s="245" t="s">
        <v>20</v>
      </c>
      <c r="B10" s="88" t="s">
        <v>16</v>
      </c>
      <c r="C10" s="195">
        <v>2.11</v>
      </c>
      <c r="D10" s="196">
        <v>0</v>
      </c>
      <c r="E10" s="196">
        <v>0</v>
      </c>
      <c r="F10" s="196">
        <v>0</v>
      </c>
      <c r="G10" s="193">
        <f t="shared" si="4"/>
        <v>2.11</v>
      </c>
      <c r="H10" s="195">
        <v>4.6399999999999997</v>
      </c>
      <c r="I10" s="196">
        <v>0</v>
      </c>
      <c r="J10" s="196">
        <v>0</v>
      </c>
      <c r="K10" s="193">
        <f>SUM(H10:J10)</f>
        <v>4.6399999999999997</v>
      </c>
      <c r="L10" s="193">
        <f t="shared" si="6"/>
        <v>6.75</v>
      </c>
      <c r="M10" s="196">
        <v>0</v>
      </c>
      <c r="N10" s="142">
        <f t="shared" si="7"/>
        <v>6.75</v>
      </c>
    </row>
    <row r="11" spans="1:14" s="34" customFormat="1" ht="15.75" x14ac:dyDescent="0.25">
      <c r="A11" s="245"/>
      <c r="B11" s="88" t="s">
        <v>17</v>
      </c>
      <c r="C11" s="195">
        <v>316</v>
      </c>
      <c r="D11" s="196">
        <v>0</v>
      </c>
      <c r="E11" s="196">
        <v>0</v>
      </c>
      <c r="F11" s="196">
        <v>0</v>
      </c>
      <c r="G11" s="193">
        <f t="shared" si="4"/>
        <v>316</v>
      </c>
      <c r="H11" s="195">
        <v>904</v>
      </c>
      <c r="I11" s="196">
        <v>0</v>
      </c>
      <c r="J11" s="196">
        <v>0</v>
      </c>
      <c r="K11" s="193">
        <f>SUM(H11:J11)</f>
        <v>904</v>
      </c>
      <c r="L11" s="193">
        <f t="shared" si="6"/>
        <v>1220</v>
      </c>
      <c r="M11" s="196">
        <v>0</v>
      </c>
      <c r="N11" s="142">
        <f t="shared" si="7"/>
        <v>1220</v>
      </c>
    </row>
    <row r="12" spans="1:14" s="34" customFormat="1" ht="15.75" x14ac:dyDescent="0.25">
      <c r="A12" s="58" t="s">
        <v>21</v>
      </c>
      <c r="B12" s="88" t="s">
        <v>16</v>
      </c>
      <c r="C12" s="195">
        <v>1215.8399999999997</v>
      </c>
      <c r="D12" s="195">
        <v>1245.9499999999998</v>
      </c>
      <c r="E12" s="196">
        <v>0</v>
      </c>
      <c r="F12" s="195">
        <v>1.05</v>
      </c>
      <c r="G12" s="216">
        <f>SUM(C12:F12)</f>
        <v>2462.8399999999997</v>
      </c>
      <c r="H12" s="195">
        <v>236.34000000000003</v>
      </c>
      <c r="I12" s="195">
        <v>19.93</v>
      </c>
      <c r="J12" s="195">
        <v>6.46</v>
      </c>
      <c r="K12" s="193">
        <f>SUM(H12:J12)</f>
        <v>262.73</v>
      </c>
      <c r="L12" s="193">
        <f>G12+K12</f>
        <v>2725.5699999999997</v>
      </c>
      <c r="M12" s="195">
        <v>9.0599999999999987</v>
      </c>
      <c r="N12" s="142">
        <f>SUM(L12:M12)</f>
        <v>2734.6299999999997</v>
      </c>
    </row>
    <row r="13" spans="1:14" s="34" customFormat="1" ht="14.25" customHeight="1" x14ac:dyDescent="0.25">
      <c r="A13" s="60" t="s">
        <v>37</v>
      </c>
      <c r="B13" s="88" t="s">
        <v>17</v>
      </c>
      <c r="C13" s="195">
        <v>63353</v>
      </c>
      <c r="D13" s="195">
        <v>74665</v>
      </c>
      <c r="E13" s="196">
        <v>0</v>
      </c>
      <c r="F13" s="195">
        <v>73</v>
      </c>
      <c r="G13" s="193">
        <f>SUM(C13:F13)</f>
        <v>138091</v>
      </c>
      <c r="H13" s="195">
        <v>12029</v>
      </c>
      <c r="I13" s="195">
        <v>1366</v>
      </c>
      <c r="J13" s="195">
        <v>197</v>
      </c>
      <c r="K13" s="193">
        <f t="shared" si="5"/>
        <v>13592</v>
      </c>
      <c r="L13" s="193">
        <f t="shared" si="6"/>
        <v>151683</v>
      </c>
      <c r="M13" s="195">
        <v>419</v>
      </c>
      <c r="N13" s="142">
        <f t="shared" si="7"/>
        <v>152102</v>
      </c>
    </row>
    <row r="14" spans="1:14" s="34" customFormat="1" ht="14.25" customHeight="1" x14ac:dyDescent="0.25">
      <c r="A14" s="249" t="s">
        <v>23</v>
      </c>
      <c r="B14" s="88" t="s">
        <v>16</v>
      </c>
      <c r="C14" s="195">
        <v>9.48</v>
      </c>
      <c r="D14" s="195">
        <v>13.4</v>
      </c>
      <c r="E14" s="196">
        <v>0</v>
      </c>
      <c r="F14" s="195">
        <v>0</v>
      </c>
      <c r="G14" s="193">
        <f t="shared" si="4"/>
        <v>22.880000000000003</v>
      </c>
      <c r="H14" s="195">
        <v>0.41</v>
      </c>
      <c r="I14" s="195">
        <v>0.88</v>
      </c>
      <c r="J14" s="195">
        <v>0.52</v>
      </c>
      <c r="K14" s="193">
        <f t="shared" si="5"/>
        <v>1.81</v>
      </c>
      <c r="L14" s="193">
        <f t="shared" si="6"/>
        <v>24.69</v>
      </c>
      <c r="M14" s="196">
        <v>0</v>
      </c>
      <c r="N14" s="142">
        <f t="shared" si="7"/>
        <v>24.69</v>
      </c>
    </row>
    <row r="15" spans="1:14" s="34" customFormat="1" ht="14.25" customHeight="1" x14ac:dyDescent="0.25">
      <c r="A15" s="249"/>
      <c r="B15" s="88" t="s">
        <v>17</v>
      </c>
      <c r="C15" s="195">
        <v>1101</v>
      </c>
      <c r="D15" s="195">
        <v>1935</v>
      </c>
      <c r="E15" s="196">
        <v>0</v>
      </c>
      <c r="F15" s="196">
        <v>0</v>
      </c>
      <c r="G15" s="193">
        <f t="shared" si="4"/>
        <v>3036</v>
      </c>
      <c r="H15" s="195">
        <v>89</v>
      </c>
      <c r="I15" s="195">
        <v>189</v>
      </c>
      <c r="J15" s="195">
        <v>51</v>
      </c>
      <c r="K15" s="193">
        <f t="shared" si="5"/>
        <v>329</v>
      </c>
      <c r="L15" s="193">
        <f t="shared" si="6"/>
        <v>3365</v>
      </c>
      <c r="M15" s="196">
        <v>0</v>
      </c>
      <c r="N15" s="142">
        <f t="shared" si="7"/>
        <v>3365</v>
      </c>
    </row>
    <row r="16" spans="1:14" s="34" customFormat="1" ht="14.25" customHeight="1" x14ac:dyDescent="0.25">
      <c r="A16" s="249" t="s">
        <v>24</v>
      </c>
      <c r="B16" s="88" t="s">
        <v>16</v>
      </c>
      <c r="C16" s="195">
        <v>239.26999999999998</v>
      </c>
      <c r="D16" s="195">
        <v>361.56000000000006</v>
      </c>
      <c r="E16" s="196">
        <v>0</v>
      </c>
      <c r="F16" s="196">
        <v>0</v>
      </c>
      <c r="G16" s="193">
        <f t="shared" si="4"/>
        <v>600.83000000000004</v>
      </c>
      <c r="H16" s="195">
        <v>87.23</v>
      </c>
      <c r="I16" s="195">
        <v>2.83</v>
      </c>
      <c r="J16" s="195">
        <v>0.73</v>
      </c>
      <c r="K16" s="193">
        <f t="shared" si="5"/>
        <v>90.79</v>
      </c>
      <c r="L16" s="193">
        <f t="shared" si="6"/>
        <v>691.62</v>
      </c>
      <c r="M16" s="196">
        <v>0</v>
      </c>
      <c r="N16" s="142">
        <f t="shared" si="7"/>
        <v>691.62</v>
      </c>
    </row>
    <row r="17" spans="1:14" s="34" customFormat="1" ht="14.25" customHeight="1" x14ac:dyDescent="0.25">
      <c r="A17" s="249"/>
      <c r="B17" s="88" t="s">
        <v>17</v>
      </c>
      <c r="C17" s="195">
        <v>2438</v>
      </c>
      <c r="D17" s="195">
        <v>2792</v>
      </c>
      <c r="E17" s="196">
        <v>0</v>
      </c>
      <c r="F17" s="196">
        <v>0</v>
      </c>
      <c r="G17" s="193">
        <f t="shared" si="4"/>
        <v>5230</v>
      </c>
      <c r="H17" s="195">
        <v>607</v>
      </c>
      <c r="I17" s="195">
        <v>20</v>
      </c>
      <c r="J17" s="195">
        <v>14</v>
      </c>
      <c r="K17" s="193">
        <f t="shared" si="5"/>
        <v>641</v>
      </c>
      <c r="L17" s="193">
        <f t="shared" si="6"/>
        <v>5871</v>
      </c>
      <c r="M17" s="196">
        <v>0</v>
      </c>
      <c r="N17" s="142">
        <f t="shared" si="7"/>
        <v>5871</v>
      </c>
    </row>
    <row r="18" spans="1:14" s="34" customFormat="1" ht="14.25" customHeight="1" x14ac:dyDescent="0.25">
      <c r="A18" s="247" t="s">
        <v>25</v>
      </c>
      <c r="B18" s="88" t="s">
        <v>16</v>
      </c>
      <c r="C18" s="195">
        <v>3.13</v>
      </c>
      <c r="D18" s="195">
        <v>5.91</v>
      </c>
      <c r="E18" s="196">
        <v>0</v>
      </c>
      <c r="F18" s="196">
        <v>0</v>
      </c>
      <c r="G18" s="193">
        <f t="shared" si="4"/>
        <v>9.0399999999999991</v>
      </c>
      <c r="H18" s="196">
        <v>0</v>
      </c>
      <c r="I18" s="196">
        <v>0</v>
      </c>
      <c r="J18" s="196">
        <v>0</v>
      </c>
      <c r="K18" s="193">
        <f t="shared" si="5"/>
        <v>0</v>
      </c>
      <c r="L18" s="193">
        <f t="shared" si="6"/>
        <v>9.0399999999999991</v>
      </c>
      <c r="M18" s="196">
        <v>0</v>
      </c>
      <c r="N18" s="142">
        <f t="shared" si="7"/>
        <v>9.0399999999999991</v>
      </c>
    </row>
    <row r="19" spans="1:14" s="34" customFormat="1" ht="14.25" customHeight="1" x14ac:dyDescent="0.25">
      <c r="A19" s="247"/>
      <c r="B19" s="88" t="s">
        <v>17</v>
      </c>
      <c r="C19" s="195">
        <v>779</v>
      </c>
      <c r="D19" s="195">
        <v>1655</v>
      </c>
      <c r="E19" s="196">
        <v>0</v>
      </c>
      <c r="F19" s="196">
        <v>0</v>
      </c>
      <c r="G19" s="193">
        <f t="shared" si="4"/>
        <v>2434</v>
      </c>
      <c r="H19" s="196">
        <v>0</v>
      </c>
      <c r="I19" s="196">
        <v>0</v>
      </c>
      <c r="J19" s="196">
        <v>0</v>
      </c>
      <c r="K19" s="193">
        <f t="shared" si="5"/>
        <v>0</v>
      </c>
      <c r="L19" s="193">
        <f t="shared" si="6"/>
        <v>2434</v>
      </c>
      <c r="M19" s="196">
        <v>0</v>
      </c>
      <c r="N19" s="142">
        <f t="shared" si="7"/>
        <v>2434</v>
      </c>
    </row>
    <row r="20" spans="1:14" s="34" customFormat="1" ht="14.25" customHeight="1" x14ac:dyDescent="0.25">
      <c r="A20" s="247" t="s">
        <v>26</v>
      </c>
      <c r="B20" s="88" t="s">
        <v>16</v>
      </c>
      <c r="C20" s="196">
        <v>0</v>
      </c>
      <c r="D20" s="196">
        <v>0</v>
      </c>
      <c r="E20" s="196">
        <v>0</v>
      </c>
      <c r="F20" s="196">
        <v>0</v>
      </c>
      <c r="G20" s="193">
        <f t="shared" si="4"/>
        <v>0</v>
      </c>
      <c r="H20" s="196">
        <v>0</v>
      </c>
      <c r="I20" s="196">
        <v>0</v>
      </c>
      <c r="J20" s="196">
        <v>0</v>
      </c>
      <c r="K20" s="193">
        <f t="shared" si="5"/>
        <v>0</v>
      </c>
      <c r="L20" s="193">
        <f t="shared" si="6"/>
        <v>0</v>
      </c>
      <c r="M20" s="196">
        <v>0</v>
      </c>
      <c r="N20" s="142">
        <f t="shared" si="7"/>
        <v>0</v>
      </c>
    </row>
    <row r="21" spans="1:14" s="34" customFormat="1" ht="14.25" customHeight="1" x14ac:dyDescent="0.25">
      <c r="A21" s="247"/>
      <c r="B21" s="88" t="s">
        <v>17</v>
      </c>
      <c r="C21" s="196">
        <v>0</v>
      </c>
      <c r="D21" s="196">
        <v>0</v>
      </c>
      <c r="E21" s="196">
        <v>0</v>
      </c>
      <c r="F21" s="196">
        <v>0</v>
      </c>
      <c r="G21" s="193">
        <f t="shared" si="4"/>
        <v>0</v>
      </c>
      <c r="H21" s="196">
        <v>0</v>
      </c>
      <c r="I21" s="196">
        <v>0</v>
      </c>
      <c r="J21" s="196">
        <v>0</v>
      </c>
      <c r="K21" s="193">
        <f t="shared" si="5"/>
        <v>0</v>
      </c>
      <c r="L21" s="193">
        <f t="shared" si="6"/>
        <v>0</v>
      </c>
      <c r="M21" s="196">
        <v>0</v>
      </c>
      <c r="N21" s="142">
        <f t="shared" si="7"/>
        <v>0</v>
      </c>
    </row>
    <row r="22" spans="1:14" s="34" customFormat="1" ht="14.25" customHeight="1" x14ac:dyDescent="0.25">
      <c r="A22" s="58" t="s">
        <v>27</v>
      </c>
      <c r="B22" s="88" t="s">
        <v>16</v>
      </c>
      <c r="C22" s="195">
        <v>72</v>
      </c>
      <c r="D22" s="195">
        <v>61.429999999999993</v>
      </c>
      <c r="E22" s="195">
        <v>0.41000000000000003</v>
      </c>
      <c r="F22" s="195">
        <v>0.15</v>
      </c>
      <c r="G22" s="193">
        <f t="shared" si="4"/>
        <v>133.99</v>
      </c>
      <c r="H22" s="195">
        <v>95.72</v>
      </c>
      <c r="I22" s="195">
        <v>3</v>
      </c>
      <c r="J22" s="195">
        <v>2.21</v>
      </c>
      <c r="K22" s="193">
        <f t="shared" si="5"/>
        <v>100.92999999999999</v>
      </c>
      <c r="L22" s="193">
        <f t="shared" si="6"/>
        <v>234.92000000000002</v>
      </c>
      <c r="M22" s="195">
        <v>0.60000000000000009</v>
      </c>
      <c r="N22" s="142">
        <f t="shared" si="7"/>
        <v>235.52</v>
      </c>
    </row>
    <row r="23" spans="1:14" s="34" customFormat="1" ht="14.25" customHeight="1" x14ac:dyDescent="0.25">
      <c r="A23" s="59"/>
      <c r="B23" s="88" t="s">
        <v>17</v>
      </c>
      <c r="C23" s="195">
        <v>9018</v>
      </c>
      <c r="D23" s="195">
        <v>7024</v>
      </c>
      <c r="E23" s="195">
        <v>47</v>
      </c>
      <c r="F23" s="195">
        <v>41</v>
      </c>
      <c r="G23" s="193">
        <f t="shared" si="4"/>
        <v>16130</v>
      </c>
      <c r="H23" s="195">
        <v>9655</v>
      </c>
      <c r="I23" s="195">
        <v>321</v>
      </c>
      <c r="J23" s="195">
        <v>465</v>
      </c>
      <c r="K23" s="193">
        <f t="shared" si="5"/>
        <v>10441</v>
      </c>
      <c r="L23" s="193">
        <f t="shared" si="6"/>
        <v>26571</v>
      </c>
      <c r="M23" s="195">
        <v>82</v>
      </c>
      <c r="N23" s="142">
        <f t="shared" si="7"/>
        <v>26653</v>
      </c>
    </row>
    <row r="24" spans="1:14" s="34" customFormat="1" ht="14.25" customHeight="1" x14ac:dyDescent="0.25">
      <c r="A24" s="249" t="s">
        <v>28</v>
      </c>
      <c r="B24" s="88" t="s">
        <v>16</v>
      </c>
      <c r="C24" s="195">
        <v>52.919999999999995</v>
      </c>
      <c r="D24" s="195">
        <v>6.86</v>
      </c>
      <c r="E24" s="195">
        <v>0.18</v>
      </c>
      <c r="F24" s="196">
        <v>0</v>
      </c>
      <c r="G24" s="193">
        <f t="shared" si="4"/>
        <v>59.959999999999994</v>
      </c>
      <c r="H24" s="195">
        <v>14.020000000000001</v>
      </c>
      <c r="I24" s="195">
        <v>3.58</v>
      </c>
      <c r="J24" s="195">
        <v>0.44999999999999996</v>
      </c>
      <c r="K24" s="193">
        <f t="shared" si="5"/>
        <v>18.05</v>
      </c>
      <c r="L24" s="193">
        <f t="shared" si="6"/>
        <v>78.009999999999991</v>
      </c>
      <c r="M24" s="195">
        <v>1.54</v>
      </c>
      <c r="N24" s="142">
        <f t="shared" si="7"/>
        <v>79.55</v>
      </c>
    </row>
    <row r="25" spans="1:14" s="34" customFormat="1" ht="14.25" customHeight="1" x14ac:dyDescent="0.25">
      <c r="A25" s="249"/>
      <c r="B25" s="88" t="s">
        <v>17</v>
      </c>
      <c r="C25" s="195">
        <v>4265</v>
      </c>
      <c r="D25" s="195">
        <v>1060</v>
      </c>
      <c r="E25" s="195">
        <v>18</v>
      </c>
      <c r="F25" s="196">
        <v>0</v>
      </c>
      <c r="G25" s="193">
        <f t="shared" si="4"/>
        <v>5343</v>
      </c>
      <c r="H25" s="195">
        <v>920</v>
      </c>
      <c r="I25" s="195">
        <v>156</v>
      </c>
      <c r="J25" s="195">
        <v>113</v>
      </c>
      <c r="K25" s="193">
        <f t="shared" si="5"/>
        <v>1189</v>
      </c>
      <c r="L25" s="193">
        <f t="shared" si="6"/>
        <v>6532</v>
      </c>
      <c r="M25" s="195">
        <v>59</v>
      </c>
      <c r="N25" s="142">
        <f t="shared" si="7"/>
        <v>6591</v>
      </c>
    </row>
    <row r="26" spans="1:14" s="34" customFormat="1" ht="14.25" customHeight="1" x14ac:dyDescent="0.25">
      <c r="A26" s="249" t="s">
        <v>29</v>
      </c>
      <c r="B26" s="88" t="s">
        <v>16</v>
      </c>
      <c r="C26" s="196">
        <v>0</v>
      </c>
      <c r="D26" s="196">
        <v>0</v>
      </c>
      <c r="E26" s="196">
        <v>0</v>
      </c>
      <c r="F26" s="196">
        <v>0</v>
      </c>
      <c r="G26" s="193">
        <f t="shared" si="4"/>
        <v>0</v>
      </c>
      <c r="H26" s="196">
        <v>0</v>
      </c>
      <c r="I26" s="196">
        <v>0</v>
      </c>
      <c r="J26" s="196">
        <v>0</v>
      </c>
      <c r="K26" s="193">
        <f t="shared" si="5"/>
        <v>0</v>
      </c>
      <c r="L26" s="193">
        <f t="shared" si="6"/>
        <v>0</v>
      </c>
      <c r="M26" s="196">
        <v>0</v>
      </c>
      <c r="N26" s="142">
        <f t="shared" si="7"/>
        <v>0</v>
      </c>
    </row>
    <row r="27" spans="1:14" s="34" customFormat="1" ht="14.25" customHeight="1" x14ac:dyDescent="0.25">
      <c r="A27" s="249"/>
      <c r="B27" s="88" t="s">
        <v>17</v>
      </c>
      <c r="C27" s="196">
        <v>0</v>
      </c>
      <c r="D27" s="196">
        <v>0</v>
      </c>
      <c r="E27" s="196">
        <v>0</v>
      </c>
      <c r="F27" s="196">
        <v>0</v>
      </c>
      <c r="G27" s="193">
        <f t="shared" si="4"/>
        <v>0</v>
      </c>
      <c r="H27" s="196">
        <v>0</v>
      </c>
      <c r="I27" s="196">
        <v>0</v>
      </c>
      <c r="J27" s="196">
        <v>0</v>
      </c>
      <c r="K27" s="193">
        <f t="shared" si="5"/>
        <v>0</v>
      </c>
      <c r="L27" s="193">
        <f t="shared" si="6"/>
        <v>0</v>
      </c>
      <c r="M27" s="196">
        <v>0</v>
      </c>
      <c r="N27" s="142">
        <f t="shared" si="7"/>
        <v>0</v>
      </c>
    </row>
    <row r="28" spans="1:14" s="34" customFormat="1" ht="14.25" customHeight="1" x14ac:dyDescent="0.25">
      <c r="A28" s="249" t="s">
        <v>30</v>
      </c>
      <c r="B28" s="88" t="s">
        <v>16</v>
      </c>
      <c r="C28" s="195">
        <v>1.8399999999999999</v>
      </c>
      <c r="D28" s="195">
        <v>1.24</v>
      </c>
      <c r="E28" s="196">
        <v>0</v>
      </c>
      <c r="F28" s="196">
        <v>0</v>
      </c>
      <c r="G28" s="193">
        <f t="shared" si="4"/>
        <v>3.08</v>
      </c>
      <c r="H28" s="196">
        <v>0</v>
      </c>
      <c r="I28" s="196">
        <v>0</v>
      </c>
      <c r="J28" s="196">
        <v>0</v>
      </c>
      <c r="K28" s="193">
        <f t="shared" si="5"/>
        <v>0</v>
      </c>
      <c r="L28" s="193">
        <f t="shared" si="6"/>
        <v>3.08</v>
      </c>
      <c r="M28" s="196">
        <v>0</v>
      </c>
      <c r="N28" s="142">
        <f t="shared" si="7"/>
        <v>3.08</v>
      </c>
    </row>
    <row r="29" spans="1:14" s="34" customFormat="1" ht="14.25" customHeight="1" x14ac:dyDescent="0.25">
      <c r="A29" s="249"/>
      <c r="B29" s="88" t="s">
        <v>17</v>
      </c>
      <c r="C29" s="195">
        <v>68</v>
      </c>
      <c r="D29" s="195">
        <v>70</v>
      </c>
      <c r="E29" s="196">
        <v>0</v>
      </c>
      <c r="F29" s="196">
        <v>0</v>
      </c>
      <c r="G29" s="193">
        <f t="shared" si="4"/>
        <v>138</v>
      </c>
      <c r="H29" s="196">
        <v>0</v>
      </c>
      <c r="I29" s="196">
        <v>0</v>
      </c>
      <c r="J29" s="196">
        <v>0</v>
      </c>
      <c r="K29" s="193">
        <f t="shared" si="5"/>
        <v>0</v>
      </c>
      <c r="L29" s="193">
        <f t="shared" si="6"/>
        <v>138</v>
      </c>
      <c r="M29" s="196">
        <v>0</v>
      </c>
      <c r="N29" s="142">
        <f t="shared" si="7"/>
        <v>138</v>
      </c>
    </row>
    <row r="30" spans="1:14" s="34" customFormat="1" ht="14.25" customHeight="1" x14ac:dyDescent="0.25">
      <c r="A30" s="249" t="s">
        <v>31</v>
      </c>
      <c r="B30" s="88" t="s">
        <v>16</v>
      </c>
      <c r="C30" s="195">
        <v>31.53</v>
      </c>
      <c r="D30" s="195">
        <v>4.0699999999999994</v>
      </c>
      <c r="E30" s="196">
        <v>0</v>
      </c>
      <c r="F30" s="196">
        <v>0</v>
      </c>
      <c r="G30" s="193">
        <f t="shared" si="4"/>
        <v>35.6</v>
      </c>
      <c r="H30" s="195">
        <v>2.9</v>
      </c>
      <c r="I30" s="196">
        <v>0</v>
      </c>
      <c r="J30" s="195">
        <v>1.31</v>
      </c>
      <c r="K30" s="193">
        <f t="shared" si="5"/>
        <v>4.21</v>
      </c>
      <c r="L30" s="193">
        <f t="shared" si="6"/>
        <v>39.81</v>
      </c>
      <c r="M30" s="195">
        <v>0.16</v>
      </c>
      <c r="N30" s="142">
        <f t="shared" si="7"/>
        <v>39.97</v>
      </c>
    </row>
    <row r="31" spans="1:14" s="34" customFormat="1" ht="14.25" customHeight="1" x14ac:dyDescent="0.25">
      <c r="A31" s="249"/>
      <c r="B31" s="88" t="s">
        <v>17</v>
      </c>
      <c r="C31" s="195">
        <v>3558</v>
      </c>
      <c r="D31" s="195">
        <v>608</v>
      </c>
      <c r="E31" s="196">
        <v>0</v>
      </c>
      <c r="F31" s="196">
        <v>0</v>
      </c>
      <c r="G31" s="193">
        <f t="shared" si="4"/>
        <v>4166</v>
      </c>
      <c r="H31" s="195">
        <v>363</v>
      </c>
      <c r="I31" s="196">
        <v>0</v>
      </c>
      <c r="J31" s="195">
        <v>162</v>
      </c>
      <c r="K31" s="193">
        <f t="shared" si="5"/>
        <v>525</v>
      </c>
      <c r="L31" s="193">
        <f t="shared" si="6"/>
        <v>4691</v>
      </c>
      <c r="M31" s="195">
        <v>20</v>
      </c>
      <c r="N31" s="142">
        <f t="shared" si="7"/>
        <v>4711</v>
      </c>
    </row>
    <row r="32" spans="1:14" s="34" customFormat="1" ht="14.25" customHeight="1" x14ac:dyDescent="0.25">
      <c r="A32" s="249" t="s">
        <v>32</v>
      </c>
      <c r="B32" s="88" t="s">
        <v>16</v>
      </c>
      <c r="C32" s="196">
        <v>0</v>
      </c>
      <c r="D32" s="196">
        <v>0</v>
      </c>
      <c r="E32" s="196">
        <v>0</v>
      </c>
      <c r="F32" s="196">
        <v>0</v>
      </c>
      <c r="G32" s="193">
        <f t="shared" si="4"/>
        <v>0</v>
      </c>
      <c r="H32" s="196">
        <v>0</v>
      </c>
      <c r="I32" s="196">
        <v>0</v>
      </c>
      <c r="J32" s="196">
        <v>0</v>
      </c>
      <c r="K32" s="193">
        <f t="shared" si="5"/>
        <v>0</v>
      </c>
      <c r="L32" s="193">
        <f t="shared" si="6"/>
        <v>0</v>
      </c>
      <c r="M32" s="196">
        <v>0</v>
      </c>
      <c r="N32" s="142">
        <f t="shared" si="7"/>
        <v>0</v>
      </c>
    </row>
    <row r="33" spans="1:17" s="34" customFormat="1" ht="14.25" customHeight="1" x14ac:dyDescent="0.25">
      <c r="A33" s="249"/>
      <c r="B33" s="88" t="s">
        <v>17</v>
      </c>
      <c r="C33" s="196">
        <v>0</v>
      </c>
      <c r="D33" s="196">
        <v>0</v>
      </c>
      <c r="E33" s="196">
        <v>0</v>
      </c>
      <c r="F33" s="196">
        <v>0</v>
      </c>
      <c r="G33" s="193">
        <f t="shared" si="4"/>
        <v>0</v>
      </c>
      <c r="H33" s="196">
        <v>0</v>
      </c>
      <c r="I33" s="196">
        <v>0</v>
      </c>
      <c r="J33" s="196">
        <v>0</v>
      </c>
      <c r="K33" s="193">
        <f t="shared" si="5"/>
        <v>0</v>
      </c>
      <c r="L33" s="193">
        <f t="shared" si="6"/>
        <v>0</v>
      </c>
      <c r="M33" s="196">
        <v>0</v>
      </c>
      <c r="N33" s="142">
        <f t="shared" si="7"/>
        <v>0</v>
      </c>
    </row>
    <row r="34" spans="1:17" s="34" customFormat="1" ht="14.25" customHeight="1" x14ac:dyDescent="0.25">
      <c r="A34" s="249" t="s">
        <v>33</v>
      </c>
      <c r="B34" s="88" t="s">
        <v>16</v>
      </c>
      <c r="C34" s="196">
        <v>0</v>
      </c>
      <c r="D34" s="196">
        <v>0</v>
      </c>
      <c r="E34" s="196">
        <v>0</v>
      </c>
      <c r="F34" s="196">
        <v>0</v>
      </c>
      <c r="G34" s="193">
        <f t="shared" si="4"/>
        <v>0</v>
      </c>
      <c r="H34" s="196">
        <v>0</v>
      </c>
      <c r="I34" s="196">
        <v>0</v>
      </c>
      <c r="J34" s="196">
        <v>0</v>
      </c>
      <c r="K34" s="193">
        <f t="shared" si="5"/>
        <v>0</v>
      </c>
      <c r="L34" s="193">
        <f t="shared" si="6"/>
        <v>0</v>
      </c>
      <c r="M34" s="196">
        <v>0</v>
      </c>
      <c r="N34" s="142">
        <f t="shared" si="7"/>
        <v>0</v>
      </c>
    </row>
    <row r="35" spans="1:17" s="34" customFormat="1" ht="14.25" customHeight="1" x14ac:dyDescent="0.25">
      <c r="A35" s="249"/>
      <c r="B35" s="88" t="s">
        <v>17</v>
      </c>
      <c r="C35" s="196">
        <v>0</v>
      </c>
      <c r="D35" s="196">
        <v>0</v>
      </c>
      <c r="E35" s="196">
        <v>0</v>
      </c>
      <c r="F35" s="196">
        <v>0</v>
      </c>
      <c r="G35" s="193">
        <f t="shared" si="4"/>
        <v>0</v>
      </c>
      <c r="H35" s="196">
        <v>0</v>
      </c>
      <c r="I35" s="196">
        <v>0</v>
      </c>
      <c r="J35" s="196">
        <v>0</v>
      </c>
      <c r="K35" s="193">
        <f t="shared" si="5"/>
        <v>0</v>
      </c>
      <c r="L35" s="193">
        <f t="shared" si="6"/>
        <v>0</v>
      </c>
      <c r="M35" s="196">
        <v>0</v>
      </c>
      <c r="N35" s="142">
        <f t="shared" si="7"/>
        <v>0</v>
      </c>
    </row>
    <row r="36" spans="1:17" s="34" customFormat="1" ht="14.25" customHeight="1" x14ac:dyDescent="0.25">
      <c r="A36" s="249" t="s">
        <v>34</v>
      </c>
      <c r="B36" s="88" t="s">
        <v>16</v>
      </c>
      <c r="C36" s="196">
        <v>0</v>
      </c>
      <c r="D36" s="196">
        <v>0</v>
      </c>
      <c r="E36" s="196">
        <v>0</v>
      </c>
      <c r="F36" s="196">
        <v>0</v>
      </c>
      <c r="G36" s="193">
        <f t="shared" si="4"/>
        <v>0</v>
      </c>
      <c r="H36" s="196">
        <v>0</v>
      </c>
      <c r="I36" s="196">
        <v>0</v>
      </c>
      <c r="J36" s="196">
        <v>0</v>
      </c>
      <c r="K36" s="193">
        <f t="shared" si="5"/>
        <v>0</v>
      </c>
      <c r="L36" s="193">
        <f t="shared" si="6"/>
        <v>0</v>
      </c>
      <c r="M36" s="196">
        <v>0</v>
      </c>
      <c r="N36" s="142">
        <f t="shared" si="7"/>
        <v>0</v>
      </c>
      <c r="O36" s="37"/>
      <c r="P36" s="37"/>
      <c r="Q36" s="37"/>
    </row>
    <row r="37" spans="1:17" s="34" customFormat="1" ht="14.25" customHeight="1" x14ac:dyDescent="0.25">
      <c r="A37" s="249"/>
      <c r="B37" s="88" t="s">
        <v>17</v>
      </c>
      <c r="C37" s="196">
        <v>0</v>
      </c>
      <c r="D37" s="196">
        <v>0</v>
      </c>
      <c r="E37" s="196">
        <v>0</v>
      </c>
      <c r="F37" s="196">
        <v>0</v>
      </c>
      <c r="G37" s="193">
        <f t="shared" si="4"/>
        <v>0</v>
      </c>
      <c r="H37" s="196">
        <v>0</v>
      </c>
      <c r="I37" s="196">
        <v>0</v>
      </c>
      <c r="J37" s="196">
        <v>0</v>
      </c>
      <c r="K37" s="193">
        <f t="shared" si="5"/>
        <v>0</v>
      </c>
      <c r="L37" s="193">
        <f t="shared" si="6"/>
        <v>0</v>
      </c>
      <c r="M37" s="196">
        <v>0</v>
      </c>
      <c r="N37" s="142">
        <f t="shared" si="7"/>
        <v>0</v>
      </c>
      <c r="O37" s="37"/>
      <c r="P37" s="37"/>
      <c r="Q37" s="37"/>
    </row>
    <row r="38" spans="1:17" s="34" customFormat="1" ht="18.75" customHeight="1" x14ac:dyDescent="0.25">
      <c r="A38" s="59" t="s">
        <v>35</v>
      </c>
      <c r="B38" s="88" t="s">
        <v>16</v>
      </c>
      <c r="C38" s="216">
        <f>C4+C12+C14+C16+C18+C20+C22+C24+C26+C28+C30+C32+C34+C36</f>
        <v>2929.2100000000005</v>
      </c>
      <c r="D38" s="193">
        <f t="shared" ref="D38:F39" si="8">D4+D12+D14+D16+D18+D20+D22+D24+D26+D28+D30+D32+D34+D36</f>
        <v>2064.67</v>
      </c>
      <c r="E38" s="193">
        <f t="shared" si="8"/>
        <v>0.59000000000000008</v>
      </c>
      <c r="F38" s="193">
        <f t="shared" si="8"/>
        <v>1.2</v>
      </c>
      <c r="G38" s="193">
        <f>SUM(C38:F38)</f>
        <v>4995.670000000001</v>
      </c>
      <c r="H38" s="193">
        <f>H4+H12+H14+H16+H18+H20+H22+H24+H26+H28+H30+H32+H34+H36</f>
        <v>1343.23</v>
      </c>
      <c r="I38" s="193">
        <f t="shared" ref="I38:J39" si="9">I4+I12+I14+I16+I18+I20+I22+I24+I26+I28+I30+I32+I34+I36</f>
        <v>117.09</v>
      </c>
      <c r="J38" s="193">
        <f t="shared" si="9"/>
        <v>179.09</v>
      </c>
      <c r="K38" s="193">
        <f>SUM(H38:J38)</f>
        <v>1639.4099999999999</v>
      </c>
      <c r="L38" s="193">
        <f>G38+K38</f>
        <v>6635.0800000000008</v>
      </c>
      <c r="M38" s="216">
        <f>M4+M12+M14+M16+M18+M20+M22+M24+M26+M28+M30+M32+M34+M36</f>
        <v>50.370000000000005</v>
      </c>
      <c r="N38" s="142">
        <f>SUM(L38:M38)</f>
        <v>6685.4500000000007</v>
      </c>
      <c r="O38" s="36"/>
      <c r="P38" s="37"/>
      <c r="Q38" s="37"/>
    </row>
    <row r="39" spans="1:17" s="34" customFormat="1" ht="15.75" x14ac:dyDescent="0.25">
      <c r="A39" s="60"/>
      <c r="B39" s="88" t="s">
        <v>17</v>
      </c>
      <c r="C39" s="193">
        <f>C5+C13+C15+C17+C19+C21+C23+C25+C27+C29+C31+C33+C35+C37</f>
        <v>479949</v>
      </c>
      <c r="D39" s="193">
        <f t="shared" si="8"/>
        <v>201319</v>
      </c>
      <c r="E39" s="193">
        <f t="shared" si="8"/>
        <v>65</v>
      </c>
      <c r="F39" s="193">
        <f t="shared" si="8"/>
        <v>114</v>
      </c>
      <c r="G39" s="193">
        <f t="shared" si="4"/>
        <v>681447</v>
      </c>
      <c r="H39" s="193">
        <f>H5+H13+H15+H17+H19+H21+H23+H25+H27+H29+H31+H33+H35+H37</f>
        <v>275668</v>
      </c>
      <c r="I39" s="193">
        <f t="shared" si="9"/>
        <v>30049</v>
      </c>
      <c r="J39" s="193">
        <f t="shared" si="9"/>
        <v>54243</v>
      </c>
      <c r="K39" s="193">
        <f>SUM(H39:J39)</f>
        <v>359960</v>
      </c>
      <c r="L39" s="193">
        <f t="shared" si="6"/>
        <v>1041407</v>
      </c>
      <c r="M39" s="193">
        <f>M5+M13+M15+M17+M19+M21+M23+M25+M27+M29+M31+M33+M35+M37</f>
        <v>6405</v>
      </c>
      <c r="N39" s="142">
        <f t="shared" si="7"/>
        <v>1047812</v>
      </c>
      <c r="O39" s="37"/>
      <c r="P39" s="37"/>
      <c r="Q39" s="37"/>
    </row>
    <row r="40" spans="1:17" s="34" customFormat="1" x14ac:dyDescent="0.25"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146"/>
      <c r="O40" s="37"/>
      <c r="P40" s="37"/>
      <c r="Q40" s="37"/>
    </row>
    <row r="41" spans="1:17" s="34" customFormat="1" x14ac:dyDescent="0.25">
      <c r="N41" s="94"/>
      <c r="O41" s="37"/>
      <c r="P41" s="37"/>
      <c r="Q41" s="37"/>
    </row>
    <row r="42" spans="1:17" x14ac:dyDescent="0.25">
      <c r="Q42" s="3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Q49"/>
  <sheetViews>
    <sheetView zoomScale="85" zoomScaleNormal="85" workbookViewId="0">
      <selection activeCell="C4" sqref="C4:N40"/>
    </sheetView>
  </sheetViews>
  <sheetFormatPr defaultRowHeight="15" x14ac:dyDescent="0.25"/>
  <cols>
    <col min="1" max="1" width="34.7109375" style="27" customWidth="1"/>
    <col min="2" max="2" width="4" style="27" customWidth="1"/>
    <col min="3" max="3" width="7.7109375" style="27" customWidth="1"/>
    <col min="4" max="4" width="8.5703125" style="27" customWidth="1"/>
    <col min="5" max="6" width="6.42578125" style="27" customWidth="1"/>
    <col min="7" max="7" width="12.28515625" style="27" customWidth="1"/>
    <col min="8" max="8" width="9.42578125" style="27" bestFit="1" customWidth="1"/>
    <col min="9" max="9" width="7.42578125" style="27" customWidth="1"/>
    <col min="10" max="10" width="9.140625" style="27"/>
    <col min="11" max="11" width="10.7109375" style="27" customWidth="1"/>
    <col min="12" max="12" width="7.85546875" style="27" customWidth="1"/>
    <col min="13" max="13" width="7.42578125" style="27" customWidth="1"/>
    <col min="14" max="14" width="11.5703125" style="93" customWidth="1"/>
    <col min="15" max="15" width="9.140625" style="27" customWidth="1"/>
    <col min="16" max="16384" width="9.140625" style="27"/>
  </cols>
  <sheetData>
    <row r="1" spans="1:16" ht="13.5" customHeight="1" x14ac:dyDescent="0.25">
      <c r="A1" s="27" t="s">
        <v>62</v>
      </c>
    </row>
    <row r="2" spans="1:16" ht="12" customHeight="1" x14ac:dyDescent="0.25">
      <c r="A2" s="63" t="s">
        <v>0</v>
      </c>
      <c r="B2" s="101"/>
      <c r="C2" s="256" t="s">
        <v>1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04" t="s">
        <v>2</v>
      </c>
    </row>
    <row r="3" spans="1:16" ht="24" customHeight="1" x14ac:dyDescent="0.25">
      <c r="A3" s="63" t="s">
        <v>3</v>
      </c>
      <c r="B3" s="101"/>
      <c r="C3" s="84" t="s">
        <v>36</v>
      </c>
      <c r="D3" s="84" t="s">
        <v>5</v>
      </c>
      <c r="E3" s="84" t="s">
        <v>6</v>
      </c>
      <c r="F3" s="84" t="s">
        <v>7</v>
      </c>
      <c r="G3" s="84" t="s">
        <v>8</v>
      </c>
      <c r="H3" s="84" t="s">
        <v>9</v>
      </c>
      <c r="I3" s="84" t="s">
        <v>10</v>
      </c>
      <c r="J3" s="84" t="s">
        <v>11</v>
      </c>
      <c r="K3" s="84" t="s">
        <v>12</v>
      </c>
      <c r="L3" s="84" t="s">
        <v>13</v>
      </c>
      <c r="M3" s="84" t="s">
        <v>14</v>
      </c>
      <c r="N3" s="147"/>
    </row>
    <row r="4" spans="1:16" ht="14.25" customHeight="1" x14ac:dyDescent="0.25">
      <c r="A4" s="61" t="s">
        <v>15</v>
      </c>
      <c r="B4" s="52" t="s">
        <v>16</v>
      </c>
      <c r="C4" s="206">
        <f>C6+C8+C10</f>
        <v>1582.1899999999998</v>
      </c>
      <c r="D4" s="206">
        <f t="shared" ref="D4:F4" si="0">D6+D8+D10</f>
        <v>533.36</v>
      </c>
      <c r="E4" s="206">
        <f t="shared" si="0"/>
        <v>1.8900000000000001</v>
      </c>
      <c r="F4" s="206">
        <f t="shared" si="0"/>
        <v>25.18</v>
      </c>
      <c r="G4" s="206">
        <f>SUM(C4:F4)</f>
        <v>2142.6199999999994</v>
      </c>
      <c r="H4" s="206">
        <f>H6+H8+H10</f>
        <v>1635.5799999999997</v>
      </c>
      <c r="I4" s="206">
        <f t="shared" ref="I4:J4" si="1">I6+I8+I10</f>
        <v>88.58</v>
      </c>
      <c r="J4" s="206">
        <f t="shared" si="1"/>
        <v>328.97</v>
      </c>
      <c r="K4" s="206">
        <f>SUM(H4:J4)</f>
        <v>2053.1299999999997</v>
      </c>
      <c r="L4" s="206">
        <f>G4+K4</f>
        <v>4195.7499999999991</v>
      </c>
      <c r="M4" s="206">
        <f>M6+M8+M10</f>
        <v>954.25999999999976</v>
      </c>
      <c r="N4" s="207">
        <f>SUM(L4:M4)</f>
        <v>5150.0099999999984</v>
      </c>
    </row>
    <row r="5" spans="1:16" ht="13.5" customHeight="1" x14ac:dyDescent="0.25">
      <c r="A5" s="64"/>
      <c r="B5" s="52" t="s">
        <v>38</v>
      </c>
      <c r="C5" s="208">
        <f>C7+C9+C11</f>
        <v>333384</v>
      </c>
      <c r="D5" s="208">
        <f t="shared" ref="D5:F5" si="2">D7+D9+D11</f>
        <v>117327</v>
      </c>
      <c r="E5" s="208">
        <f t="shared" si="2"/>
        <v>39</v>
      </c>
      <c r="F5" s="208">
        <f t="shared" si="2"/>
        <v>4027</v>
      </c>
      <c r="G5" s="208">
        <f>SUM(C5:F5)</f>
        <v>454777</v>
      </c>
      <c r="H5" s="208">
        <f>H7+H9+H11</f>
        <v>316607</v>
      </c>
      <c r="I5" s="208">
        <f t="shared" ref="I5:J5" si="3">I7+I9+I11</f>
        <v>17710</v>
      </c>
      <c r="J5" s="208">
        <f t="shared" si="3"/>
        <v>63305</v>
      </c>
      <c r="K5" s="208">
        <f>SUM(H5:J5)</f>
        <v>397622</v>
      </c>
      <c r="L5" s="208">
        <f>G5+K5</f>
        <v>852399</v>
      </c>
      <c r="M5" s="208">
        <f>M7+M9+M11</f>
        <v>132601</v>
      </c>
      <c r="N5" s="207">
        <f>SUM(L5:M5)</f>
        <v>985000</v>
      </c>
    </row>
    <row r="6" spans="1:16" ht="17.25" customHeight="1" x14ac:dyDescent="0.25">
      <c r="A6" s="257" t="s">
        <v>39</v>
      </c>
      <c r="B6" s="52" t="s">
        <v>16</v>
      </c>
      <c r="C6" s="195">
        <v>711.54</v>
      </c>
      <c r="D6" s="195">
        <v>374.86</v>
      </c>
      <c r="E6" s="209">
        <v>0</v>
      </c>
      <c r="F6" s="195">
        <v>20.079999999999998</v>
      </c>
      <c r="G6" s="209">
        <f>SUM(C6:F6)</f>
        <v>1106.48</v>
      </c>
      <c r="H6" s="195">
        <v>1091.8799999999999</v>
      </c>
      <c r="I6" s="195">
        <v>77.36</v>
      </c>
      <c r="J6" s="195">
        <v>247.40000000000003</v>
      </c>
      <c r="K6" s="209">
        <f>SUM(H6:J6)</f>
        <v>1416.6399999999999</v>
      </c>
      <c r="L6" s="209">
        <f>G6+K6</f>
        <v>2523.12</v>
      </c>
      <c r="M6" s="195">
        <v>715.60999999999979</v>
      </c>
      <c r="N6" s="210">
        <f>SUM(L6:M6)</f>
        <v>3238.7299999999996</v>
      </c>
    </row>
    <row r="7" spans="1:16" ht="15.75" customHeight="1" x14ac:dyDescent="0.25">
      <c r="A7" s="257"/>
      <c r="B7" s="52" t="s">
        <v>38</v>
      </c>
      <c r="C7" s="195">
        <v>201857</v>
      </c>
      <c r="D7" s="195">
        <v>94417</v>
      </c>
      <c r="E7" s="211">
        <v>0</v>
      </c>
      <c r="F7" s="195">
        <v>3857</v>
      </c>
      <c r="G7" s="211">
        <f t="shared" ref="G7:G39" si="4">SUM(C7:F7)</f>
        <v>300131</v>
      </c>
      <c r="H7" s="195">
        <v>245007</v>
      </c>
      <c r="I7" s="195">
        <v>17309</v>
      </c>
      <c r="J7" s="195">
        <v>57664</v>
      </c>
      <c r="K7" s="211">
        <f t="shared" ref="K7:K37" si="5">SUM(H7:J7)</f>
        <v>319980</v>
      </c>
      <c r="L7" s="211">
        <f t="shared" ref="L7:L39" si="6">G7+K7</f>
        <v>620111</v>
      </c>
      <c r="M7" s="195">
        <v>123892</v>
      </c>
      <c r="N7" s="210">
        <f t="shared" ref="N7:N39" si="7">SUM(L7:M7)</f>
        <v>744003</v>
      </c>
    </row>
    <row r="8" spans="1:16" ht="27.75" customHeight="1" x14ac:dyDescent="0.25">
      <c r="A8" s="257" t="s">
        <v>40</v>
      </c>
      <c r="B8" s="52" t="s">
        <v>16</v>
      </c>
      <c r="C8" s="195">
        <v>506.53999999999996</v>
      </c>
      <c r="D8" s="195">
        <v>78.57999999999997</v>
      </c>
      <c r="E8" s="195">
        <v>1.8900000000000001</v>
      </c>
      <c r="F8" s="195">
        <v>5.0999999999999996</v>
      </c>
      <c r="G8" s="209">
        <f t="shared" si="4"/>
        <v>592.1099999999999</v>
      </c>
      <c r="H8" s="195">
        <v>238.38999999999996</v>
      </c>
      <c r="I8" s="195">
        <v>11.219999999999999</v>
      </c>
      <c r="J8" s="195">
        <v>81.569999999999993</v>
      </c>
      <c r="K8" s="209">
        <f t="shared" si="5"/>
        <v>331.17999999999995</v>
      </c>
      <c r="L8" s="209">
        <f t="shared" si="6"/>
        <v>923.28999999999985</v>
      </c>
      <c r="M8" s="195">
        <v>238.64999999999998</v>
      </c>
      <c r="N8" s="210">
        <f t="shared" si="7"/>
        <v>1161.9399999999998</v>
      </c>
    </row>
    <row r="9" spans="1:16" ht="15.75" x14ac:dyDescent="0.25">
      <c r="A9" s="257"/>
      <c r="B9" s="52" t="s">
        <v>38</v>
      </c>
      <c r="C9" s="195">
        <v>48992</v>
      </c>
      <c r="D9" s="195">
        <v>4395</v>
      </c>
      <c r="E9" s="195">
        <v>39</v>
      </c>
      <c r="F9" s="195">
        <v>170</v>
      </c>
      <c r="G9" s="211">
        <f t="shared" si="4"/>
        <v>53596</v>
      </c>
      <c r="H9" s="195">
        <v>10121</v>
      </c>
      <c r="I9" s="195">
        <v>401</v>
      </c>
      <c r="J9" s="195">
        <v>5641</v>
      </c>
      <c r="K9" s="211">
        <f t="shared" si="5"/>
        <v>16163</v>
      </c>
      <c r="L9" s="211">
        <f t="shared" si="6"/>
        <v>69759</v>
      </c>
      <c r="M9" s="195">
        <v>8709</v>
      </c>
      <c r="N9" s="210">
        <f t="shared" si="7"/>
        <v>78468</v>
      </c>
    </row>
    <row r="10" spans="1:16" ht="14.25" customHeight="1" x14ac:dyDescent="0.25">
      <c r="A10" s="257" t="s">
        <v>41</v>
      </c>
      <c r="B10" s="52" t="s">
        <v>16</v>
      </c>
      <c r="C10" s="195">
        <v>364.10999999999996</v>
      </c>
      <c r="D10" s="195">
        <v>79.919999999999987</v>
      </c>
      <c r="E10" s="209">
        <v>0</v>
      </c>
      <c r="F10" s="209">
        <v>0</v>
      </c>
      <c r="G10" s="209">
        <f t="shared" si="4"/>
        <v>444.03</v>
      </c>
      <c r="H10" s="195">
        <v>305.31</v>
      </c>
      <c r="I10" s="209">
        <v>0</v>
      </c>
      <c r="J10" s="209">
        <v>0</v>
      </c>
      <c r="K10" s="209">
        <f t="shared" si="5"/>
        <v>305.31</v>
      </c>
      <c r="L10" s="209">
        <f t="shared" si="6"/>
        <v>749.33999999999992</v>
      </c>
      <c r="M10" s="209">
        <v>0</v>
      </c>
      <c r="N10" s="210">
        <f t="shared" si="7"/>
        <v>749.33999999999992</v>
      </c>
    </row>
    <row r="11" spans="1:16" ht="14.25" customHeight="1" x14ac:dyDescent="0.25">
      <c r="A11" s="257"/>
      <c r="B11" s="52" t="s">
        <v>38</v>
      </c>
      <c r="C11" s="195">
        <v>82535</v>
      </c>
      <c r="D11" s="195">
        <v>18515</v>
      </c>
      <c r="E11" s="211">
        <v>0</v>
      </c>
      <c r="F11" s="211">
        <v>0</v>
      </c>
      <c r="G11" s="211">
        <f t="shared" si="4"/>
        <v>101050</v>
      </c>
      <c r="H11" s="195">
        <v>61479</v>
      </c>
      <c r="I11" s="211">
        <v>0</v>
      </c>
      <c r="J11" s="211">
        <v>0</v>
      </c>
      <c r="K11" s="211">
        <f t="shared" si="5"/>
        <v>61479</v>
      </c>
      <c r="L11" s="211">
        <f t="shared" si="6"/>
        <v>162529</v>
      </c>
      <c r="M11" s="211">
        <v>0</v>
      </c>
      <c r="N11" s="210">
        <f t="shared" si="7"/>
        <v>162529</v>
      </c>
      <c r="O11" s="29"/>
    </row>
    <row r="12" spans="1:16" ht="14.25" customHeight="1" x14ac:dyDescent="0.25">
      <c r="A12" s="61" t="s">
        <v>21</v>
      </c>
      <c r="B12" s="52" t="s">
        <v>16</v>
      </c>
      <c r="C12" s="195">
        <v>1353.53</v>
      </c>
      <c r="D12" s="195">
        <v>743.31999999999982</v>
      </c>
      <c r="E12" s="195">
        <v>6.49</v>
      </c>
      <c r="F12" s="195">
        <v>4.25</v>
      </c>
      <c r="G12" s="212">
        <f>SUM(C12:F12)</f>
        <v>2107.5899999999997</v>
      </c>
      <c r="H12" s="195">
        <v>1064.5999999999997</v>
      </c>
      <c r="I12" s="195">
        <v>78.39</v>
      </c>
      <c r="J12" s="195">
        <v>72.320000000000022</v>
      </c>
      <c r="K12" s="206">
        <f>SUM(H12:J12)</f>
        <v>1215.3099999999997</v>
      </c>
      <c r="L12" s="206">
        <f>G12+K12</f>
        <v>3322.8999999999996</v>
      </c>
      <c r="M12" s="195">
        <v>174.96999999999997</v>
      </c>
      <c r="N12" s="207">
        <f>SUM(L12:M12)</f>
        <v>3497.8699999999994</v>
      </c>
    </row>
    <row r="13" spans="1:16" ht="14.25" customHeight="1" x14ac:dyDescent="0.25">
      <c r="A13" s="62" t="s">
        <v>37</v>
      </c>
      <c r="B13" s="52" t="s">
        <v>38</v>
      </c>
      <c r="C13" s="195">
        <v>55629</v>
      </c>
      <c r="D13" s="195">
        <v>27546</v>
      </c>
      <c r="E13" s="195">
        <v>103</v>
      </c>
      <c r="F13" s="195">
        <v>164</v>
      </c>
      <c r="G13" s="208">
        <f t="shared" si="4"/>
        <v>83442</v>
      </c>
      <c r="H13" s="195">
        <v>28490</v>
      </c>
      <c r="I13" s="195">
        <v>2085</v>
      </c>
      <c r="J13" s="195">
        <v>1690</v>
      </c>
      <c r="K13" s="208">
        <f>SUM(H13:J13)</f>
        <v>32265</v>
      </c>
      <c r="L13" s="208">
        <f t="shared" si="6"/>
        <v>115707</v>
      </c>
      <c r="M13" s="195">
        <v>3271</v>
      </c>
      <c r="N13" s="207">
        <f t="shared" si="7"/>
        <v>118978</v>
      </c>
      <c r="P13" s="47"/>
    </row>
    <row r="14" spans="1:16" ht="14.25" customHeight="1" x14ac:dyDescent="0.25">
      <c r="A14" s="254" t="s">
        <v>23</v>
      </c>
      <c r="B14" s="52" t="s">
        <v>16</v>
      </c>
      <c r="C14" s="195">
        <v>11.530000000000001</v>
      </c>
      <c r="D14" s="195">
        <v>13.41</v>
      </c>
      <c r="E14" s="209">
        <v>0</v>
      </c>
      <c r="F14" s="195">
        <v>2.21</v>
      </c>
      <c r="G14" s="206">
        <f t="shared" si="4"/>
        <v>27.150000000000002</v>
      </c>
      <c r="H14" s="195">
        <v>15.380000000000003</v>
      </c>
      <c r="I14" s="195">
        <v>0.48</v>
      </c>
      <c r="J14" s="195">
        <v>0.47</v>
      </c>
      <c r="K14" s="206">
        <f t="shared" si="5"/>
        <v>16.330000000000002</v>
      </c>
      <c r="L14" s="206">
        <f t="shared" si="6"/>
        <v>43.480000000000004</v>
      </c>
      <c r="M14" s="209">
        <v>0</v>
      </c>
      <c r="N14" s="207">
        <f t="shared" si="7"/>
        <v>43.480000000000004</v>
      </c>
    </row>
    <row r="15" spans="1:16" ht="14.25" customHeight="1" x14ac:dyDescent="0.25">
      <c r="A15" s="254"/>
      <c r="B15" s="52" t="s">
        <v>38</v>
      </c>
      <c r="C15" s="195">
        <v>999</v>
      </c>
      <c r="D15" s="195">
        <v>1254</v>
      </c>
      <c r="E15" s="209">
        <v>0</v>
      </c>
      <c r="F15" s="195">
        <v>135</v>
      </c>
      <c r="G15" s="206">
        <f t="shared" si="4"/>
        <v>2388</v>
      </c>
      <c r="H15" s="195">
        <v>1078</v>
      </c>
      <c r="I15" s="195">
        <v>48</v>
      </c>
      <c r="J15" s="195">
        <v>168</v>
      </c>
      <c r="K15" s="206">
        <f t="shared" si="5"/>
        <v>1294</v>
      </c>
      <c r="L15" s="208">
        <f t="shared" si="6"/>
        <v>3682</v>
      </c>
      <c r="M15" s="209">
        <v>0</v>
      </c>
      <c r="N15" s="207">
        <f t="shared" si="7"/>
        <v>3682</v>
      </c>
    </row>
    <row r="16" spans="1:16" ht="14.25" customHeight="1" x14ac:dyDescent="0.25">
      <c r="A16" s="254" t="s">
        <v>24</v>
      </c>
      <c r="B16" s="52" t="s">
        <v>16</v>
      </c>
      <c r="C16" s="195">
        <v>357.01</v>
      </c>
      <c r="D16" s="195">
        <v>197.46000000000004</v>
      </c>
      <c r="E16" s="195">
        <v>4.6700000000000008</v>
      </c>
      <c r="F16" s="195">
        <v>8.129999999999999</v>
      </c>
      <c r="G16" s="206">
        <f t="shared" si="4"/>
        <v>567.27</v>
      </c>
      <c r="H16" s="195">
        <v>191.28000000000003</v>
      </c>
      <c r="I16" s="195">
        <v>26.72</v>
      </c>
      <c r="J16" s="195">
        <v>15.06</v>
      </c>
      <c r="K16" s="206">
        <f t="shared" si="5"/>
        <v>233.06000000000003</v>
      </c>
      <c r="L16" s="206">
        <f t="shared" si="6"/>
        <v>800.33</v>
      </c>
      <c r="M16" s="195">
        <v>24.859999999999996</v>
      </c>
      <c r="N16" s="207">
        <f t="shared" si="7"/>
        <v>825.19</v>
      </c>
    </row>
    <row r="17" spans="1:15" ht="14.25" customHeight="1" x14ac:dyDescent="0.25">
      <c r="A17" s="254"/>
      <c r="B17" s="52" t="s">
        <v>38</v>
      </c>
      <c r="C17" s="195">
        <v>3994</v>
      </c>
      <c r="D17" s="195">
        <v>4122</v>
      </c>
      <c r="E17" s="195">
        <v>142</v>
      </c>
      <c r="F17" s="195">
        <v>235</v>
      </c>
      <c r="G17" s="208">
        <f t="shared" si="4"/>
        <v>8493</v>
      </c>
      <c r="H17" s="195">
        <v>2158</v>
      </c>
      <c r="I17" s="195">
        <v>426</v>
      </c>
      <c r="J17" s="195">
        <v>386</v>
      </c>
      <c r="K17" s="208">
        <f t="shared" si="5"/>
        <v>2970</v>
      </c>
      <c r="L17" s="208">
        <f t="shared" si="6"/>
        <v>11463</v>
      </c>
      <c r="M17" s="195">
        <v>387</v>
      </c>
      <c r="N17" s="207">
        <f t="shared" si="7"/>
        <v>11850</v>
      </c>
    </row>
    <row r="18" spans="1:15" ht="14.25" customHeight="1" x14ac:dyDescent="0.25">
      <c r="A18" s="255" t="s">
        <v>42</v>
      </c>
      <c r="B18" s="52" t="s">
        <v>16</v>
      </c>
      <c r="C18" s="195">
        <v>2.08</v>
      </c>
      <c r="D18" s="195">
        <v>0.35</v>
      </c>
      <c r="E18" s="209">
        <v>0</v>
      </c>
      <c r="F18" s="209">
        <v>0</v>
      </c>
      <c r="G18" s="206">
        <f t="shared" si="4"/>
        <v>2.4300000000000002</v>
      </c>
      <c r="H18" s="195">
        <v>2.12</v>
      </c>
      <c r="I18" s="209">
        <v>0</v>
      </c>
      <c r="J18" s="209">
        <v>0</v>
      </c>
      <c r="K18" s="206">
        <f t="shared" si="5"/>
        <v>2.12</v>
      </c>
      <c r="L18" s="206">
        <f t="shared" si="6"/>
        <v>4.5500000000000007</v>
      </c>
      <c r="M18" s="209">
        <v>0</v>
      </c>
      <c r="N18" s="207">
        <f t="shared" si="7"/>
        <v>4.5500000000000007</v>
      </c>
    </row>
    <row r="19" spans="1:15" ht="14.25" customHeight="1" x14ac:dyDescent="0.25">
      <c r="A19" s="255"/>
      <c r="B19" s="52" t="s">
        <v>38</v>
      </c>
      <c r="C19" s="195">
        <v>431</v>
      </c>
      <c r="D19" s="195">
        <v>47</v>
      </c>
      <c r="E19" s="209">
        <v>0</v>
      </c>
      <c r="F19" s="209">
        <v>0</v>
      </c>
      <c r="G19" s="206">
        <f t="shared" si="4"/>
        <v>478</v>
      </c>
      <c r="H19" s="195">
        <v>375</v>
      </c>
      <c r="I19" s="209">
        <v>0</v>
      </c>
      <c r="J19" s="209">
        <v>0</v>
      </c>
      <c r="K19" s="206">
        <f t="shared" si="5"/>
        <v>375</v>
      </c>
      <c r="L19" s="206">
        <f t="shared" si="6"/>
        <v>853</v>
      </c>
      <c r="M19" s="209">
        <v>0</v>
      </c>
      <c r="N19" s="207">
        <f t="shared" si="7"/>
        <v>853</v>
      </c>
    </row>
    <row r="20" spans="1:15" ht="14.25" customHeight="1" x14ac:dyDescent="0.25">
      <c r="A20" s="255" t="s">
        <v>43</v>
      </c>
      <c r="B20" s="52" t="s">
        <v>16</v>
      </c>
      <c r="C20" s="209">
        <v>0</v>
      </c>
      <c r="D20" s="209">
        <v>0</v>
      </c>
      <c r="E20" s="209">
        <v>0</v>
      </c>
      <c r="F20" s="209">
        <v>0</v>
      </c>
      <c r="G20" s="206">
        <f t="shared" si="4"/>
        <v>0</v>
      </c>
      <c r="H20" s="209">
        <v>0</v>
      </c>
      <c r="I20" s="209">
        <v>0</v>
      </c>
      <c r="J20" s="209">
        <v>0</v>
      </c>
      <c r="K20" s="206">
        <f t="shared" si="5"/>
        <v>0</v>
      </c>
      <c r="L20" s="206">
        <f t="shared" si="6"/>
        <v>0</v>
      </c>
      <c r="M20" s="209">
        <v>0</v>
      </c>
      <c r="N20" s="207">
        <f t="shared" si="7"/>
        <v>0</v>
      </c>
    </row>
    <row r="21" spans="1:15" ht="14.25" customHeight="1" x14ac:dyDescent="0.25">
      <c r="A21" s="255"/>
      <c r="B21" s="52" t="s">
        <v>38</v>
      </c>
      <c r="C21" s="209">
        <v>0</v>
      </c>
      <c r="D21" s="209">
        <v>0</v>
      </c>
      <c r="E21" s="209">
        <v>0</v>
      </c>
      <c r="F21" s="209">
        <v>0</v>
      </c>
      <c r="G21" s="206">
        <f t="shared" si="4"/>
        <v>0</v>
      </c>
      <c r="H21" s="209">
        <v>0</v>
      </c>
      <c r="I21" s="209">
        <v>0</v>
      </c>
      <c r="J21" s="209">
        <v>0</v>
      </c>
      <c r="K21" s="206">
        <f t="shared" si="5"/>
        <v>0</v>
      </c>
      <c r="L21" s="206">
        <f t="shared" si="6"/>
        <v>0</v>
      </c>
      <c r="M21" s="209">
        <v>0</v>
      </c>
      <c r="N21" s="207">
        <f t="shared" si="7"/>
        <v>0</v>
      </c>
    </row>
    <row r="22" spans="1:15" ht="14.25" customHeight="1" x14ac:dyDescent="0.25">
      <c r="A22" s="61" t="s">
        <v>27</v>
      </c>
      <c r="B22" s="52" t="s">
        <v>16</v>
      </c>
      <c r="C22" s="195">
        <v>19.299999999999997</v>
      </c>
      <c r="D22" s="195">
        <v>22.9</v>
      </c>
      <c r="E22" s="209">
        <v>0</v>
      </c>
      <c r="F22" s="209">
        <v>0</v>
      </c>
      <c r="G22" s="206">
        <f t="shared" si="4"/>
        <v>42.199999999999996</v>
      </c>
      <c r="H22" s="209">
        <v>0</v>
      </c>
      <c r="I22" s="209">
        <v>0</v>
      </c>
      <c r="J22" s="209">
        <v>0</v>
      </c>
      <c r="K22" s="206">
        <f t="shared" si="5"/>
        <v>0</v>
      </c>
      <c r="L22" s="206">
        <f t="shared" si="6"/>
        <v>42.199999999999996</v>
      </c>
      <c r="M22" s="195">
        <v>0.23</v>
      </c>
      <c r="N22" s="207">
        <f t="shared" si="7"/>
        <v>42.429999999999993</v>
      </c>
    </row>
    <row r="23" spans="1:15" ht="14.25" customHeight="1" x14ac:dyDescent="0.25">
      <c r="A23" s="64"/>
      <c r="B23" s="52" t="s">
        <v>38</v>
      </c>
      <c r="C23" s="195">
        <v>386</v>
      </c>
      <c r="D23" s="195">
        <v>142</v>
      </c>
      <c r="E23" s="209">
        <v>0</v>
      </c>
      <c r="F23" s="209">
        <v>0</v>
      </c>
      <c r="G23" s="206">
        <f t="shared" si="4"/>
        <v>528</v>
      </c>
      <c r="H23" s="209">
        <v>0</v>
      </c>
      <c r="I23" s="209">
        <v>0</v>
      </c>
      <c r="J23" s="209">
        <v>0</v>
      </c>
      <c r="K23" s="206">
        <f t="shared" si="5"/>
        <v>0</v>
      </c>
      <c r="L23" s="206">
        <f t="shared" si="6"/>
        <v>528</v>
      </c>
      <c r="M23" s="195">
        <v>1</v>
      </c>
      <c r="N23" s="207">
        <f t="shared" si="7"/>
        <v>529</v>
      </c>
    </row>
    <row r="24" spans="1:15" ht="14.25" customHeight="1" x14ac:dyDescent="0.25">
      <c r="A24" s="254" t="s">
        <v>28</v>
      </c>
      <c r="B24" s="52" t="s">
        <v>16</v>
      </c>
      <c r="C24" s="195">
        <v>763.84999999999991</v>
      </c>
      <c r="D24" s="195">
        <v>118.08</v>
      </c>
      <c r="E24" s="209">
        <v>0</v>
      </c>
      <c r="F24" s="195">
        <v>0.02</v>
      </c>
      <c r="G24" s="206">
        <f t="shared" si="4"/>
        <v>881.94999999999993</v>
      </c>
      <c r="H24" s="195">
        <v>106.22</v>
      </c>
      <c r="I24" s="195">
        <v>2.1</v>
      </c>
      <c r="J24" s="209">
        <v>0</v>
      </c>
      <c r="K24" s="206">
        <f t="shared" si="5"/>
        <v>108.32</v>
      </c>
      <c r="L24" s="206">
        <f t="shared" si="6"/>
        <v>990.27</v>
      </c>
      <c r="M24" s="195">
        <v>1.24</v>
      </c>
      <c r="N24" s="207">
        <f t="shared" si="7"/>
        <v>991.51</v>
      </c>
    </row>
    <row r="25" spans="1:15" ht="14.25" customHeight="1" x14ac:dyDescent="0.25">
      <c r="A25" s="254"/>
      <c r="B25" s="52" t="s">
        <v>38</v>
      </c>
      <c r="C25" s="195">
        <v>728</v>
      </c>
      <c r="D25" s="195">
        <v>50</v>
      </c>
      <c r="E25" s="211">
        <v>0</v>
      </c>
      <c r="F25" s="195">
        <v>1</v>
      </c>
      <c r="G25" s="208">
        <f t="shared" si="4"/>
        <v>779</v>
      </c>
      <c r="H25" s="195">
        <v>158</v>
      </c>
      <c r="I25" s="195">
        <v>13</v>
      </c>
      <c r="J25" s="211">
        <v>0</v>
      </c>
      <c r="K25" s="208">
        <f t="shared" si="5"/>
        <v>171</v>
      </c>
      <c r="L25" s="208">
        <f t="shared" si="6"/>
        <v>950</v>
      </c>
      <c r="M25" s="195">
        <v>17</v>
      </c>
      <c r="N25" s="207">
        <f t="shared" si="7"/>
        <v>967</v>
      </c>
    </row>
    <row r="26" spans="1:15" ht="14.25" customHeight="1" x14ac:dyDescent="0.25">
      <c r="A26" s="254" t="s">
        <v>29</v>
      </c>
      <c r="B26" s="52" t="s">
        <v>16</v>
      </c>
      <c r="C26" s="209">
        <v>0</v>
      </c>
      <c r="D26" s="209">
        <v>0</v>
      </c>
      <c r="E26" s="209">
        <v>0</v>
      </c>
      <c r="F26" s="209">
        <v>0</v>
      </c>
      <c r="G26" s="206">
        <f t="shared" si="4"/>
        <v>0</v>
      </c>
      <c r="H26" s="209">
        <v>0</v>
      </c>
      <c r="I26" s="209">
        <v>0</v>
      </c>
      <c r="J26" s="209">
        <v>0</v>
      </c>
      <c r="K26" s="206">
        <f t="shared" si="5"/>
        <v>0</v>
      </c>
      <c r="L26" s="206">
        <f t="shared" si="6"/>
        <v>0</v>
      </c>
      <c r="M26" s="209">
        <v>0</v>
      </c>
      <c r="N26" s="207">
        <f t="shared" si="7"/>
        <v>0</v>
      </c>
      <c r="O26" s="45"/>
    </row>
    <row r="27" spans="1:15" ht="14.25" customHeight="1" x14ac:dyDescent="0.25">
      <c r="A27" s="254"/>
      <c r="B27" s="52" t="s">
        <v>38</v>
      </c>
      <c r="C27" s="209">
        <v>0</v>
      </c>
      <c r="D27" s="209">
        <v>0</v>
      </c>
      <c r="E27" s="209">
        <v>0</v>
      </c>
      <c r="F27" s="209">
        <v>0</v>
      </c>
      <c r="G27" s="206">
        <f t="shared" si="4"/>
        <v>0</v>
      </c>
      <c r="H27" s="209">
        <v>0</v>
      </c>
      <c r="I27" s="209">
        <v>0</v>
      </c>
      <c r="J27" s="209">
        <v>0</v>
      </c>
      <c r="K27" s="206">
        <f t="shared" si="5"/>
        <v>0</v>
      </c>
      <c r="L27" s="206">
        <f t="shared" si="6"/>
        <v>0</v>
      </c>
      <c r="M27" s="209">
        <v>0</v>
      </c>
      <c r="N27" s="207">
        <f t="shared" si="7"/>
        <v>0</v>
      </c>
      <c r="O27" s="45"/>
    </row>
    <row r="28" spans="1:15" ht="14.25" customHeight="1" x14ac:dyDescent="0.25">
      <c r="A28" s="254" t="s">
        <v>30</v>
      </c>
      <c r="B28" s="52" t="s">
        <v>16</v>
      </c>
      <c r="C28" s="195">
        <v>38.31</v>
      </c>
      <c r="D28" s="209">
        <v>0</v>
      </c>
      <c r="E28" s="195">
        <v>0.75</v>
      </c>
      <c r="F28" s="195">
        <v>0.19</v>
      </c>
      <c r="G28" s="206">
        <f t="shared" si="4"/>
        <v>39.25</v>
      </c>
      <c r="H28" s="195">
        <v>0.28999999999999998</v>
      </c>
      <c r="I28" s="209">
        <v>0</v>
      </c>
      <c r="J28" s="209">
        <v>0</v>
      </c>
      <c r="K28" s="206">
        <f t="shared" si="5"/>
        <v>0.28999999999999998</v>
      </c>
      <c r="L28" s="206">
        <f t="shared" si="6"/>
        <v>39.54</v>
      </c>
      <c r="M28" s="209">
        <v>0</v>
      </c>
      <c r="N28" s="207">
        <f t="shared" si="7"/>
        <v>39.54</v>
      </c>
      <c r="O28" s="45"/>
    </row>
    <row r="29" spans="1:15" ht="14.25" customHeight="1" x14ac:dyDescent="0.25">
      <c r="A29" s="254"/>
      <c r="B29" s="52" t="s">
        <v>38</v>
      </c>
      <c r="C29" s="195">
        <v>249</v>
      </c>
      <c r="D29" s="209">
        <v>0</v>
      </c>
      <c r="E29" s="195">
        <v>10</v>
      </c>
      <c r="F29" s="195">
        <v>1</v>
      </c>
      <c r="G29" s="206">
        <f t="shared" si="4"/>
        <v>260</v>
      </c>
      <c r="H29" s="195">
        <v>51</v>
      </c>
      <c r="I29" s="209">
        <v>0</v>
      </c>
      <c r="J29" s="209">
        <v>0</v>
      </c>
      <c r="K29" s="206">
        <f t="shared" si="5"/>
        <v>51</v>
      </c>
      <c r="L29" s="206">
        <f t="shared" si="6"/>
        <v>311</v>
      </c>
      <c r="M29" s="209">
        <v>0</v>
      </c>
      <c r="N29" s="207">
        <f t="shared" si="7"/>
        <v>311</v>
      </c>
      <c r="O29" s="45"/>
    </row>
    <row r="30" spans="1:15" ht="14.25" customHeight="1" x14ac:dyDescent="0.25">
      <c r="A30" s="254" t="s">
        <v>31</v>
      </c>
      <c r="B30" s="52" t="s">
        <v>16</v>
      </c>
      <c r="C30" s="195">
        <v>24.070000000000004</v>
      </c>
      <c r="D30" s="195">
        <v>5.1599999999999993</v>
      </c>
      <c r="E30" s="195">
        <v>0.02</v>
      </c>
      <c r="F30" s="209">
        <v>0</v>
      </c>
      <c r="G30" s="206">
        <f t="shared" si="4"/>
        <v>29.250000000000004</v>
      </c>
      <c r="H30" s="195">
        <v>16.299999999999997</v>
      </c>
      <c r="I30" s="195">
        <v>1.8</v>
      </c>
      <c r="J30" s="195">
        <v>7.67</v>
      </c>
      <c r="K30" s="206">
        <f t="shared" si="5"/>
        <v>25.769999999999996</v>
      </c>
      <c r="L30" s="206">
        <f t="shared" si="6"/>
        <v>55.019999999999996</v>
      </c>
      <c r="M30" s="195">
        <v>2.4099999999999997</v>
      </c>
      <c r="N30" s="207">
        <f t="shared" si="7"/>
        <v>57.429999999999993</v>
      </c>
      <c r="O30" s="45"/>
    </row>
    <row r="31" spans="1:15" ht="14.25" customHeight="1" x14ac:dyDescent="0.25">
      <c r="A31" s="254"/>
      <c r="B31" s="52" t="s">
        <v>38</v>
      </c>
      <c r="C31" s="195">
        <v>4808</v>
      </c>
      <c r="D31" s="195">
        <v>845</v>
      </c>
      <c r="E31" s="195">
        <v>6</v>
      </c>
      <c r="F31" s="209">
        <v>0</v>
      </c>
      <c r="G31" s="206">
        <f t="shared" si="4"/>
        <v>5659</v>
      </c>
      <c r="H31" s="195">
        <v>2462</v>
      </c>
      <c r="I31" s="195">
        <v>402</v>
      </c>
      <c r="J31" s="195">
        <v>484</v>
      </c>
      <c r="K31" s="206">
        <f t="shared" si="5"/>
        <v>3348</v>
      </c>
      <c r="L31" s="206">
        <f t="shared" si="6"/>
        <v>9007</v>
      </c>
      <c r="M31" s="195">
        <v>268</v>
      </c>
      <c r="N31" s="207">
        <f t="shared" si="7"/>
        <v>9275</v>
      </c>
      <c r="O31" s="45"/>
    </row>
    <row r="32" spans="1:15" ht="14.25" customHeight="1" x14ac:dyDescent="0.25">
      <c r="A32" s="254" t="s">
        <v>32</v>
      </c>
      <c r="B32" s="52" t="s">
        <v>16</v>
      </c>
      <c r="C32" s="209">
        <v>0</v>
      </c>
      <c r="D32" s="209">
        <v>0</v>
      </c>
      <c r="E32" s="209">
        <v>0</v>
      </c>
      <c r="F32" s="209">
        <v>0</v>
      </c>
      <c r="G32" s="206">
        <f t="shared" si="4"/>
        <v>0</v>
      </c>
      <c r="H32" s="209">
        <v>0</v>
      </c>
      <c r="I32" s="209">
        <v>0</v>
      </c>
      <c r="J32" s="209">
        <v>0</v>
      </c>
      <c r="K32" s="206">
        <f t="shared" si="5"/>
        <v>0</v>
      </c>
      <c r="L32" s="206">
        <f t="shared" si="6"/>
        <v>0</v>
      </c>
      <c r="M32" s="209">
        <v>0</v>
      </c>
      <c r="N32" s="207">
        <f t="shared" si="7"/>
        <v>0</v>
      </c>
    </row>
    <row r="33" spans="1:17" ht="14.25" customHeight="1" x14ac:dyDescent="0.25">
      <c r="A33" s="254"/>
      <c r="B33" s="52" t="s">
        <v>38</v>
      </c>
      <c r="C33" s="209">
        <v>0</v>
      </c>
      <c r="D33" s="209">
        <v>0</v>
      </c>
      <c r="E33" s="209">
        <v>0</v>
      </c>
      <c r="F33" s="209">
        <v>0</v>
      </c>
      <c r="G33" s="206">
        <f t="shared" si="4"/>
        <v>0</v>
      </c>
      <c r="H33" s="209">
        <v>0</v>
      </c>
      <c r="I33" s="209">
        <v>0</v>
      </c>
      <c r="J33" s="209">
        <v>0</v>
      </c>
      <c r="K33" s="206">
        <f t="shared" si="5"/>
        <v>0</v>
      </c>
      <c r="L33" s="206">
        <f t="shared" si="6"/>
        <v>0</v>
      </c>
      <c r="M33" s="209">
        <v>0</v>
      </c>
      <c r="N33" s="207">
        <f t="shared" si="7"/>
        <v>0</v>
      </c>
    </row>
    <row r="34" spans="1:17" ht="14.25" customHeight="1" x14ac:dyDescent="0.25">
      <c r="A34" s="254" t="s">
        <v>33</v>
      </c>
      <c r="B34" s="52" t="s">
        <v>16</v>
      </c>
      <c r="C34" s="195">
        <v>2.31</v>
      </c>
      <c r="D34" s="209">
        <v>0</v>
      </c>
      <c r="E34" s="209">
        <v>0</v>
      </c>
      <c r="F34" s="209">
        <v>0</v>
      </c>
      <c r="G34" s="206">
        <f t="shared" si="4"/>
        <v>2.31</v>
      </c>
      <c r="H34" s="195">
        <v>1.27</v>
      </c>
      <c r="I34" s="195">
        <v>1.61</v>
      </c>
      <c r="J34" s="209">
        <v>0</v>
      </c>
      <c r="K34" s="206">
        <f t="shared" si="5"/>
        <v>2.88</v>
      </c>
      <c r="L34" s="206">
        <f t="shared" si="6"/>
        <v>5.1899999999999995</v>
      </c>
      <c r="M34" s="195">
        <v>2.17</v>
      </c>
      <c r="N34" s="207">
        <f t="shared" si="7"/>
        <v>7.3599999999999994</v>
      </c>
    </row>
    <row r="35" spans="1:17" ht="14.25" customHeight="1" x14ac:dyDescent="0.25">
      <c r="A35" s="254"/>
      <c r="B35" s="52" t="s">
        <v>38</v>
      </c>
      <c r="C35" s="195">
        <v>111.41</v>
      </c>
      <c r="D35" s="211">
        <v>0</v>
      </c>
      <c r="E35" s="211">
        <v>0</v>
      </c>
      <c r="F35" s="211">
        <v>0</v>
      </c>
      <c r="G35" s="208">
        <f t="shared" si="4"/>
        <v>111.41</v>
      </c>
      <c r="H35" s="195">
        <v>280</v>
      </c>
      <c r="I35" s="195">
        <v>51.760000000000005</v>
      </c>
      <c r="J35" s="211">
        <v>0</v>
      </c>
      <c r="K35" s="208">
        <f t="shared" si="5"/>
        <v>331.76</v>
      </c>
      <c r="L35" s="208">
        <f t="shared" si="6"/>
        <v>443.16999999999996</v>
      </c>
      <c r="M35" s="195">
        <v>586</v>
      </c>
      <c r="N35" s="207">
        <f t="shared" si="7"/>
        <v>1029.17</v>
      </c>
    </row>
    <row r="36" spans="1:17" ht="14.25" customHeight="1" x14ac:dyDescent="0.25">
      <c r="A36" s="254" t="s">
        <v>34</v>
      </c>
      <c r="B36" s="52" t="s">
        <v>16</v>
      </c>
      <c r="C36" s="209">
        <v>0</v>
      </c>
      <c r="D36" s="209">
        <v>0</v>
      </c>
      <c r="E36" s="209">
        <v>0</v>
      </c>
      <c r="F36" s="209">
        <v>0</v>
      </c>
      <c r="G36" s="206">
        <f t="shared" si="4"/>
        <v>0</v>
      </c>
      <c r="H36" s="209">
        <v>0</v>
      </c>
      <c r="I36" s="209">
        <v>0</v>
      </c>
      <c r="J36" s="195">
        <v>0.2</v>
      </c>
      <c r="K36" s="206">
        <f t="shared" si="5"/>
        <v>0.2</v>
      </c>
      <c r="L36" s="206">
        <f t="shared" si="6"/>
        <v>0.2</v>
      </c>
      <c r="M36" s="209">
        <v>0</v>
      </c>
      <c r="N36" s="207">
        <f t="shared" si="7"/>
        <v>0.2</v>
      </c>
      <c r="O36" s="29"/>
      <c r="P36" s="29"/>
      <c r="Q36" s="29"/>
    </row>
    <row r="37" spans="1:17" ht="14.25" customHeight="1" x14ac:dyDescent="0.25">
      <c r="A37" s="254"/>
      <c r="B37" s="52" t="s">
        <v>38</v>
      </c>
      <c r="C37" s="211">
        <v>0</v>
      </c>
      <c r="D37" s="211">
        <v>0</v>
      </c>
      <c r="E37" s="211">
        <v>0</v>
      </c>
      <c r="F37" s="211">
        <v>0</v>
      </c>
      <c r="G37" s="208">
        <f t="shared" si="4"/>
        <v>0</v>
      </c>
      <c r="H37" s="211">
        <v>0</v>
      </c>
      <c r="I37" s="211">
        <v>0</v>
      </c>
      <c r="J37" s="195">
        <v>93.2</v>
      </c>
      <c r="K37" s="208">
        <f t="shared" si="5"/>
        <v>93.2</v>
      </c>
      <c r="L37" s="208">
        <f t="shared" si="6"/>
        <v>93.2</v>
      </c>
      <c r="M37" s="211">
        <v>0</v>
      </c>
      <c r="N37" s="207">
        <f t="shared" si="7"/>
        <v>93.2</v>
      </c>
      <c r="O37" s="29"/>
      <c r="P37" s="29"/>
      <c r="Q37" s="29"/>
    </row>
    <row r="38" spans="1:17" ht="14.25" customHeight="1" x14ac:dyDescent="0.25">
      <c r="A38" s="64" t="s">
        <v>35</v>
      </c>
      <c r="B38" s="52" t="s">
        <v>16</v>
      </c>
      <c r="C38" s="212">
        <f>C4+C12+C14+C16+C18+C20+C22+C24+C26+C28+C30+C32+C34+C36</f>
        <v>4154.18</v>
      </c>
      <c r="D38" s="206">
        <f>D4+D12+D14+D16+D18+D20+D22+D24+D26+D28+D30+D32+D34+D36</f>
        <v>1634.04</v>
      </c>
      <c r="E38" s="206">
        <f>E4+E12+E14+E16+E18+E20+E22+E24+E26+E28+E30+E32+E34+E36</f>
        <v>13.82</v>
      </c>
      <c r="F38" s="206">
        <f>F4+F12+F14+F16+F18+F20+F22+F24+F26+F28+F30+F32+F34+F36</f>
        <v>39.979999999999997</v>
      </c>
      <c r="G38" s="212">
        <f>SUM(C38:F38)</f>
        <v>5842.0199999999995</v>
      </c>
      <c r="H38" s="206">
        <f>H4+H12+H14+H16+H18+H20+H22+H24+H26+H28+H30+H32+H34+H36</f>
        <v>3033.0399999999995</v>
      </c>
      <c r="I38" s="206">
        <f>I4+I12+I14+I16+I18+I20+I22+I24+I26+I28+I30+I32+I34+I36</f>
        <v>199.68</v>
      </c>
      <c r="J38" s="206">
        <f>J4+J12+J14+J16+J18+J20+J22+J24+J26+J28+J30+J32+J34+J36</f>
        <v>424.69000000000011</v>
      </c>
      <c r="K38" s="206">
        <f>SUM(H38:J38)</f>
        <v>3657.4099999999994</v>
      </c>
      <c r="L38" s="212">
        <f>G38+K38</f>
        <v>9499.4299999999985</v>
      </c>
      <c r="M38" s="212">
        <f>M4+M12+M14+M16+M18+M20+M22+M24+M26+M28+M30+M32+M34+M36</f>
        <v>1160.1399999999999</v>
      </c>
      <c r="N38" s="207">
        <f>SUM(L38:M38)</f>
        <v>10659.569999999998</v>
      </c>
      <c r="O38" s="30"/>
      <c r="P38" s="29"/>
      <c r="Q38" s="29"/>
    </row>
    <row r="39" spans="1:17" ht="14.25" customHeight="1" x14ac:dyDescent="0.25">
      <c r="A39" s="62"/>
      <c r="B39" s="52" t="s">
        <v>38</v>
      </c>
      <c r="C39" s="208">
        <f>C5+C13+C15+C17+C19+C21+C23+C25+C27+C29+C31+C33+C35+C37</f>
        <v>400719.41</v>
      </c>
      <c r="D39" s="208">
        <f t="shared" ref="D39:F39" si="8">D5+D13+D15+D17+D19+D21+D23+D25+D27+D29+D31+D33+D35+D37</f>
        <v>151333</v>
      </c>
      <c r="E39" s="208">
        <f t="shared" si="8"/>
        <v>300</v>
      </c>
      <c r="F39" s="208">
        <f t="shared" si="8"/>
        <v>4563</v>
      </c>
      <c r="G39" s="208">
        <f t="shared" si="4"/>
        <v>556915.40999999992</v>
      </c>
      <c r="H39" s="208">
        <f>H5+H13+H15+H17+H19+H21+H23+H25+H27+H29+H31+H33+H35+H37</f>
        <v>351659</v>
      </c>
      <c r="I39" s="208">
        <f t="shared" ref="I39:J39" si="9">I5+I13+I15+I17+I19+I21+I23+I25+I27+I29+I31+I33+I35+I37</f>
        <v>20735.759999999998</v>
      </c>
      <c r="J39" s="208">
        <f t="shared" si="9"/>
        <v>66126.2</v>
      </c>
      <c r="K39" s="208">
        <f>SUM(H39:J39)</f>
        <v>438520.96</v>
      </c>
      <c r="L39" s="208">
        <f t="shared" si="6"/>
        <v>995436.36999999988</v>
      </c>
      <c r="M39" s="208">
        <f>M5+M13+M15+M17+M19+M21+M23+M25+M27+M29+M31+M33+M35+M37</f>
        <v>137131</v>
      </c>
      <c r="N39" s="207">
        <f t="shared" si="7"/>
        <v>1132567.3699999999</v>
      </c>
      <c r="O39" s="29"/>
      <c r="P39" s="29"/>
      <c r="Q39" s="29"/>
    </row>
    <row r="40" spans="1:17" x14ac:dyDescent="0.25"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213"/>
      <c r="O40" s="29"/>
      <c r="P40" s="29"/>
      <c r="Q40" s="29"/>
    </row>
    <row r="41" spans="1:17" x14ac:dyDescent="0.25">
      <c r="O41" s="29"/>
      <c r="P41" s="29"/>
      <c r="Q41" s="29"/>
    </row>
    <row r="42" spans="1:17" x14ac:dyDescent="0.25">
      <c r="Q42" s="29"/>
    </row>
    <row r="43" spans="1:17" x14ac:dyDescent="0.25">
      <c r="C43" s="31"/>
    </row>
    <row r="45" spans="1:17" x14ac:dyDescent="0.25">
      <c r="D45" s="31"/>
      <c r="I45" s="31"/>
    </row>
    <row r="49" spans="13:13" x14ac:dyDescent="0.25">
      <c r="M49" s="31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Q43"/>
  <sheetViews>
    <sheetView zoomScale="85" zoomScaleNormal="85" workbookViewId="0">
      <selection activeCell="C4" sqref="C4:N39"/>
    </sheetView>
  </sheetViews>
  <sheetFormatPr defaultRowHeight="15" x14ac:dyDescent="0.25"/>
  <cols>
    <col min="1" max="1" width="34.7109375" style="33" customWidth="1"/>
    <col min="2" max="2" width="4" style="33" customWidth="1"/>
    <col min="3" max="3" width="8.5703125" style="33" customWidth="1"/>
    <col min="4" max="4" width="8" style="33" customWidth="1"/>
    <col min="5" max="5" width="5.42578125" style="33" customWidth="1"/>
    <col min="6" max="6" width="11.85546875" style="33" customWidth="1"/>
    <col min="7" max="7" width="12.5703125" style="33" customWidth="1"/>
    <col min="8" max="8" width="8" style="33" customWidth="1"/>
    <col min="9" max="9" width="7.7109375" style="33" customWidth="1"/>
    <col min="10" max="10" width="8" style="33" customWidth="1"/>
    <col min="11" max="11" width="11.140625" style="33" customWidth="1"/>
    <col min="12" max="12" width="7.85546875" style="33" customWidth="1"/>
    <col min="13" max="13" width="7.42578125" style="33" customWidth="1"/>
    <col min="14" max="14" width="12.85546875" style="91" customWidth="1"/>
    <col min="15" max="16384" width="9.140625" style="33"/>
  </cols>
  <sheetData>
    <row r="1" spans="1:15" x14ac:dyDescent="0.25">
      <c r="A1" s="51" t="s">
        <v>63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94"/>
      <c r="O1" s="34"/>
    </row>
    <row r="2" spans="1:15" ht="12" customHeight="1" x14ac:dyDescent="0.25">
      <c r="A2" s="20" t="s">
        <v>0</v>
      </c>
      <c r="B2" s="20"/>
      <c r="C2" s="250" t="s">
        <v>1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103" t="s">
        <v>2</v>
      </c>
      <c r="O2" s="34"/>
    </row>
    <row r="3" spans="1:15" ht="24.75" customHeight="1" x14ac:dyDescent="0.25">
      <c r="A3" s="20" t="s">
        <v>3</v>
      </c>
      <c r="B3" s="20"/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2" t="s">
        <v>9</v>
      </c>
      <c r="I3" s="102" t="s">
        <v>10</v>
      </c>
      <c r="J3" s="102" t="s">
        <v>11</v>
      </c>
      <c r="K3" s="102" t="s">
        <v>12</v>
      </c>
      <c r="L3" s="102" t="s">
        <v>13</v>
      </c>
      <c r="M3" s="102" t="s">
        <v>14</v>
      </c>
      <c r="N3" s="96"/>
      <c r="O3" s="34"/>
    </row>
    <row r="4" spans="1:15" ht="14.25" customHeight="1" x14ac:dyDescent="0.25">
      <c r="A4" s="18" t="s">
        <v>15</v>
      </c>
      <c r="B4" s="19" t="s">
        <v>16</v>
      </c>
      <c r="C4" s="184">
        <f>C6+C8+C10</f>
        <v>2885.39</v>
      </c>
      <c r="D4" s="184">
        <f t="shared" ref="D4:F5" si="0">D6+D8+D10</f>
        <v>897.61</v>
      </c>
      <c r="E4" s="184">
        <f t="shared" si="0"/>
        <v>1.8900000000000001</v>
      </c>
      <c r="F4" s="184">
        <f t="shared" si="0"/>
        <v>25.18</v>
      </c>
      <c r="G4" s="202">
        <f>SUM(C4:F4)</f>
        <v>3810.0699999999997</v>
      </c>
      <c r="H4" s="184">
        <f>H6+H8+H10</f>
        <v>2542.1899999999996</v>
      </c>
      <c r="I4" s="184">
        <f>I6+I8+I10</f>
        <v>175.45000000000002</v>
      </c>
      <c r="J4" s="184">
        <f t="shared" ref="I4:J5" si="1">J6+J8+J10</f>
        <v>496.38000000000005</v>
      </c>
      <c r="K4" s="184">
        <f>SUM(H4:J4)</f>
        <v>3214.0199999999995</v>
      </c>
      <c r="L4" s="184">
        <f>G4+K4</f>
        <v>7024.0899999999992</v>
      </c>
      <c r="M4" s="184">
        <f>M6+M8+M10</f>
        <v>993.26999999999975</v>
      </c>
      <c r="N4" s="185">
        <f>SUM(L4:M4)</f>
        <v>8017.3599999999988</v>
      </c>
      <c r="O4" s="34"/>
    </row>
    <row r="5" spans="1:15" ht="14.25" customHeight="1" x14ac:dyDescent="0.25">
      <c r="A5" s="21"/>
      <c r="B5" s="19" t="s">
        <v>17</v>
      </c>
      <c r="C5" s="186">
        <f>C7+C9+C11</f>
        <v>728753</v>
      </c>
      <c r="D5" s="186">
        <f t="shared" si="0"/>
        <v>228837</v>
      </c>
      <c r="E5" s="186">
        <f t="shared" si="0"/>
        <v>39</v>
      </c>
      <c r="F5" s="186">
        <f t="shared" si="0"/>
        <v>4027</v>
      </c>
      <c r="G5" s="203">
        <f>SUM(C5:F5)</f>
        <v>961656</v>
      </c>
      <c r="H5" s="186">
        <f>H7+H9+H11</f>
        <v>568612</v>
      </c>
      <c r="I5" s="186">
        <f t="shared" si="1"/>
        <v>45707</v>
      </c>
      <c r="J5" s="186">
        <f t="shared" si="1"/>
        <v>116546</v>
      </c>
      <c r="K5" s="186">
        <f>SUM(H5:J5)</f>
        <v>730865</v>
      </c>
      <c r="L5" s="186">
        <f>G5+K5</f>
        <v>1692521</v>
      </c>
      <c r="M5" s="186">
        <f>M7+M9+M11</f>
        <v>138426</v>
      </c>
      <c r="N5" s="185">
        <f>SUM(L5:M5)</f>
        <v>1830947</v>
      </c>
      <c r="O5" s="34"/>
    </row>
    <row r="6" spans="1:15" ht="12.75" customHeight="1" x14ac:dyDescent="0.25">
      <c r="A6" s="245" t="s">
        <v>18</v>
      </c>
      <c r="B6" s="19" t="s">
        <v>16</v>
      </c>
      <c r="C6" s="187">
        <f>'Rīga pārējie'!C6+'Rīga valsts'!C6</f>
        <v>1824.75</v>
      </c>
      <c r="D6" s="187">
        <f>'Rīga pārējie'!D6+'Rīga valsts'!D6</f>
        <v>737.42000000000007</v>
      </c>
      <c r="E6" s="187">
        <f>'Rīga pārējie'!E6+'Rīga valsts'!E6</f>
        <v>0</v>
      </c>
      <c r="F6" s="187">
        <f>'Rīga pārējie'!F6+'Rīga valsts'!F6</f>
        <v>20.079999999999998</v>
      </c>
      <c r="G6" s="202">
        <f>SUM(C6:F6)</f>
        <v>2582.25</v>
      </c>
      <c r="H6" s="187">
        <f>'Rīga pārējie'!H6+'Rīga valsts'!H6</f>
        <v>1992.8199999999997</v>
      </c>
      <c r="I6" s="187">
        <f>'Rīga pārējie'!I6+'Rīga valsts'!I6</f>
        <v>164.23000000000002</v>
      </c>
      <c r="J6" s="187">
        <f>'Rīga pārējie'!J6+'Rīga valsts'!J6</f>
        <v>414.81000000000006</v>
      </c>
      <c r="K6" s="188">
        <f>SUM(H6:J6)</f>
        <v>2571.8599999999997</v>
      </c>
      <c r="L6" s="188">
        <f>G6+K6</f>
        <v>5154.1099999999997</v>
      </c>
      <c r="M6" s="187">
        <f>'Rīga valsts'!M6+'Rīga pārējie'!M6</f>
        <v>746.26999999999975</v>
      </c>
      <c r="N6" s="189">
        <f>SUM(L6:M6)</f>
        <v>5900.3799999999992</v>
      </c>
      <c r="O6" s="34"/>
    </row>
    <row r="7" spans="1:15" ht="13.5" customHeight="1" x14ac:dyDescent="0.25">
      <c r="A7" s="245"/>
      <c r="B7" s="19" t="s">
        <v>17</v>
      </c>
      <c r="C7" s="190">
        <f>'Rīga pārējie'!C7+'Rīga valsts'!C7</f>
        <v>575513</v>
      </c>
      <c r="D7" s="190">
        <f>'Rīga pārējie'!D7+'Rīga valsts'!D7</f>
        <v>205847</v>
      </c>
      <c r="E7" s="190">
        <f>'Rīga pārējie'!E7+'Rīga valsts'!E7</f>
        <v>0</v>
      </c>
      <c r="F7" s="190">
        <f>'Rīga pārējie'!F7+'Rīga valsts'!F7</f>
        <v>3857</v>
      </c>
      <c r="G7" s="203">
        <f t="shared" ref="G7:G39" si="2">SUM(C7:F7)</f>
        <v>785217</v>
      </c>
      <c r="H7" s="190">
        <f>'Rīga pārējie'!H7+'Rīga valsts'!H7</f>
        <v>496062</v>
      </c>
      <c r="I7" s="190">
        <f>'Rīga pārējie'!I7+'Rīga valsts'!I7</f>
        <v>45306</v>
      </c>
      <c r="J7" s="190">
        <f>'Rīga pārējie'!J7+'Rīga valsts'!J7</f>
        <v>110905</v>
      </c>
      <c r="K7" s="191">
        <f t="shared" ref="K7:K37" si="3">SUM(H7:J7)</f>
        <v>652273</v>
      </c>
      <c r="L7" s="191">
        <f t="shared" ref="L7:L39" si="4">G7+K7</f>
        <v>1437490</v>
      </c>
      <c r="M7" s="190">
        <f>'Rīga valsts'!M7+'Rīga pārējie'!M7</f>
        <v>129708</v>
      </c>
      <c r="N7" s="189">
        <f t="shared" ref="N7:N39" si="5">SUM(L7:M7)</f>
        <v>1567198</v>
      </c>
      <c r="O7" s="34"/>
    </row>
    <row r="8" spans="1:15" x14ac:dyDescent="0.25">
      <c r="A8" s="245" t="s">
        <v>19</v>
      </c>
      <c r="B8" s="19" t="s">
        <v>16</v>
      </c>
      <c r="C8" s="187">
        <f>'Rīga pārējie'!C8+'Rīga valsts'!C8</f>
        <v>694.42</v>
      </c>
      <c r="D8" s="187">
        <f>'Rīga pārējie'!D8+'Rīga valsts'!D8</f>
        <v>80.269999999999968</v>
      </c>
      <c r="E8" s="187">
        <f>'Rīga pārējie'!E8+'Rīga valsts'!E8</f>
        <v>1.8900000000000001</v>
      </c>
      <c r="F8" s="187">
        <f>'Rīga pārējie'!F8+'Rīga valsts'!F8</f>
        <v>5.0999999999999996</v>
      </c>
      <c r="G8" s="202">
        <f t="shared" si="2"/>
        <v>781.68</v>
      </c>
      <c r="H8" s="187">
        <f>'Rīga pārējie'!H8+'Rīga valsts'!H8</f>
        <v>239.41999999999996</v>
      </c>
      <c r="I8" s="187">
        <f>'Rīga pārējie'!I8+'Rīga valsts'!I8</f>
        <v>11.219999999999999</v>
      </c>
      <c r="J8" s="187">
        <f>'Rīga pārējie'!J8+'Rīga valsts'!J8</f>
        <v>81.569999999999993</v>
      </c>
      <c r="K8" s="188">
        <f t="shared" si="3"/>
        <v>332.20999999999992</v>
      </c>
      <c r="L8" s="188">
        <f t="shared" si="4"/>
        <v>1113.8899999999999</v>
      </c>
      <c r="M8" s="187">
        <f>'Rīga valsts'!M8+'Rīga pārējie'!M8</f>
        <v>246.99999999999997</v>
      </c>
      <c r="N8" s="189">
        <f t="shared" si="5"/>
        <v>1360.8899999999999</v>
      </c>
      <c r="O8" s="34"/>
    </row>
    <row r="9" spans="1:15" ht="15.75" x14ac:dyDescent="0.25">
      <c r="A9" s="245"/>
      <c r="B9" s="19" t="s">
        <v>17</v>
      </c>
      <c r="C9" s="190">
        <f>'Rīga pārējie'!C9+'Rīga valsts'!C9</f>
        <v>70389</v>
      </c>
      <c r="D9" s="190">
        <f>'Rīga pārējie'!D9+'Rīga valsts'!D9</f>
        <v>4475</v>
      </c>
      <c r="E9" s="190">
        <f>'Rīga pārējie'!E9+'Rīga valsts'!E9</f>
        <v>39</v>
      </c>
      <c r="F9" s="190">
        <f>'Rīga pārējie'!F9+'Rīga valsts'!F9</f>
        <v>170</v>
      </c>
      <c r="G9" s="203">
        <f t="shared" si="2"/>
        <v>75073</v>
      </c>
      <c r="H9" s="190">
        <f>'Rīga pārējie'!H9+'Rīga valsts'!H9</f>
        <v>10167</v>
      </c>
      <c r="I9" s="190">
        <f>'Rīga pārējie'!I9+'Rīga valsts'!I9</f>
        <v>401</v>
      </c>
      <c r="J9" s="190">
        <f>'Rīga pārējie'!J9+'Rīga valsts'!J9</f>
        <v>5641</v>
      </c>
      <c r="K9" s="191">
        <f t="shared" si="3"/>
        <v>16209</v>
      </c>
      <c r="L9" s="191">
        <f t="shared" si="4"/>
        <v>91282</v>
      </c>
      <c r="M9" s="190">
        <f>'Rīga valsts'!M9+'Rīga pārējie'!M9</f>
        <v>8718</v>
      </c>
      <c r="N9" s="189">
        <f t="shared" si="5"/>
        <v>100000</v>
      </c>
      <c r="O9" s="34"/>
    </row>
    <row r="10" spans="1:15" x14ac:dyDescent="0.25">
      <c r="A10" s="245" t="s">
        <v>20</v>
      </c>
      <c r="B10" s="19" t="s">
        <v>16</v>
      </c>
      <c r="C10" s="187">
        <f>'Rīga pārējie'!C10+'Rīga valsts'!C10</f>
        <v>366.21999999999997</v>
      </c>
      <c r="D10" s="187">
        <f>'Rīga pārējie'!D10+'Rīga valsts'!D10</f>
        <v>79.919999999999987</v>
      </c>
      <c r="E10" s="187">
        <f>'Rīga pārējie'!E10+'Rīga valsts'!E10</f>
        <v>0</v>
      </c>
      <c r="F10" s="187">
        <f>'Rīga pārējie'!F10+'Rīga valsts'!F10</f>
        <v>0</v>
      </c>
      <c r="G10" s="202">
        <f t="shared" si="2"/>
        <v>446.14</v>
      </c>
      <c r="H10" s="187">
        <f>'Rīga pārējie'!H10+'Rīga valsts'!H10</f>
        <v>309.95</v>
      </c>
      <c r="I10" s="187">
        <f>'Rīga pārējie'!I10+'Rīga valsts'!I10</f>
        <v>0</v>
      </c>
      <c r="J10" s="187">
        <f>'Rīga pārējie'!J10+'Rīga valsts'!J10</f>
        <v>0</v>
      </c>
      <c r="K10" s="188">
        <f t="shared" si="3"/>
        <v>309.95</v>
      </c>
      <c r="L10" s="188">
        <f t="shared" si="4"/>
        <v>756.08999999999992</v>
      </c>
      <c r="M10" s="187">
        <f>'Rīga valsts'!M10+'Rīga pārējie'!M10</f>
        <v>0</v>
      </c>
      <c r="N10" s="189">
        <f t="shared" si="5"/>
        <v>756.08999999999992</v>
      </c>
      <c r="O10" s="34"/>
    </row>
    <row r="11" spans="1:15" ht="15.75" x14ac:dyDescent="0.25">
      <c r="A11" s="245"/>
      <c r="B11" s="19" t="s">
        <v>17</v>
      </c>
      <c r="C11" s="190">
        <f>'Rīga pārējie'!C11+'Rīga valsts'!C11</f>
        <v>82851</v>
      </c>
      <c r="D11" s="190">
        <f>'Rīga pārējie'!D11+'Rīga valsts'!D11</f>
        <v>18515</v>
      </c>
      <c r="E11" s="190">
        <f>'Rīga pārējie'!E11+'Rīga valsts'!E11</f>
        <v>0</v>
      </c>
      <c r="F11" s="190">
        <f>'Rīga pārējie'!F11+'Rīga valsts'!F11</f>
        <v>0</v>
      </c>
      <c r="G11" s="203">
        <f t="shared" si="2"/>
        <v>101366</v>
      </c>
      <c r="H11" s="190">
        <f>'Rīga pārējie'!H11+'Rīga valsts'!H11</f>
        <v>62383</v>
      </c>
      <c r="I11" s="190">
        <f>'Rīga pārējie'!I11+'Rīga valsts'!I11</f>
        <v>0</v>
      </c>
      <c r="J11" s="190">
        <f>'Rīga pārējie'!J11+'Rīga valsts'!J11</f>
        <v>0</v>
      </c>
      <c r="K11" s="191">
        <f t="shared" si="3"/>
        <v>62383</v>
      </c>
      <c r="L11" s="191">
        <f t="shared" si="4"/>
        <v>163749</v>
      </c>
      <c r="M11" s="190">
        <f>'Rīga valsts'!M11+'Rīga pārējie'!M11</f>
        <v>0</v>
      </c>
      <c r="N11" s="189">
        <f t="shared" si="5"/>
        <v>163749</v>
      </c>
      <c r="O11" s="34"/>
    </row>
    <row r="12" spans="1:15" ht="14.25" customHeight="1" x14ac:dyDescent="0.25">
      <c r="A12" s="18" t="s">
        <v>21</v>
      </c>
      <c r="B12" s="19" t="s">
        <v>16</v>
      </c>
      <c r="C12" s="187">
        <f>'Rīga pārējie'!C12+'Rīga valsts'!C12</f>
        <v>2569.37</v>
      </c>
      <c r="D12" s="187">
        <f>'Rīga pārējie'!D12+'Rīga valsts'!D12</f>
        <v>1989.2699999999995</v>
      </c>
      <c r="E12" s="187">
        <f>'Rīga pārējie'!E12+'Rīga valsts'!E12</f>
        <v>6.49</v>
      </c>
      <c r="F12" s="187">
        <f>'Rīga pārējie'!F12+'Rīga valsts'!F12</f>
        <v>5.3</v>
      </c>
      <c r="G12" s="204">
        <f>SUM(C12:F12)</f>
        <v>4570.4299999999994</v>
      </c>
      <c r="H12" s="187">
        <f>'Rīga pārējie'!H12+'Rīga valsts'!H12</f>
        <v>1300.9399999999996</v>
      </c>
      <c r="I12" s="187">
        <f>'Rīga pārējie'!I12+'Rīga valsts'!I12</f>
        <v>98.32</v>
      </c>
      <c r="J12" s="187">
        <f>'Rīga pārējie'!J12+'Rīga valsts'!J12</f>
        <v>78.780000000000015</v>
      </c>
      <c r="K12" s="184">
        <f>SUM(H12:J12)</f>
        <v>1478.0399999999995</v>
      </c>
      <c r="L12" s="184">
        <f>G12+K12</f>
        <v>6048.4699999999993</v>
      </c>
      <c r="M12" s="187">
        <f>'Rīga valsts'!M12+'Rīga pārējie'!M12</f>
        <v>184.02999999999997</v>
      </c>
      <c r="N12" s="185">
        <f>SUM(L12:M12)</f>
        <v>6232.4999999999991</v>
      </c>
      <c r="O12" s="34"/>
    </row>
    <row r="13" spans="1:15" ht="14.25" customHeight="1" x14ac:dyDescent="0.25">
      <c r="A13" s="19" t="s">
        <v>37</v>
      </c>
      <c r="B13" s="19" t="s">
        <v>17</v>
      </c>
      <c r="C13" s="190">
        <f>'Rīga pārējie'!C13+'Rīga valsts'!C13</f>
        <v>118982</v>
      </c>
      <c r="D13" s="190">
        <f>'Rīga pārējie'!D13+'Rīga valsts'!D13</f>
        <v>102211</v>
      </c>
      <c r="E13" s="190">
        <f>'Rīga pārējie'!E13+'Rīga valsts'!E13</f>
        <v>103</v>
      </c>
      <c r="F13" s="190">
        <f>'Rīga pārējie'!F13+'Rīga valsts'!F13</f>
        <v>237</v>
      </c>
      <c r="G13" s="203">
        <f t="shared" si="2"/>
        <v>221533</v>
      </c>
      <c r="H13" s="190">
        <f>'Rīga pārējie'!H13+'Rīga valsts'!H13</f>
        <v>40519</v>
      </c>
      <c r="I13" s="190">
        <f>'Rīga pārējie'!I13+'Rīga valsts'!I13</f>
        <v>3451</v>
      </c>
      <c r="J13" s="190">
        <f>'Rīga pārējie'!J13+'Rīga valsts'!J13</f>
        <v>1887</v>
      </c>
      <c r="K13" s="186">
        <f t="shared" si="3"/>
        <v>45857</v>
      </c>
      <c r="L13" s="186">
        <f t="shared" si="4"/>
        <v>267390</v>
      </c>
      <c r="M13" s="190">
        <f>'Rīga valsts'!M13+'Rīga pārējie'!M13</f>
        <v>3690</v>
      </c>
      <c r="N13" s="185">
        <f t="shared" si="5"/>
        <v>271080</v>
      </c>
      <c r="O13" s="34"/>
    </row>
    <row r="14" spans="1:15" ht="14.25" customHeight="1" x14ac:dyDescent="0.25">
      <c r="A14" s="249" t="s">
        <v>23</v>
      </c>
      <c r="B14" s="19" t="s">
        <v>16</v>
      </c>
      <c r="C14" s="187">
        <f>'Rīga pārējie'!C14+'Rīga valsts'!C14</f>
        <v>21.01</v>
      </c>
      <c r="D14" s="187">
        <f>'Rīga pārējie'!D14+'Rīga valsts'!D14</f>
        <v>26.810000000000002</v>
      </c>
      <c r="E14" s="187">
        <f>'Rīga pārējie'!E14+'Rīga valsts'!E14</f>
        <v>0</v>
      </c>
      <c r="F14" s="187">
        <f>'Rīga pārējie'!F14+'Rīga valsts'!F14</f>
        <v>2.21</v>
      </c>
      <c r="G14" s="202">
        <f t="shared" si="2"/>
        <v>50.030000000000008</v>
      </c>
      <c r="H14" s="187">
        <f>'Rīga pārējie'!H14+'Rīga valsts'!H14</f>
        <v>15.790000000000003</v>
      </c>
      <c r="I14" s="187">
        <f>'Rīga pārējie'!I14+'Rīga valsts'!I14</f>
        <v>1.3599999999999999</v>
      </c>
      <c r="J14" s="187">
        <f>'Rīga pārējie'!J14+'Rīga valsts'!J14</f>
        <v>0.99</v>
      </c>
      <c r="K14" s="184">
        <f t="shared" si="3"/>
        <v>18.14</v>
      </c>
      <c r="L14" s="184">
        <f t="shared" si="4"/>
        <v>68.170000000000016</v>
      </c>
      <c r="M14" s="187">
        <f>'Rīga valsts'!M14+'Rīga pārējie'!M14</f>
        <v>0</v>
      </c>
      <c r="N14" s="185">
        <f t="shared" si="5"/>
        <v>68.170000000000016</v>
      </c>
      <c r="O14" s="34"/>
    </row>
    <row r="15" spans="1:15" ht="14.25" customHeight="1" x14ac:dyDescent="0.25">
      <c r="A15" s="249"/>
      <c r="B15" s="19" t="s">
        <v>17</v>
      </c>
      <c r="C15" s="187">
        <f>'Rīga pārējie'!C15+'Rīga valsts'!C15</f>
        <v>2100</v>
      </c>
      <c r="D15" s="187">
        <f>'Rīga pārējie'!D15+'Rīga valsts'!D15</f>
        <v>3189</v>
      </c>
      <c r="E15" s="187">
        <f>'Rīga pārējie'!E15+'Rīga valsts'!E15</f>
        <v>0</v>
      </c>
      <c r="F15" s="187">
        <f>'Rīga pārējie'!F15+'Rīga valsts'!F15</f>
        <v>135</v>
      </c>
      <c r="G15" s="202">
        <f t="shared" si="2"/>
        <v>5424</v>
      </c>
      <c r="H15" s="187">
        <f>'Rīga pārējie'!H15+'Rīga valsts'!H15</f>
        <v>1167</v>
      </c>
      <c r="I15" s="187">
        <f>'Rīga pārējie'!I15+'Rīga valsts'!I15</f>
        <v>237</v>
      </c>
      <c r="J15" s="187">
        <f>'Rīga pārējie'!J15+'Rīga valsts'!J15</f>
        <v>219</v>
      </c>
      <c r="K15" s="184">
        <f t="shared" si="3"/>
        <v>1623</v>
      </c>
      <c r="L15" s="184">
        <f t="shared" si="4"/>
        <v>7047</v>
      </c>
      <c r="M15" s="187">
        <f>'Rīga valsts'!M15+'Rīga pārējie'!M15</f>
        <v>0</v>
      </c>
      <c r="N15" s="185">
        <f t="shared" si="5"/>
        <v>7047</v>
      </c>
      <c r="O15" s="34"/>
    </row>
    <row r="16" spans="1:15" ht="14.25" customHeight="1" x14ac:dyDescent="0.25">
      <c r="A16" s="249" t="s">
        <v>24</v>
      </c>
      <c r="B16" s="19" t="s">
        <v>16</v>
      </c>
      <c r="C16" s="187">
        <f>'Rīga pārējie'!C16+'Rīga valsts'!C16</f>
        <v>596.28</v>
      </c>
      <c r="D16" s="187">
        <f>'Rīga pārējie'!D16+'Rīga valsts'!D16</f>
        <v>559.0200000000001</v>
      </c>
      <c r="E16" s="187">
        <f>'Rīga pārējie'!E16+'Rīga valsts'!E16</f>
        <v>4.6700000000000008</v>
      </c>
      <c r="F16" s="187">
        <f>'Rīga pārējie'!F16+'Rīga valsts'!F16</f>
        <v>8.129999999999999</v>
      </c>
      <c r="G16" s="202">
        <f t="shared" si="2"/>
        <v>1168.1000000000004</v>
      </c>
      <c r="H16" s="187">
        <f>'Rīga pārējie'!H16+'Rīga valsts'!H16</f>
        <v>278.51000000000005</v>
      </c>
      <c r="I16" s="187">
        <f>'Rīga pārējie'!I16+'Rīga valsts'!I16</f>
        <v>29.549999999999997</v>
      </c>
      <c r="J16" s="187">
        <f>'Rīga pārējie'!J16+'Rīga valsts'!J16</f>
        <v>15.790000000000001</v>
      </c>
      <c r="K16" s="184">
        <f t="shared" si="3"/>
        <v>323.85000000000008</v>
      </c>
      <c r="L16" s="184">
        <f t="shared" si="4"/>
        <v>1491.9500000000005</v>
      </c>
      <c r="M16" s="187">
        <f>'Rīga valsts'!M16+'Rīga pārējie'!M16</f>
        <v>24.859999999999996</v>
      </c>
      <c r="N16" s="185">
        <f t="shared" si="5"/>
        <v>1516.8100000000004</v>
      </c>
      <c r="O16" s="34"/>
    </row>
    <row r="17" spans="1:15" ht="14.25" customHeight="1" x14ac:dyDescent="0.25">
      <c r="A17" s="249"/>
      <c r="B17" s="19" t="s">
        <v>17</v>
      </c>
      <c r="C17" s="190">
        <f>'Rīga pārējie'!C17+'Rīga valsts'!C17</f>
        <v>6432</v>
      </c>
      <c r="D17" s="190">
        <f>'Rīga pārējie'!D17+'Rīga valsts'!D17</f>
        <v>6914</v>
      </c>
      <c r="E17" s="190">
        <f>'Rīga pārējie'!E17+'Rīga valsts'!E17</f>
        <v>142</v>
      </c>
      <c r="F17" s="190">
        <f>'Rīga pārējie'!F17+'Rīga valsts'!F17</f>
        <v>235</v>
      </c>
      <c r="G17" s="203">
        <f t="shared" si="2"/>
        <v>13723</v>
      </c>
      <c r="H17" s="190">
        <f>'Rīga pārējie'!H17+'Rīga valsts'!H17</f>
        <v>2765</v>
      </c>
      <c r="I17" s="190">
        <f>'Rīga pārējie'!I17+'Rīga valsts'!I17</f>
        <v>446</v>
      </c>
      <c r="J17" s="190">
        <f>'Rīga pārējie'!J17+'Rīga valsts'!J17</f>
        <v>400</v>
      </c>
      <c r="K17" s="186">
        <f t="shared" si="3"/>
        <v>3611</v>
      </c>
      <c r="L17" s="186">
        <f t="shared" si="4"/>
        <v>17334</v>
      </c>
      <c r="M17" s="190">
        <f>'Rīga valsts'!M17+'Rīga pārējie'!M17</f>
        <v>387</v>
      </c>
      <c r="N17" s="185">
        <f t="shared" si="5"/>
        <v>17721</v>
      </c>
      <c r="O17" s="34"/>
    </row>
    <row r="18" spans="1:15" ht="14.25" customHeight="1" x14ac:dyDescent="0.25">
      <c r="A18" s="247" t="s">
        <v>25</v>
      </c>
      <c r="B18" s="19" t="s">
        <v>16</v>
      </c>
      <c r="C18" s="187">
        <f>'Rīga pārējie'!C18+'Rīga valsts'!C18</f>
        <v>5.21</v>
      </c>
      <c r="D18" s="187">
        <f>'Rīga pārējie'!D18+'Rīga valsts'!D18</f>
        <v>6.26</v>
      </c>
      <c r="E18" s="187">
        <f>'Rīga pārējie'!E18+'Rīga valsts'!E18</f>
        <v>0</v>
      </c>
      <c r="F18" s="187">
        <f>'Rīga pārējie'!F18+'Rīga valsts'!F18</f>
        <v>0</v>
      </c>
      <c r="G18" s="202">
        <f t="shared" si="2"/>
        <v>11.469999999999999</v>
      </c>
      <c r="H18" s="187">
        <f>'Rīga pārējie'!H18+'Rīga valsts'!H18</f>
        <v>2.12</v>
      </c>
      <c r="I18" s="187">
        <f>'Rīga pārējie'!I18+'Rīga valsts'!I18</f>
        <v>0</v>
      </c>
      <c r="J18" s="187">
        <f>'Rīga pārējie'!J18+'Rīga valsts'!J18</f>
        <v>0</v>
      </c>
      <c r="K18" s="184">
        <f t="shared" si="3"/>
        <v>2.12</v>
      </c>
      <c r="L18" s="184">
        <f t="shared" si="4"/>
        <v>13.59</v>
      </c>
      <c r="M18" s="187">
        <f>'Rīga valsts'!M18+'Rīga pārējie'!M18</f>
        <v>0</v>
      </c>
      <c r="N18" s="185">
        <f t="shared" si="5"/>
        <v>13.59</v>
      </c>
      <c r="O18" s="34"/>
    </row>
    <row r="19" spans="1:15" ht="14.25" customHeight="1" x14ac:dyDescent="0.25">
      <c r="A19" s="247"/>
      <c r="B19" s="19" t="s">
        <v>17</v>
      </c>
      <c r="C19" s="187">
        <f>'Rīga pārējie'!C19+'Rīga valsts'!C19</f>
        <v>1210</v>
      </c>
      <c r="D19" s="187">
        <f>'Rīga pārējie'!D19+'Rīga valsts'!D19</f>
        <v>1702</v>
      </c>
      <c r="E19" s="187">
        <f>'Rīga pārējie'!E19+'Rīga valsts'!E19</f>
        <v>0</v>
      </c>
      <c r="F19" s="187">
        <f>'Rīga pārējie'!F19+'Rīga valsts'!F19</f>
        <v>0</v>
      </c>
      <c r="G19" s="202">
        <f t="shared" si="2"/>
        <v>2912</v>
      </c>
      <c r="H19" s="187">
        <f>'Rīga pārējie'!H19+'Rīga valsts'!H19</f>
        <v>375</v>
      </c>
      <c r="I19" s="187">
        <f>'Rīga pārējie'!I19+'Rīga valsts'!I19</f>
        <v>0</v>
      </c>
      <c r="J19" s="187">
        <f>'Rīga pārējie'!J19+'Rīga valsts'!J19</f>
        <v>0</v>
      </c>
      <c r="K19" s="184">
        <f t="shared" si="3"/>
        <v>375</v>
      </c>
      <c r="L19" s="184">
        <f t="shared" si="4"/>
        <v>3287</v>
      </c>
      <c r="M19" s="187">
        <f>'Rīga valsts'!M19+'Rīga pārējie'!M19</f>
        <v>0</v>
      </c>
      <c r="N19" s="185">
        <f t="shared" si="5"/>
        <v>3287</v>
      </c>
      <c r="O19" s="34"/>
    </row>
    <row r="20" spans="1:15" ht="14.25" customHeight="1" x14ac:dyDescent="0.25">
      <c r="A20" s="247" t="s">
        <v>26</v>
      </c>
      <c r="B20" s="19" t="s">
        <v>16</v>
      </c>
      <c r="C20" s="187">
        <f>'Rīga pārējie'!C20+'Rīga valsts'!C20</f>
        <v>0</v>
      </c>
      <c r="D20" s="187">
        <f>'Rīga pārējie'!D20+'Rīga valsts'!D20</f>
        <v>0</v>
      </c>
      <c r="E20" s="187">
        <f>'Rīga pārējie'!E20+'Rīga valsts'!E20</f>
        <v>0</v>
      </c>
      <c r="F20" s="187">
        <f>'Rīga pārējie'!F20+'Rīga valsts'!F20</f>
        <v>0</v>
      </c>
      <c r="G20" s="202">
        <f t="shared" si="2"/>
        <v>0</v>
      </c>
      <c r="H20" s="187">
        <f>'Rīga pārējie'!H20+'Rīga valsts'!H20</f>
        <v>0</v>
      </c>
      <c r="I20" s="187">
        <f>'Rīga pārējie'!I20+'Rīga valsts'!I20</f>
        <v>0</v>
      </c>
      <c r="J20" s="187">
        <f>'Rīga pārējie'!J20+'Rīga valsts'!J20</f>
        <v>0</v>
      </c>
      <c r="K20" s="184">
        <f t="shared" si="3"/>
        <v>0</v>
      </c>
      <c r="L20" s="184">
        <f t="shared" si="4"/>
        <v>0</v>
      </c>
      <c r="M20" s="187">
        <f>'Rīga valsts'!M20+'Rīga pārējie'!M20</f>
        <v>0</v>
      </c>
      <c r="N20" s="185">
        <f t="shared" si="5"/>
        <v>0</v>
      </c>
      <c r="O20" s="34"/>
    </row>
    <row r="21" spans="1:15" ht="14.25" customHeight="1" x14ac:dyDescent="0.25">
      <c r="A21" s="247"/>
      <c r="B21" s="19" t="s">
        <v>17</v>
      </c>
      <c r="C21" s="187">
        <f>'Rīga pārējie'!C21+'Rīga valsts'!C21</f>
        <v>0</v>
      </c>
      <c r="D21" s="187">
        <f>'Rīga pārējie'!D21+'Rīga valsts'!D21</f>
        <v>0</v>
      </c>
      <c r="E21" s="187">
        <f>'Rīga pārējie'!E21+'Rīga valsts'!E21</f>
        <v>0</v>
      </c>
      <c r="F21" s="187">
        <f>'Rīga pārējie'!F21+'Rīga valsts'!F21</f>
        <v>0</v>
      </c>
      <c r="G21" s="202">
        <f t="shared" si="2"/>
        <v>0</v>
      </c>
      <c r="H21" s="187">
        <f>'Rīga pārējie'!H21+'Rīga valsts'!H21</f>
        <v>0</v>
      </c>
      <c r="I21" s="187">
        <f>'Rīga pārējie'!I21+'Rīga valsts'!I21</f>
        <v>0</v>
      </c>
      <c r="J21" s="187">
        <f>'Rīga pārējie'!J21+'Rīga valsts'!J21</f>
        <v>0</v>
      </c>
      <c r="K21" s="184">
        <f t="shared" si="3"/>
        <v>0</v>
      </c>
      <c r="L21" s="184">
        <f t="shared" si="4"/>
        <v>0</v>
      </c>
      <c r="M21" s="187">
        <f>'Rīga valsts'!M21+'Rīga pārējie'!M21</f>
        <v>0</v>
      </c>
      <c r="N21" s="185">
        <f t="shared" si="5"/>
        <v>0</v>
      </c>
      <c r="O21" s="34"/>
    </row>
    <row r="22" spans="1:15" ht="14.25" customHeight="1" x14ac:dyDescent="0.25">
      <c r="A22" s="18" t="s">
        <v>27</v>
      </c>
      <c r="B22" s="19" t="s">
        <v>16</v>
      </c>
      <c r="C22" s="187">
        <f>'Rīga pārējie'!C22+'Rīga valsts'!C22</f>
        <v>91.3</v>
      </c>
      <c r="D22" s="187">
        <f>'Rīga pārējie'!D22+'Rīga valsts'!D22</f>
        <v>84.329999999999984</v>
      </c>
      <c r="E22" s="187">
        <f>'Rīga pārējie'!E22+'Rīga valsts'!E22</f>
        <v>0.41000000000000003</v>
      </c>
      <c r="F22" s="187">
        <f>'Rīga pārējie'!F22+'Rīga valsts'!F22</f>
        <v>0.15</v>
      </c>
      <c r="G22" s="202">
        <f t="shared" si="2"/>
        <v>176.19</v>
      </c>
      <c r="H22" s="187">
        <f>'Rīga pārējie'!H22+'Rīga valsts'!H22</f>
        <v>95.72</v>
      </c>
      <c r="I22" s="187">
        <f>'Rīga pārējie'!I22+'Rīga valsts'!I22</f>
        <v>3</v>
      </c>
      <c r="J22" s="187">
        <f>'Rīga pārējie'!J22+'Rīga valsts'!J22</f>
        <v>2.21</v>
      </c>
      <c r="K22" s="184">
        <f t="shared" si="3"/>
        <v>100.92999999999999</v>
      </c>
      <c r="L22" s="184">
        <f t="shared" si="4"/>
        <v>277.12</v>
      </c>
      <c r="M22" s="187">
        <f>'Rīga valsts'!M22+'Rīga pārējie'!M22</f>
        <v>0.83000000000000007</v>
      </c>
      <c r="N22" s="185">
        <f t="shared" si="5"/>
        <v>277.95</v>
      </c>
      <c r="O22" s="34"/>
    </row>
    <row r="23" spans="1:15" ht="14.25" customHeight="1" x14ac:dyDescent="0.25">
      <c r="A23" s="21"/>
      <c r="B23" s="19" t="s">
        <v>17</v>
      </c>
      <c r="C23" s="187">
        <f>'Rīga pārējie'!C23+'Rīga valsts'!C23</f>
        <v>9404</v>
      </c>
      <c r="D23" s="187">
        <f>'Rīga pārējie'!D23+'Rīga valsts'!D23</f>
        <v>7166</v>
      </c>
      <c r="E23" s="187">
        <f>'Rīga pārējie'!E23+'Rīga valsts'!E23</f>
        <v>47</v>
      </c>
      <c r="F23" s="187">
        <f>'Rīga pārējie'!F23+'Rīga valsts'!F23</f>
        <v>41</v>
      </c>
      <c r="G23" s="202">
        <f t="shared" si="2"/>
        <v>16658</v>
      </c>
      <c r="H23" s="187">
        <f>'Rīga pārējie'!H23+'Rīga valsts'!H23</f>
        <v>9655</v>
      </c>
      <c r="I23" s="187">
        <f>'Rīga pārējie'!I23+'Rīga valsts'!I23</f>
        <v>321</v>
      </c>
      <c r="J23" s="187">
        <f>'Rīga pārējie'!J23+'Rīga valsts'!J23</f>
        <v>465</v>
      </c>
      <c r="K23" s="184">
        <f t="shared" si="3"/>
        <v>10441</v>
      </c>
      <c r="L23" s="184">
        <f t="shared" si="4"/>
        <v>27099</v>
      </c>
      <c r="M23" s="187">
        <f>'Rīga valsts'!M23+'Rīga pārējie'!M23</f>
        <v>83</v>
      </c>
      <c r="N23" s="185">
        <f t="shared" si="5"/>
        <v>27182</v>
      </c>
      <c r="O23" s="34"/>
    </row>
    <row r="24" spans="1:15" ht="14.25" customHeight="1" x14ac:dyDescent="0.25">
      <c r="A24" s="249" t="s">
        <v>28</v>
      </c>
      <c r="B24" s="19" t="s">
        <v>16</v>
      </c>
      <c r="C24" s="187">
        <f>'Rīga pārējie'!C24+'Rīga valsts'!C24</f>
        <v>816.76999999999987</v>
      </c>
      <c r="D24" s="187">
        <f>'Rīga pārējie'!D24+'Rīga valsts'!D24</f>
        <v>124.94</v>
      </c>
      <c r="E24" s="187">
        <f>'Rīga pārējie'!E24+'Rīga valsts'!E24</f>
        <v>0.18</v>
      </c>
      <c r="F24" s="187">
        <f>'Rīga pārējie'!F24+'Rīga valsts'!F24</f>
        <v>0.02</v>
      </c>
      <c r="G24" s="202">
        <f t="shared" si="2"/>
        <v>941.90999999999974</v>
      </c>
      <c r="H24" s="187">
        <f>'Rīga pārējie'!H24+'Rīga valsts'!H24</f>
        <v>120.24</v>
      </c>
      <c r="I24" s="187">
        <f>'Rīga pārējie'!I24+'Rīga valsts'!I24</f>
        <v>5.68</v>
      </c>
      <c r="J24" s="187">
        <f>'Rīga pārējie'!J24+'Rīga valsts'!J24</f>
        <v>0.44999999999999996</v>
      </c>
      <c r="K24" s="184">
        <f t="shared" si="3"/>
        <v>126.36999999999999</v>
      </c>
      <c r="L24" s="184">
        <f t="shared" si="4"/>
        <v>1068.2799999999997</v>
      </c>
      <c r="M24" s="187">
        <f>'Rīga valsts'!M24+'Rīga pārējie'!M24</f>
        <v>2.7800000000000002</v>
      </c>
      <c r="N24" s="185">
        <f t="shared" si="5"/>
        <v>1071.0599999999997</v>
      </c>
      <c r="O24" s="34"/>
    </row>
    <row r="25" spans="1:15" ht="14.25" customHeight="1" x14ac:dyDescent="0.25">
      <c r="A25" s="249"/>
      <c r="B25" s="19" t="s">
        <v>17</v>
      </c>
      <c r="C25" s="190">
        <f>'Rīga pārējie'!C25+'Rīga valsts'!C25</f>
        <v>4993</v>
      </c>
      <c r="D25" s="190">
        <f>'Rīga pārējie'!D25+'Rīga valsts'!D25</f>
        <v>1110</v>
      </c>
      <c r="E25" s="190">
        <f>'Rīga pārējie'!E25+'Rīga valsts'!E25</f>
        <v>18</v>
      </c>
      <c r="F25" s="190">
        <f>'Rīga pārējie'!F25+'Rīga valsts'!F25</f>
        <v>1</v>
      </c>
      <c r="G25" s="203">
        <f t="shared" si="2"/>
        <v>6122</v>
      </c>
      <c r="H25" s="190">
        <f>'Rīga pārējie'!H25+'Rīga valsts'!H25</f>
        <v>1078</v>
      </c>
      <c r="I25" s="190">
        <f>'Rīga pārējie'!I25+'Rīga valsts'!I25</f>
        <v>169</v>
      </c>
      <c r="J25" s="190">
        <f>'Rīga pārējie'!J25+'Rīga valsts'!J25</f>
        <v>113</v>
      </c>
      <c r="K25" s="186">
        <f t="shared" si="3"/>
        <v>1360</v>
      </c>
      <c r="L25" s="186">
        <f t="shared" si="4"/>
        <v>7482</v>
      </c>
      <c r="M25" s="190">
        <f>'Rīga valsts'!M25+'Rīga pārējie'!M25</f>
        <v>76</v>
      </c>
      <c r="N25" s="185">
        <f t="shared" si="5"/>
        <v>7558</v>
      </c>
      <c r="O25" s="34"/>
    </row>
    <row r="26" spans="1:15" ht="14.25" customHeight="1" x14ac:dyDescent="0.25">
      <c r="A26" s="249" t="s">
        <v>29</v>
      </c>
      <c r="B26" s="19" t="s">
        <v>16</v>
      </c>
      <c r="C26" s="187">
        <f>'Rīga pārējie'!C26+'Rīga valsts'!C26</f>
        <v>0</v>
      </c>
      <c r="D26" s="187">
        <f>'Rīga pārējie'!D26+'Rīga valsts'!D26</f>
        <v>0</v>
      </c>
      <c r="E26" s="187">
        <f>'Rīga pārējie'!E26+'Rīga valsts'!E26</f>
        <v>0</v>
      </c>
      <c r="F26" s="187">
        <f>'Rīga pārējie'!F26+'Rīga valsts'!F26</f>
        <v>0</v>
      </c>
      <c r="G26" s="202">
        <f t="shared" si="2"/>
        <v>0</v>
      </c>
      <c r="H26" s="187">
        <f>'Rīga pārējie'!H26+'Rīga valsts'!H26</f>
        <v>0</v>
      </c>
      <c r="I26" s="187">
        <f>'Rīga pārējie'!I26+'Rīga valsts'!I26</f>
        <v>0</v>
      </c>
      <c r="J26" s="187">
        <f>'Rīga pārējie'!J26+'Rīga valsts'!J26</f>
        <v>0</v>
      </c>
      <c r="K26" s="184">
        <f t="shared" si="3"/>
        <v>0</v>
      </c>
      <c r="L26" s="184">
        <f t="shared" si="4"/>
        <v>0</v>
      </c>
      <c r="M26" s="187">
        <f>'Rīga valsts'!M26+'Rīga pārējie'!M26</f>
        <v>0</v>
      </c>
      <c r="N26" s="185">
        <f t="shared" si="5"/>
        <v>0</v>
      </c>
      <c r="O26" s="34"/>
    </row>
    <row r="27" spans="1:15" ht="14.25" customHeight="1" x14ac:dyDescent="0.25">
      <c r="A27" s="249"/>
      <c r="B27" s="19" t="s">
        <v>17</v>
      </c>
      <c r="C27" s="187">
        <f>'Rīga pārējie'!C27+'Rīga valsts'!C27</f>
        <v>0</v>
      </c>
      <c r="D27" s="187">
        <f>'Rīga pārējie'!D27+'Rīga valsts'!D27</f>
        <v>0</v>
      </c>
      <c r="E27" s="187">
        <f>'Rīga pārējie'!E27+'Rīga valsts'!E27</f>
        <v>0</v>
      </c>
      <c r="F27" s="187">
        <f>'Rīga pārējie'!F27+'Rīga valsts'!F27</f>
        <v>0</v>
      </c>
      <c r="G27" s="202">
        <f t="shared" si="2"/>
        <v>0</v>
      </c>
      <c r="H27" s="187">
        <f>'Rīga pārējie'!H27+'Rīga valsts'!H27</f>
        <v>0</v>
      </c>
      <c r="I27" s="187">
        <f>'Rīga pārējie'!I27+'Rīga valsts'!I27</f>
        <v>0</v>
      </c>
      <c r="J27" s="187">
        <f>'Rīga pārējie'!J27+'Rīga valsts'!J27</f>
        <v>0</v>
      </c>
      <c r="K27" s="184">
        <f t="shared" si="3"/>
        <v>0</v>
      </c>
      <c r="L27" s="184">
        <f t="shared" si="4"/>
        <v>0</v>
      </c>
      <c r="M27" s="187">
        <f>'Rīga valsts'!M27+'Rīga pārējie'!M27</f>
        <v>0</v>
      </c>
      <c r="N27" s="185">
        <f t="shared" si="5"/>
        <v>0</v>
      </c>
      <c r="O27" s="34"/>
    </row>
    <row r="28" spans="1:15" ht="14.25" customHeight="1" x14ac:dyDescent="0.25">
      <c r="A28" s="249" t="s">
        <v>30</v>
      </c>
      <c r="B28" s="19" t="s">
        <v>16</v>
      </c>
      <c r="C28" s="187">
        <f>'Rīga pārējie'!C28+'Rīga valsts'!C28</f>
        <v>40.150000000000006</v>
      </c>
      <c r="D28" s="187">
        <f>'Rīga pārējie'!D28+'Rīga valsts'!D28</f>
        <v>1.24</v>
      </c>
      <c r="E28" s="187">
        <f>'Rīga pārējie'!E28+'Rīga valsts'!E28</f>
        <v>0.75</v>
      </c>
      <c r="F28" s="187">
        <f>'Rīga pārējie'!F28+'Rīga valsts'!F28</f>
        <v>0.19</v>
      </c>
      <c r="G28" s="202">
        <f t="shared" si="2"/>
        <v>42.330000000000005</v>
      </c>
      <c r="H28" s="187">
        <f>'Rīga pārējie'!H28+'Rīga valsts'!H28</f>
        <v>0.28999999999999998</v>
      </c>
      <c r="I28" s="187">
        <f>'Rīga pārējie'!I28+'Rīga valsts'!I28</f>
        <v>0</v>
      </c>
      <c r="J28" s="187">
        <f>'Rīga pārējie'!J28+'Rīga valsts'!J28</f>
        <v>0</v>
      </c>
      <c r="K28" s="184">
        <f t="shared" si="3"/>
        <v>0.28999999999999998</v>
      </c>
      <c r="L28" s="184">
        <f t="shared" si="4"/>
        <v>42.620000000000005</v>
      </c>
      <c r="M28" s="187">
        <f>'Rīga valsts'!M28+'Rīga pārējie'!M28</f>
        <v>0</v>
      </c>
      <c r="N28" s="185">
        <f t="shared" si="5"/>
        <v>42.620000000000005</v>
      </c>
      <c r="O28" s="34"/>
    </row>
    <row r="29" spans="1:15" ht="14.25" customHeight="1" x14ac:dyDescent="0.25">
      <c r="A29" s="249"/>
      <c r="B29" s="19" t="s">
        <v>17</v>
      </c>
      <c r="C29" s="187">
        <f>'Rīga pārējie'!C29+'Rīga valsts'!C29</f>
        <v>317</v>
      </c>
      <c r="D29" s="187">
        <f>'Rīga pārējie'!D29+'Rīga valsts'!D29</f>
        <v>70</v>
      </c>
      <c r="E29" s="187">
        <f>'Rīga pārējie'!E29+'Rīga valsts'!E29</f>
        <v>10</v>
      </c>
      <c r="F29" s="187">
        <f>'Rīga pārējie'!F29+'Rīga valsts'!F29</f>
        <v>1</v>
      </c>
      <c r="G29" s="202">
        <f t="shared" si="2"/>
        <v>398</v>
      </c>
      <c r="H29" s="187">
        <f>'Rīga pārējie'!H29+'Rīga valsts'!H29</f>
        <v>51</v>
      </c>
      <c r="I29" s="187">
        <f>'Rīga pārējie'!I29+'Rīga valsts'!I29</f>
        <v>0</v>
      </c>
      <c r="J29" s="187">
        <f>'Rīga pārējie'!J29+'Rīga valsts'!J29</f>
        <v>0</v>
      </c>
      <c r="K29" s="184">
        <f t="shared" si="3"/>
        <v>51</v>
      </c>
      <c r="L29" s="184">
        <f t="shared" si="4"/>
        <v>449</v>
      </c>
      <c r="M29" s="187">
        <f>'Rīga valsts'!M29+'Rīga pārējie'!M29</f>
        <v>0</v>
      </c>
      <c r="N29" s="185">
        <f t="shared" si="5"/>
        <v>449</v>
      </c>
      <c r="O29" s="34"/>
    </row>
    <row r="30" spans="1:15" ht="14.25" customHeight="1" x14ac:dyDescent="0.25">
      <c r="A30" s="249" t="s">
        <v>31</v>
      </c>
      <c r="B30" s="19" t="s">
        <v>16</v>
      </c>
      <c r="C30" s="187">
        <f>'Rīga pārējie'!C30+'Rīga valsts'!C30</f>
        <v>55.600000000000009</v>
      </c>
      <c r="D30" s="187">
        <f>'Rīga pārējie'!D30+'Rīga valsts'!D30</f>
        <v>9.2299999999999986</v>
      </c>
      <c r="E30" s="187">
        <f>'Rīga pārējie'!E30+'Rīga valsts'!E30</f>
        <v>0.02</v>
      </c>
      <c r="F30" s="187">
        <f>'Rīga pārējie'!F30+'Rīga valsts'!F30</f>
        <v>0</v>
      </c>
      <c r="G30" s="202">
        <f t="shared" si="2"/>
        <v>64.850000000000009</v>
      </c>
      <c r="H30" s="187">
        <f>'Rīga pārējie'!H30+'Rīga valsts'!H30</f>
        <v>19.199999999999996</v>
      </c>
      <c r="I30" s="187">
        <f>'Rīga pārējie'!I30+'Rīga valsts'!I30</f>
        <v>1.8</v>
      </c>
      <c r="J30" s="187">
        <f>'Rīga pārējie'!J30+'Rīga valsts'!J30</f>
        <v>8.98</v>
      </c>
      <c r="K30" s="184">
        <f t="shared" si="3"/>
        <v>29.979999999999997</v>
      </c>
      <c r="L30" s="184">
        <f t="shared" si="4"/>
        <v>94.830000000000013</v>
      </c>
      <c r="M30" s="187">
        <f>'Rīga valsts'!M30+'Rīga pārējie'!M30</f>
        <v>2.57</v>
      </c>
      <c r="N30" s="185">
        <f t="shared" si="5"/>
        <v>97.4</v>
      </c>
      <c r="O30" s="34"/>
    </row>
    <row r="31" spans="1:15" ht="14.25" customHeight="1" x14ac:dyDescent="0.25">
      <c r="A31" s="249"/>
      <c r="B31" s="19" t="s">
        <v>17</v>
      </c>
      <c r="C31" s="187">
        <f>'Rīga pārējie'!C31+'Rīga valsts'!C31</f>
        <v>8366</v>
      </c>
      <c r="D31" s="187">
        <f>'Rīga pārējie'!D31+'Rīga valsts'!D31</f>
        <v>1453</v>
      </c>
      <c r="E31" s="187">
        <f>'Rīga pārējie'!E31+'Rīga valsts'!E31</f>
        <v>6</v>
      </c>
      <c r="F31" s="187">
        <f>'Rīga pārējie'!F31+'Rīga valsts'!F31</f>
        <v>0</v>
      </c>
      <c r="G31" s="202">
        <f t="shared" si="2"/>
        <v>9825</v>
      </c>
      <c r="H31" s="187">
        <f>'Rīga pārējie'!H31+'Rīga valsts'!H31</f>
        <v>2825</v>
      </c>
      <c r="I31" s="187">
        <f>'Rīga pārējie'!I31+'Rīga valsts'!I31</f>
        <v>402</v>
      </c>
      <c r="J31" s="187">
        <f>'Rīga pārējie'!J31+'Rīga valsts'!J31</f>
        <v>646</v>
      </c>
      <c r="K31" s="184">
        <f t="shared" si="3"/>
        <v>3873</v>
      </c>
      <c r="L31" s="184">
        <f t="shared" si="4"/>
        <v>13698</v>
      </c>
      <c r="M31" s="187">
        <f>'Rīga valsts'!M31+'Rīga pārējie'!M31</f>
        <v>288</v>
      </c>
      <c r="N31" s="185">
        <f t="shared" si="5"/>
        <v>13986</v>
      </c>
      <c r="O31" s="34"/>
    </row>
    <row r="32" spans="1:15" ht="14.25" customHeight="1" x14ac:dyDescent="0.25">
      <c r="A32" s="249" t="s">
        <v>32</v>
      </c>
      <c r="B32" s="19" t="s">
        <v>16</v>
      </c>
      <c r="C32" s="187">
        <f>'Rīga pārējie'!C32+'Rīga valsts'!C32</f>
        <v>0</v>
      </c>
      <c r="D32" s="187">
        <f>'Rīga pārējie'!D32+'Rīga valsts'!D32</f>
        <v>0</v>
      </c>
      <c r="E32" s="187">
        <f>'Rīga pārējie'!E32+'Rīga valsts'!E32</f>
        <v>0</v>
      </c>
      <c r="F32" s="187">
        <f>'Rīga pārējie'!F32+'Rīga valsts'!F32</f>
        <v>0</v>
      </c>
      <c r="G32" s="202">
        <f t="shared" si="2"/>
        <v>0</v>
      </c>
      <c r="H32" s="187">
        <f>'Rīga pārējie'!H32+'Rīga valsts'!H32</f>
        <v>0</v>
      </c>
      <c r="I32" s="187">
        <f>'Rīga pārējie'!I32+'Rīga valsts'!I32</f>
        <v>0</v>
      </c>
      <c r="J32" s="187">
        <f>'Rīga pārējie'!J32+'Rīga valsts'!J32</f>
        <v>0</v>
      </c>
      <c r="K32" s="184">
        <f t="shared" si="3"/>
        <v>0</v>
      </c>
      <c r="L32" s="184">
        <f t="shared" si="4"/>
        <v>0</v>
      </c>
      <c r="M32" s="187">
        <f>'Rīga valsts'!M32+'Rīga pārējie'!M32</f>
        <v>0</v>
      </c>
      <c r="N32" s="185">
        <f t="shared" si="5"/>
        <v>0</v>
      </c>
      <c r="O32" s="34"/>
    </row>
    <row r="33" spans="1:17" ht="14.25" customHeight="1" x14ac:dyDescent="0.25">
      <c r="A33" s="249"/>
      <c r="B33" s="19" t="s">
        <v>17</v>
      </c>
      <c r="C33" s="187">
        <f>'Rīga pārējie'!C33+'Rīga valsts'!C33</f>
        <v>0</v>
      </c>
      <c r="D33" s="187">
        <f>'Rīga pārējie'!D33+'Rīga valsts'!D33</f>
        <v>0</v>
      </c>
      <c r="E33" s="187">
        <f>'Rīga pārējie'!E33+'Rīga valsts'!E33</f>
        <v>0</v>
      </c>
      <c r="F33" s="187">
        <f>'Rīga pārējie'!F33+'Rīga valsts'!F33</f>
        <v>0</v>
      </c>
      <c r="G33" s="202">
        <f t="shared" si="2"/>
        <v>0</v>
      </c>
      <c r="H33" s="187">
        <f>'Rīga pārējie'!H33+'Rīga valsts'!H33</f>
        <v>0</v>
      </c>
      <c r="I33" s="187">
        <f>'Rīga pārējie'!I33+'Rīga valsts'!I33</f>
        <v>0</v>
      </c>
      <c r="J33" s="187">
        <f>'Rīga pārējie'!J33+'Rīga valsts'!J33</f>
        <v>0</v>
      </c>
      <c r="K33" s="184">
        <f t="shared" si="3"/>
        <v>0</v>
      </c>
      <c r="L33" s="184">
        <f t="shared" si="4"/>
        <v>0</v>
      </c>
      <c r="M33" s="187">
        <f>'Rīga valsts'!M33+'Rīga pārējie'!M33</f>
        <v>0</v>
      </c>
      <c r="N33" s="185">
        <f t="shared" si="5"/>
        <v>0</v>
      </c>
      <c r="O33" s="34"/>
    </row>
    <row r="34" spans="1:17" ht="14.25" customHeight="1" x14ac:dyDescent="0.25">
      <c r="A34" s="249" t="s">
        <v>33</v>
      </c>
      <c r="B34" s="19" t="s">
        <v>16</v>
      </c>
      <c r="C34" s="187">
        <f>'Rīga pārējie'!C34+'Rīga valsts'!C34</f>
        <v>2.31</v>
      </c>
      <c r="D34" s="187">
        <f>'Rīga pārējie'!D34+'Rīga valsts'!D34</f>
        <v>0</v>
      </c>
      <c r="E34" s="187">
        <f>'Rīga pārējie'!E34+'Rīga valsts'!E34</f>
        <v>0</v>
      </c>
      <c r="F34" s="187">
        <f>'Rīga pārējie'!F34+'Rīga valsts'!F34</f>
        <v>0</v>
      </c>
      <c r="G34" s="202">
        <f t="shared" si="2"/>
        <v>2.31</v>
      </c>
      <c r="H34" s="187">
        <f>'Rīga pārējie'!H34+'Rīga valsts'!H34</f>
        <v>1.27</v>
      </c>
      <c r="I34" s="187">
        <f>'Rīga pārējie'!I34+'Rīga valsts'!I34</f>
        <v>1.61</v>
      </c>
      <c r="J34" s="187">
        <f>'Rīga pārējie'!J34+'Rīga valsts'!J34</f>
        <v>0</v>
      </c>
      <c r="K34" s="184">
        <f t="shared" si="3"/>
        <v>2.88</v>
      </c>
      <c r="L34" s="184">
        <f t="shared" si="4"/>
        <v>5.1899999999999995</v>
      </c>
      <c r="M34" s="187">
        <f>'Rīga valsts'!M34+'Rīga pārējie'!M34</f>
        <v>2.17</v>
      </c>
      <c r="N34" s="185">
        <f t="shared" si="5"/>
        <v>7.3599999999999994</v>
      </c>
      <c r="O34" s="34"/>
    </row>
    <row r="35" spans="1:17" ht="14.25" customHeight="1" x14ac:dyDescent="0.25">
      <c r="A35" s="249"/>
      <c r="B35" s="19" t="s">
        <v>17</v>
      </c>
      <c r="C35" s="190">
        <f>'Rīga pārējie'!C35+'Rīga valsts'!C35</f>
        <v>111.41</v>
      </c>
      <c r="D35" s="190">
        <f>'Rīga pārējie'!D35+'Rīga valsts'!D35</f>
        <v>0</v>
      </c>
      <c r="E35" s="190">
        <f>'Rīga pārējie'!E35+'Rīga valsts'!E35</f>
        <v>0</v>
      </c>
      <c r="F35" s="190">
        <f>'Rīga pārējie'!F35+'Rīga valsts'!F35</f>
        <v>0</v>
      </c>
      <c r="G35" s="203">
        <f t="shared" si="2"/>
        <v>111.41</v>
      </c>
      <c r="H35" s="190">
        <f>'Rīga pārējie'!H35+'Rīga valsts'!H35</f>
        <v>280</v>
      </c>
      <c r="I35" s="190">
        <f>'Rīga pārējie'!I35+'Rīga valsts'!I35</f>
        <v>51.760000000000005</v>
      </c>
      <c r="J35" s="190">
        <f>'Rīga pārējie'!J35+'Rīga valsts'!J35</f>
        <v>0</v>
      </c>
      <c r="K35" s="186">
        <f t="shared" si="3"/>
        <v>331.76</v>
      </c>
      <c r="L35" s="186">
        <f t="shared" si="4"/>
        <v>443.16999999999996</v>
      </c>
      <c r="M35" s="190">
        <f>'Rīga valsts'!M35+'Rīga pārējie'!M35</f>
        <v>586</v>
      </c>
      <c r="N35" s="185">
        <f t="shared" si="5"/>
        <v>1029.17</v>
      </c>
      <c r="O35" s="34"/>
    </row>
    <row r="36" spans="1:17" ht="14.25" customHeight="1" x14ac:dyDescent="0.25">
      <c r="A36" s="249" t="s">
        <v>34</v>
      </c>
      <c r="B36" s="19" t="s">
        <v>16</v>
      </c>
      <c r="C36" s="187">
        <f>'Rīga pārējie'!C36+'Rīga valsts'!C36</f>
        <v>0</v>
      </c>
      <c r="D36" s="187">
        <f>'Rīga pārējie'!D36+'Rīga valsts'!D36</f>
        <v>0</v>
      </c>
      <c r="E36" s="187">
        <f>'Rīga pārējie'!E36+'Rīga valsts'!E36</f>
        <v>0</v>
      </c>
      <c r="F36" s="187">
        <f>'Rīga pārējie'!F36+'Rīga valsts'!F36</f>
        <v>0</v>
      </c>
      <c r="G36" s="202">
        <f t="shared" si="2"/>
        <v>0</v>
      </c>
      <c r="H36" s="187">
        <f>'Rīga pārējie'!H36+'Rīga valsts'!H36</f>
        <v>0</v>
      </c>
      <c r="I36" s="187">
        <f>'Rīga pārējie'!I36+'Rīga valsts'!I36</f>
        <v>0</v>
      </c>
      <c r="J36" s="187">
        <f>'Rīga pārējie'!J36+'Rīga valsts'!J36</f>
        <v>0.2</v>
      </c>
      <c r="K36" s="184">
        <f t="shared" si="3"/>
        <v>0.2</v>
      </c>
      <c r="L36" s="184">
        <f t="shared" si="4"/>
        <v>0.2</v>
      </c>
      <c r="M36" s="187">
        <f>'Rīga valsts'!M36+'Rīga pārējie'!M36</f>
        <v>0</v>
      </c>
      <c r="N36" s="185">
        <f t="shared" si="5"/>
        <v>0.2</v>
      </c>
      <c r="O36" s="37"/>
      <c r="P36" s="37"/>
      <c r="Q36" s="35"/>
    </row>
    <row r="37" spans="1:17" ht="14.25" customHeight="1" x14ac:dyDescent="0.25">
      <c r="A37" s="249"/>
      <c r="B37" s="19" t="s">
        <v>17</v>
      </c>
      <c r="C37" s="190">
        <f>'Rīga pārējie'!C37+'Rīga valsts'!C37</f>
        <v>0</v>
      </c>
      <c r="D37" s="190">
        <f>'Rīga pārējie'!D37+'Rīga valsts'!D37</f>
        <v>0</v>
      </c>
      <c r="E37" s="190">
        <f>'Rīga pārējie'!E37+'Rīga valsts'!E37</f>
        <v>0</v>
      </c>
      <c r="F37" s="190">
        <f>'Rīga pārējie'!F37+'Rīga valsts'!F37</f>
        <v>0</v>
      </c>
      <c r="G37" s="203">
        <f t="shared" si="2"/>
        <v>0</v>
      </c>
      <c r="H37" s="190">
        <f>'Rīga pārējie'!H37+'Rīga valsts'!H37</f>
        <v>0</v>
      </c>
      <c r="I37" s="190">
        <f>'Rīga pārējie'!I37+'Rīga valsts'!I37</f>
        <v>0</v>
      </c>
      <c r="J37" s="190">
        <f>'Rīga pārējie'!J37+'Rīga valsts'!J37</f>
        <v>93.2</v>
      </c>
      <c r="K37" s="186">
        <f t="shared" si="3"/>
        <v>93.2</v>
      </c>
      <c r="L37" s="186">
        <f t="shared" si="4"/>
        <v>93.2</v>
      </c>
      <c r="M37" s="190">
        <f>'Rīga valsts'!M37+'Rīga pārējie'!M37</f>
        <v>0</v>
      </c>
      <c r="N37" s="185">
        <f t="shared" si="5"/>
        <v>93.2</v>
      </c>
      <c r="O37" s="37"/>
      <c r="P37" s="37"/>
      <c r="Q37" s="35"/>
    </row>
    <row r="38" spans="1:17" ht="14.25" customHeight="1" x14ac:dyDescent="0.25">
      <c r="A38" s="21" t="s">
        <v>35</v>
      </c>
      <c r="B38" s="19" t="s">
        <v>16</v>
      </c>
      <c r="C38" s="205">
        <f>C4+C12+C14+C16+C18+C20+C22+C24+C26+C28+C30+C32+C34+C36</f>
        <v>7083.39</v>
      </c>
      <c r="D38" s="184">
        <f t="shared" ref="D38:F39" si="6">D4+D12+D14+D16+D18+D20+D22+D24+D26+D28+D30+D32+D34+D36</f>
        <v>3698.7099999999996</v>
      </c>
      <c r="E38" s="184">
        <f t="shared" si="6"/>
        <v>14.41</v>
      </c>
      <c r="F38" s="184">
        <f t="shared" si="6"/>
        <v>41.179999999999993</v>
      </c>
      <c r="G38" s="202">
        <f>SUM(C38:F38)</f>
        <v>10837.69</v>
      </c>
      <c r="H38" s="184">
        <f>H4+H12+H14+H16+H18+H20+H22+H24+H26+H28+H30+H32+H34+H36</f>
        <v>4376.2699999999995</v>
      </c>
      <c r="I38" s="184">
        <f t="shared" ref="I38:J39" si="7">I4+I12+I14+I16+I18+I20+I22+I24+I26+I28+I30+I32+I34+I36</f>
        <v>316.77000000000004</v>
      </c>
      <c r="J38" s="184">
        <f t="shared" si="7"/>
        <v>603.7800000000002</v>
      </c>
      <c r="K38" s="184">
        <f>SUM(H38:J38)</f>
        <v>5296.82</v>
      </c>
      <c r="L38" s="184">
        <f>G38+K38</f>
        <v>16134.51</v>
      </c>
      <c r="M38" s="205">
        <f>M4+M12+M14+M16+M18+M20+M22+M24+M26+M28+M30+M32+M34+M36</f>
        <v>1210.5099999999995</v>
      </c>
      <c r="N38" s="185">
        <f t="shared" si="5"/>
        <v>17345.02</v>
      </c>
      <c r="O38" s="106"/>
      <c r="P38" s="37"/>
      <c r="Q38" s="35"/>
    </row>
    <row r="39" spans="1:17" ht="14.25" customHeight="1" x14ac:dyDescent="0.25">
      <c r="A39" s="19"/>
      <c r="B39" s="19" t="s">
        <v>17</v>
      </c>
      <c r="C39" s="186">
        <f>C5+C13+C15+C17+C19+C21+C23+C25+C27+C29+C31+C33+C35+C37</f>
        <v>880668.41</v>
      </c>
      <c r="D39" s="186">
        <f t="shared" si="6"/>
        <v>352652</v>
      </c>
      <c r="E39" s="186">
        <f t="shared" si="6"/>
        <v>365</v>
      </c>
      <c r="F39" s="186">
        <f t="shared" si="6"/>
        <v>4677</v>
      </c>
      <c r="G39" s="203">
        <f t="shared" si="2"/>
        <v>1238362.4100000001</v>
      </c>
      <c r="H39" s="186">
        <f>H5+H13+H15+H17+H19+H21+H23+H25+H27+H29+H31+H33+H35+H37</f>
        <v>627327</v>
      </c>
      <c r="I39" s="186">
        <f t="shared" si="7"/>
        <v>50784.76</v>
      </c>
      <c r="J39" s="186">
        <f t="shared" si="7"/>
        <v>120369.2</v>
      </c>
      <c r="K39" s="186">
        <f>SUM(H39:J39)</f>
        <v>798480.96</v>
      </c>
      <c r="L39" s="186">
        <f t="shared" si="4"/>
        <v>2036843.37</v>
      </c>
      <c r="M39" s="186">
        <f>M5+M13+M15+M17+M19+M21+M23+M25+M27+M29+M31+M33+M35+M37</f>
        <v>143536</v>
      </c>
      <c r="N39" s="185">
        <f t="shared" si="5"/>
        <v>2180379.37</v>
      </c>
      <c r="O39" s="37"/>
      <c r="P39" s="37"/>
      <c r="Q39" s="35"/>
    </row>
    <row r="40" spans="1:17" ht="14.25" customHeight="1" x14ac:dyDescent="0.2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105"/>
      <c r="O40" s="37"/>
      <c r="P40" s="37"/>
      <c r="Q40" s="35"/>
    </row>
    <row r="41" spans="1:17" ht="14.25" customHeight="1" x14ac:dyDescent="0.2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94"/>
      <c r="O41" s="37"/>
      <c r="P41" s="37"/>
      <c r="Q41" s="35"/>
    </row>
    <row r="42" spans="1:17" ht="14.25" customHeight="1" x14ac:dyDescent="0.2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94"/>
      <c r="O42" s="34"/>
      <c r="Q42" s="35"/>
    </row>
    <row r="43" spans="1:17" ht="14.25" customHeight="1" x14ac:dyDescent="0.2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4"/>
      <c r="O43" s="34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18</vt:i4>
      </vt:variant>
      <vt:variant>
        <vt:lpstr>Diapazoni ar nosaukumiem</vt:lpstr>
      </vt:variant>
      <vt:variant>
        <vt:i4>1</vt:i4>
      </vt:variant>
    </vt:vector>
  </HeadingPairs>
  <TitlesOfParts>
    <vt:vector size="19" baseType="lpstr">
      <vt:lpstr>Kurzeme valsts</vt:lpstr>
      <vt:lpstr>Kurzeme pārējie</vt:lpstr>
      <vt:lpstr>Kurzeme kopā</vt:lpstr>
      <vt:lpstr>Latgale valsts</vt:lpstr>
      <vt:lpstr>Latgale pārējie</vt:lpstr>
      <vt:lpstr>Latgale kopā</vt:lpstr>
      <vt:lpstr>Rīga valsts</vt:lpstr>
      <vt:lpstr>Rīga pārējie</vt:lpstr>
      <vt:lpstr>Rīga kopā</vt:lpstr>
      <vt:lpstr>Vidzeme valsts</vt:lpstr>
      <vt:lpstr>Vidzeme pārējie</vt:lpstr>
      <vt:lpstr>Vidzeme kopā</vt:lpstr>
      <vt:lpstr>Zemgale valst</vt:lpstr>
      <vt:lpstr>Zemgale pārējie</vt:lpstr>
      <vt:lpstr>Zemgale kopā</vt:lpstr>
      <vt:lpstr>Valsts kopā</vt:lpstr>
      <vt:lpstr>Pārējie kopā</vt:lpstr>
      <vt:lpstr>Visi kopā</vt:lpstr>
      <vt:lpstr>'Kurzeme pārējie'!OLE_LINK1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Ivans Kostevičs</cp:lastModifiedBy>
  <cp:lastPrinted>2017-04-18T12:27:31Z</cp:lastPrinted>
  <dcterms:created xsi:type="dcterms:W3CDTF">2014-04-10T08:20:52Z</dcterms:created>
  <dcterms:modified xsi:type="dcterms:W3CDTF">2018-04-20T08:27:38Z</dcterms:modified>
</cp:coreProperties>
</file>