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s.kostevics\Desktop\"/>
    </mc:Choice>
  </mc:AlternateContent>
  <bookViews>
    <workbookView xWindow="0" yWindow="0" windowWidth="19200" windowHeight="11370"/>
  </bookViews>
  <sheets>
    <sheet name="Kurzeme valsts" sheetId="8" r:id="rId1"/>
    <sheet name="Kurzeme pārējie" sheetId="1" r:id="rId2"/>
    <sheet name="Kurzeme kopā" sheetId="7" r:id="rId3"/>
    <sheet name="Latgale valsts" sheetId="9" r:id="rId4"/>
    <sheet name="Latgale pārējie" sheetId="3" r:id="rId5"/>
    <sheet name="Latgale kopā" sheetId="10" r:id="rId6"/>
    <sheet name="Rīga valsts" sheetId="11" r:id="rId7"/>
    <sheet name="Rīga pārējie" sheetId="4" r:id="rId8"/>
    <sheet name="Rīga kopā" sheetId="12" r:id="rId9"/>
    <sheet name="Vidzeme valsts" sheetId="13" r:id="rId10"/>
    <sheet name="Vidzeme pārējie" sheetId="5" r:id="rId11"/>
    <sheet name="Vidzeme kopā" sheetId="14" r:id="rId12"/>
    <sheet name="Zemgale valst" sheetId="15" r:id="rId13"/>
    <sheet name="Zemgale pārējie" sheetId="6" r:id="rId14"/>
    <sheet name="Zemgale kopā" sheetId="16" r:id="rId15"/>
    <sheet name="Valsts kopā" sheetId="17" r:id="rId16"/>
    <sheet name="Pārējie kopā" sheetId="18" r:id="rId17"/>
    <sheet name="Visi kopā" sheetId="19" r:id="rId18"/>
  </sheets>
  <definedNames>
    <definedName name="OLE_LINK1" localSheetId="1">'Kurzeme pārējie'!$A$2</definedName>
  </definedNames>
  <calcPr calcId="162913"/>
</workbook>
</file>

<file path=xl/calcChain.xml><?xml version="1.0" encoding="utf-8"?>
<calcChain xmlns="http://schemas.openxmlformats.org/spreadsheetml/2006/main">
  <c r="N39" i="18" l="1"/>
  <c r="H33" i="17" l="1"/>
  <c r="M38" i="14" l="1"/>
  <c r="K30" i="8" l="1"/>
  <c r="N12" i="10"/>
  <c r="F12" i="12"/>
  <c r="J10" i="12"/>
  <c r="N9" i="1"/>
  <c r="N4" i="8"/>
  <c r="K11" i="11" l="1"/>
  <c r="G11" i="3"/>
  <c r="G6" i="8"/>
  <c r="K15" i="6" l="1"/>
  <c r="G15" i="6"/>
  <c r="D5" i="6"/>
  <c r="D39" i="6" s="1"/>
  <c r="E5" i="6"/>
  <c r="E39" i="6" s="1"/>
  <c r="F5" i="6"/>
  <c r="F39" i="6" s="1"/>
  <c r="H5" i="6"/>
  <c r="H39" i="6" s="1"/>
  <c r="I5" i="6"/>
  <c r="I39" i="6" s="1"/>
  <c r="J5" i="6"/>
  <c r="J39" i="6" s="1"/>
  <c r="M5" i="6"/>
  <c r="M39" i="6" s="1"/>
  <c r="C5" i="6"/>
  <c r="C39" i="6" s="1"/>
  <c r="D4" i="6"/>
  <c r="D38" i="6" s="1"/>
  <c r="E4" i="6"/>
  <c r="E38" i="6" s="1"/>
  <c r="F4" i="6"/>
  <c r="F38" i="6" s="1"/>
  <c r="H4" i="6"/>
  <c r="H38" i="6" s="1"/>
  <c r="I4" i="6"/>
  <c r="I38" i="6" s="1"/>
  <c r="J4" i="6"/>
  <c r="J38" i="6" s="1"/>
  <c r="M4" i="6"/>
  <c r="M38" i="6" s="1"/>
  <c r="C4" i="6"/>
  <c r="C38" i="6" s="1"/>
  <c r="K7" i="6"/>
  <c r="K8" i="6"/>
  <c r="K9" i="6"/>
  <c r="K10" i="6"/>
  <c r="K11" i="6"/>
  <c r="K12" i="6"/>
  <c r="K13" i="6"/>
  <c r="K14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6" i="6"/>
  <c r="G7" i="6"/>
  <c r="G8" i="6"/>
  <c r="G9" i="6"/>
  <c r="G10" i="6"/>
  <c r="G11" i="6"/>
  <c r="G12" i="6"/>
  <c r="G13" i="6"/>
  <c r="G14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L28" i="6" s="1"/>
  <c r="N28" i="6" s="1"/>
  <c r="G29" i="6"/>
  <c r="G30" i="6"/>
  <c r="G31" i="6"/>
  <c r="G32" i="6"/>
  <c r="G33" i="6"/>
  <c r="G34" i="6"/>
  <c r="G35" i="6"/>
  <c r="G36" i="6"/>
  <c r="L36" i="6" s="1"/>
  <c r="N36" i="6" s="1"/>
  <c r="G37" i="6"/>
  <c r="G6" i="6"/>
  <c r="L15" i="6" l="1"/>
  <c r="N15" i="6" s="1"/>
  <c r="L6" i="6"/>
  <c r="N6" i="6" s="1"/>
  <c r="K38" i="6"/>
  <c r="K39" i="6"/>
  <c r="L7" i="6"/>
  <c r="N7" i="6" s="1"/>
  <c r="G39" i="6"/>
  <c r="G38" i="6"/>
  <c r="L37" i="6"/>
  <c r="N37" i="6" s="1"/>
  <c r="L35" i="6"/>
  <c r="N35" i="6" s="1"/>
  <c r="L34" i="6"/>
  <c r="N34" i="6" s="1"/>
  <c r="L33" i="6"/>
  <c r="N33" i="6" s="1"/>
  <c r="L32" i="6"/>
  <c r="N32" i="6" s="1"/>
  <c r="L31" i="6"/>
  <c r="N31" i="6" s="1"/>
  <c r="L30" i="6"/>
  <c r="N30" i="6" s="1"/>
  <c r="L29" i="6"/>
  <c r="N29" i="6" s="1"/>
  <c r="L27" i="6"/>
  <c r="N27" i="6" s="1"/>
  <c r="L26" i="6"/>
  <c r="N26" i="6" s="1"/>
  <c r="L25" i="6"/>
  <c r="N25" i="6" s="1"/>
  <c r="L24" i="6"/>
  <c r="N24" i="6" s="1"/>
  <c r="L23" i="6"/>
  <c r="N23" i="6" s="1"/>
  <c r="L22" i="6"/>
  <c r="N22" i="6" s="1"/>
  <c r="L21" i="6"/>
  <c r="N21" i="6" s="1"/>
  <c r="L20" i="6"/>
  <c r="N20" i="6" s="1"/>
  <c r="L19" i="6"/>
  <c r="N19" i="6" s="1"/>
  <c r="L18" i="6"/>
  <c r="N18" i="6" s="1"/>
  <c r="L17" i="6"/>
  <c r="N17" i="6" s="1"/>
  <c r="L16" i="6"/>
  <c r="N16" i="6" s="1"/>
  <c r="L14" i="6"/>
  <c r="N14" i="6" s="1"/>
  <c r="L13" i="6"/>
  <c r="N13" i="6" s="1"/>
  <c r="L12" i="6"/>
  <c r="N12" i="6" s="1"/>
  <c r="L11" i="6"/>
  <c r="N11" i="6" s="1"/>
  <c r="K5" i="6"/>
  <c r="L10" i="6"/>
  <c r="N10" i="6" s="1"/>
  <c r="K4" i="6"/>
  <c r="G5" i="6"/>
  <c r="L8" i="6"/>
  <c r="N8" i="6" s="1"/>
  <c r="L9" i="6"/>
  <c r="G4" i="6"/>
  <c r="L38" i="6" l="1"/>
  <c r="N38" i="6" s="1"/>
  <c r="L39" i="6"/>
  <c r="N39" i="6" s="1"/>
  <c r="N4" i="6"/>
  <c r="L4" i="6"/>
  <c r="N9" i="6"/>
  <c r="N5" i="6" s="1"/>
  <c r="L5" i="6"/>
  <c r="I4" i="11"/>
  <c r="J4" i="11"/>
  <c r="H4" i="11"/>
  <c r="D4" i="11"/>
  <c r="E4" i="11"/>
  <c r="F4" i="11"/>
  <c r="C4" i="11"/>
  <c r="C38" i="11" s="1"/>
  <c r="G13" i="11"/>
  <c r="G12" i="11"/>
  <c r="M4" i="11"/>
  <c r="K4" i="11" l="1"/>
  <c r="G4" i="11"/>
  <c r="J11" i="17"/>
  <c r="J10" i="17"/>
  <c r="K18" i="15"/>
  <c r="K19" i="15"/>
  <c r="K36" i="5"/>
  <c r="L4" i="11" l="1"/>
  <c r="N4" i="11" s="1"/>
  <c r="J11" i="12"/>
  <c r="K14" i="4"/>
  <c r="J5" i="11" l="1"/>
  <c r="G30" i="9"/>
  <c r="M5" i="9" l="1"/>
  <c r="M4" i="9"/>
  <c r="H4" i="9"/>
  <c r="I4" i="9"/>
  <c r="J4" i="9"/>
  <c r="H5" i="9"/>
  <c r="I5" i="9"/>
  <c r="J5" i="9"/>
  <c r="K18" i="1"/>
  <c r="D5" i="1"/>
  <c r="D39" i="1" s="1"/>
  <c r="C5" i="1"/>
  <c r="C39" i="1" s="1"/>
  <c r="E5" i="1"/>
  <c r="E39" i="1" s="1"/>
  <c r="F5" i="1"/>
  <c r="F39" i="1" s="1"/>
  <c r="C4" i="1"/>
  <c r="C38" i="1" s="1"/>
  <c r="D4" i="1"/>
  <c r="D38" i="1" s="1"/>
  <c r="E4" i="1"/>
  <c r="E38" i="1" s="1"/>
  <c r="F4" i="1"/>
  <c r="F38" i="1" s="1"/>
  <c r="M5" i="1"/>
  <c r="M39" i="1" s="1"/>
  <c r="M4" i="1"/>
  <c r="M38" i="1" s="1"/>
  <c r="H5" i="1"/>
  <c r="H39" i="1" s="1"/>
  <c r="I5" i="1"/>
  <c r="I39" i="1" s="1"/>
  <c r="J5" i="1"/>
  <c r="J39" i="1" s="1"/>
  <c r="H4" i="1"/>
  <c r="H38" i="1" s="1"/>
  <c r="I4" i="1"/>
  <c r="I38" i="1" s="1"/>
  <c r="J4" i="1"/>
  <c r="J38" i="1" s="1"/>
  <c r="C4" i="8"/>
  <c r="C38" i="8" s="1"/>
  <c r="D4" i="8"/>
  <c r="D38" i="8" s="1"/>
  <c r="E4" i="8"/>
  <c r="E38" i="8" s="1"/>
  <c r="F4" i="8"/>
  <c r="F38" i="8" s="1"/>
  <c r="C5" i="8"/>
  <c r="C39" i="8" s="1"/>
  <c r="D5" i="8"/>
  <c r="D39" i="8" s="1"/>
  <c r="E5" i="8"/>
  <c r="F5" i="8"/>
  <c r="F39" i="8" s="1"/>
  <c r="E39" i="8"/>
  <c r="H4" i="8"/>
  <c r="H38" i="8" s="1"/>
  <c r="I4" i="8"/>
  <c r="I38" i="8" s="1"/>
  <c r="J4" i="8"/>
  <c r="J38" i="8" s="1"/>
  <c r="H5" i="8"/>
  <c r="H39" i="8" s="1"/>
  <c r="I5" i="8"/>
  <c r="I39" i="8" s="1"/>
  <c r="J5" i="8"/>
  <c r="J39" i="8" s="1"/>
  <c r="M4" i="8"/>
  <c r="M38" i="8" s="1"/>
  <c r="M5" i="8"/>
  <c r="M39" i="8" s="1"/>
  <c r="M7" i="14" l="1"/>
  <c r="M8" i="14"/>
  <c r="M9" i="14"/>
  <c r="M10" i="14"/>
  <c r="M11" i="14"/>
  <c r="M12" i="14"/>
  <c r="M13" i="14"/>
  <c r="M14" i="14"/>
  <c r="M15" i="14"/>
  <c r="M16" i="14"/>
  <c r="M17" i="14"/>
  <c r="M18" i="14"/>
  <c r="M19" i="14"/>
  <c r="M20" i="14"/>
  <c r="M21" i="14"/>
  <c r="M22" i="14"/>
  <c r="M23" i="14"/>
  <c r="M24" i="14"/>
  <c r="M25" i="14"/>
  <c r="M26" i="14"/>
  <c r="M27" i="14"/>
  <c r="M28" i="14"/>
  <c r="M29" i="14"/>
  <c r="M30" i="14"/>
  <c r="M31" i="14"/>
  <c r="M32" i="14"/>
  <c r="M33" i="14"/>
  <c r="M34" i="14"/>
  <c r="M35" i="14"/>
  <c r="M36" i="14"/>
  <c r="M37" i="14"/>
  <c r="M6" i="14"/>
  <c r="H7" i="14"/>
  <c r="I7" i="14"/>
  <c r="J7" i="14"/>
  <c r="H8" i="14"/>
  <c r="I8" i="14"/>
  <c r="J8" i="14"/>
  <c r="H9" i="14"/>
  <c r="I9" i="14"/>
  <c r="J9" i="14"/>
  <c r="H10" i="14"/>
  <c r="I10" i="14"/>
  <c r="J10" i="14"/>
  <c r="H11" i="14"/>
  <c r="I11" i="14"/>
  <c r="J11" i="14"/>
  <c r="H12" i="14"/>
  <c r="I12" i="14"/>
  <c r="J12" i="14"/>
  <c r="H13" i="14"/>
  <c r="I13" i="14"/>
  <c r="J13" i="14"/>
  <c r="H14" i="14"/>
  <c r="I14" i="14"/>
  <c r="J14" i="14"/>
  <c r="H15" i="14"/>
  <c r="I15" i="14"/>
  <c r="J15" i="14"/>
  <c r="H16" i="14"/>
  <c r="I16" i="14"/>
  <c r="J16" i="14"/>
  <c r="H17" i="14"/>
  <c r="I17" i="14"/>
  <c r="J17" i="14"/>
  <c r="H18" i="14"/>
  <c r="I18" i="14"/>
  <c r="J18" i="14"/>
  <c r="H19" i="14"/>
  <c r="I19" i="14"/>
  <c r="J19" i="14"/>
  <c r="H20" i="14"/>
  <c r="I20" i="14"/>
  <c r="J20" i="14"/>
  <c r="H21" i="14"/>
  <c r="I21" i="14"/>
  <c r="J21" i="14"/>
  <c r="H22" i="14"/>
  <c r="I22" i="14"/>
  <c r="J22" i="14"/>
  <c r="H23" i="14"/>
  <c r="I23" i="14"/>
  <c r="J23" i="14"/>
  <c r="H24" i="14"/>
  <c r="I24" i="14"/>
  <c r="J24" i="14"/>
  <c r="H25" i="14"/>
  <c r="I25" i="14"/>
  <c r="J25" i="14"/>
  <c r="H26" i="14"/>
  <c r="I26" i="14"/>
  <c r="J26" i="14"/>
  <c r="H27" i="14"/>
  <c r="I27" i="14"/>
  <c r="J27" i="14"/>
  <c r="H28" i="14"/>
  <c r="K28" i="14" s="1"/>
  <c r="I28" i="14"/>
  <c r="J28" i="14"/>
  <c r="H29" i="14"/>
  <c r="I29" i="14"/>
  <c r="K29" i="14" s="1"/>
  <c r="J29" i="14"/>
  <c r="H30" i="14"/>
  <c r="I30" i="14"/>
  <c r="J30" i="14"/>
  <c r="H31" i="14"/>
  <c r="I31" i="14"/>
  <c r="J31" i="14"/>
  <c r="H32" i="14"/>
  <c r="I32" i="14"/>
  <c r="J32" i="14"/>
  <c r="H33" i="14"/>
  <c r="I33" i="14"/>
  <c r="J33" i="14"/>
  <c r="H34" i="14"/>
  <c r="I34" i="14"/>
  <c r="J34" i="14"/>
  <c r="H35" i="14"/>
  <c r="I35" i="14"/>
  <c r="J35" i="14"/>
  <c r="H36" i="14"/>
  <c r="I36" i="14"/>
  <c r="J36" i="14"/>
  <c r="H37" i="14"/>
  <c r="I37" i="14"/>
  <c r="J37" i="14"/>
  <c r="I6" i="14"/>
  <c r="J6" i="14"/>
  <c r="H6" i="14"/>
  <c r="C7" i="14"/>
  <c r="D7" i="14"/>
  <c r="E7" i="14"/>
  <c r="F7" i="14"/>
  <c r="C8" i="14"/>
  <c r="D8" i="14"/>
  <c r="E8" i="14"/>
  <c r="F8" i="14"/>
  <c r="C9" i="14"/>
  <c r="D9" i="14"/>
  <c r="E9" i="14"/>
  <c r="F9" i="14"/>
  <c r="C10" i="14"/>
  <c r="D10" i="14"/>
  <c r="E10" i="14"/>
  <c r="F10" i="14"/>
  <c r="C11" i="14"/>
  <c r="D11" i="14"/>
  <c r="E11" i="14"/>
  <c r="E5" i="14" s="1"/>
  <c r="F11" i="14"/>
  <c r="C12" i="14"/>
  <c r="D12" i="14"/>
  <c r="E12" i="14"/>
  <c r="F12" i="14"/>
  <c r="C13" i="14"/>
  <c r="D13" i="14"/>
  <c r="E13" i="14"/>
  <c r="F13" i="14"/>
  <c r="C14" i="14"/>
  <c r="D14" i="14"/>
  <c r="E14" i="14"/>
  <c r="F14" i="14"/>
  <c r="C15" i="14"/>
  <c r="D15" i="14"/>
  <c r="E15" i="14"/>
  <c r="F15" i="14"/>
  <c r="C16" i="14"/>
  <c r="D16" i="14"/>
  <c r="E16" i="14"/>
  <c r="F16" i="14"/>
  <c r="C17" i="14"/>
  <c r="D17" i="14"/>
  <c r="E17" i="14"/>
  <c r="F17" i="14"/>
  <c r="C18" i="14"/>
  <c r="D18" i="14"/>
  <c r="E18" i="14"/>
  <c r="F18" i="14"/>
  <c r="C19" i="14"/>
  <c r="D19" i="14"/>
  <c r="E19" i="14"/>
  <c r="F19" i="14"/>
  <c r="C20" i="14"/>
  <c r="D20" i="14"/>
  <c r="E20" i="14"/>
  <c r="F20" i="14"/>
  <c r="C21" i="14"/>
  <c r="D21" i="14"/>
  <c r="E21" i="14"/>
  <c r="F21" i="14"/>
  <c r="C22" i="14"/>
  <c r="D22" i="14"/>
  <c r="E22" i="14"/>
  <c r="F22" i="14"/>
  <c r="C23" i="14"/>
  <c r="D23" i="14"/>
  <c r="E23" i="14"/>
  <c r="F23" i="14"/>
  <c r="C24" i="14"/>
  <c r="D24" i="14"/>
  <c r="E24" i="14"/>
  <c r="F24" i="14"/>
  <c r="C25" i="14"/>
  <c r="D25" i="14"/>
  <c r="E25" i="14"/>
  <c r="F25" i="14"/>
  <c r="C26" i="14"/>
  <c r="D26" i="14"/>
  <c r="E26" i="14"/>
  <c r="F26" i="14"/>
  <c r="C27" i="14"/>
  <c r="D27" i="14"/>
  <c r="E27" i="14"/>
  <c r="F27" i="14"/>
  <c r="C28" i="14"/>
  <c r="D28" i="14"/>
  <c r="E28" i="14"/>
  <c r="F28" i="14"/>
  <c r="C29" i="14"/>
  <c r="D29" i="14"/>
  <c r="E29" i="14"/>
  <c r="F29" i="14"/>
  <c r="C30" i="14"/>
  <c r="D30" i="14"/>
  <c r="E30" i="14"/>
  <c r="F30" i="14"/>
  <c r="C31" i="14"/>
  <c r="D31" i="14"/>
  <c r="E31" i="14"/>
  <c r="F31" i="14"/>
  <c r="C32" i="14"/>
  <c r="D32" i="14"/>
  <c r="E32" i="14"/>
  <c r="F32" i="14"/>
  <c r="C33" i="14"/>
  <c r="D33" i="14"/>
  <c r="E33" i="14"/>
  <c r="F33" i="14"/>
  <c r="C34" i="14"/>
  <c r="D34" i="14"/>
  <c r="E34" i="14"/>
  <c r="F34" i="14"/>
  <c r="C35" i="14"/>
  <c r="D35" i="14"/>
  <c r="E35" i="14"/>
  <c r="F35" i="14"/>
  <c r="C36" i="14"/>
  <c r="D36" i="14"/>
  <c r="E36" i="14"/>
  <c r="F36" i="14"/>
  <c r="C37" i="14"/>
  <c r="D37" i="14"/>
  <c r="E37" i="14"/>
  <c r="F37" i="14"/>
  <c r="D6" i="14"/>
  <c r="E6" i="14"/>
  <c r="F6" i="14"/>
  <c r="C6" i="14"/>
  <c r="K27" i="14"/>
  <c r="M7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33" i="18"/>
  <c r="M34" i="18"/>
  <c r="M35" i="18"/>
  <c r="M36" i="18"/>
  <c r="M37" i="18"/>
  <c r="M6" i="18"/>
  <c r="H7" i="18"/>
  <c r="I7" i="18"/>
  <c r="J7" i="18"/>
  <c r="H8" i="18"/>
  <c r="I8" i="18"/>
  <c r="J8" i="18"/>
  <c r="H9" i="18"/>
  <c r="I9" i="18"/>
  <c r="J9" i="18"/>
  <c r="H10" i="18"/>
  <c r="I10" i="18"/>
  <c r="J10" i="18"/>
  <c r="H11" i="18"/>
  <c r="I11" i="18"/>
  <c r="J11" i="18"/>
  <c r="H12" i="18"/>
  <c r="I12" i="18"/>
  <c r="J12" i="18"/>
  <c r="H13" i="18"/>
  <c r="I13" i="18"/>
  <c r="J13" i="18"/>
  <c r="H14" i="18"/>
  <c r="I14" i="18"/>
  <c r="J14" i="18"/>
  <c r="H15" i="18"/>
  <c r="I15" i="18"/>
  <c r="J15" i="18"/>
  <c r="H16" i="18"/>
  <c r="I16" i="18"/>
  <c r="J16" i="18"/>
  <c r="H17" i="18"/>
  <c r="I17" i="18"/>
  <c r="J17" i="18"/>
  <c r="H18" i="18"/>
  <c r="I18" i="18"/>
  <c r="J18" i="18"/>
  <c r="H19" i="18"/>
  <c r="I19" i="18"/>
  <c r="J19" i="18"/>
  <c r="H20" i="18"/>
  <c r="I20" i="18"/>
  <c r="J20" i="18"/>
  <c r="H21" i="18"/>
  <c r="I21" i="18"/>
  <c r="J21" i="18"/>
  <c r="H22" i="18"/>
  <c r="I22" i="18"/>
  <c r="J22" i="18"/>
  <c r="H23" i="18"/>
  <c r="I23" i="18"/>
  <c r="J23" i="18"/>
  <c r="H24" i="18"/>
  <c r="I24" i="18"/>
  <c r="J24" i="18"/>
  <c r="H25" i="18"/>
  <c r="I25" i="18"/>
  <c r="J25" i="18"/>
  <c r="H26" i="18"/>
  <c r="I26" i="18"/>
  <c r="J26" i="18"/>
  <c r="H27" i="18"/>
  <c r="I27" i="18"/>
  <c r="J27" i="18"/>
  <c r="H28" i="18"/>
  <c r="I28" i="18"/>
  <c r="J28" i="18"/>
  <c r="H29" i="18"/>
  <c r="I29" i="18"/>
  <c r="J29" i="18"/>
  <c r="H30" i="18"/>
  <c r="I30" i="18"/>
  <c r="J30" i="18"/>
  <c r="H31" i="18"/>
  <c r="I31" i="18"/>
  <c r="J31" i="18"/>
  <c r="H32" i="18"/>
  <c r="I32" i="18"/>
  <c r="J32" i="18"/>
  <c r="H33" i="18"/>
  <c r="I33" i="18"/>
  <c r="J33" i="18"/>
  <c r="H34" i="18"/>
  <c r="I34" i="18"/>
  <c r="J34" i="18"/>
  <c r="H35" i="18"/>
  <c r="I35" i="18"/>
  <c r="J35" i="18"/>
  <c r="H36" i="18"/>
  <c r="I36" i="18"/>
  <c r="J36" i="18"/>
  <c r="H37" i="18"/>
  <c r="I37" i="18"/>
  <c r="J37" i="18"/>
  <c r="I6" i="18"/>
  <c r="J6" i="18"/>
  <c r="H6" i="18"/>
  <c r="C7" i="18"/>
  <c r="D7" i="18"/>
  <c r="E7" i="18"/>
  <c r="F7" i="18"/>
  <c r="C8" i="18"/>
  <c r="D8" i="18"/>
  <c r="E8" i="18"/>
  <c r="F8" i="18"/>
  <c r="C9" i="18"/>
  <c r="D9" i="18"/>
  <c r="E9" i="18"/>
  <c r="F9" i="18"/>
  <c r="C10" i="18"/>
  <c r="D10" i="18"/>
  <c r="E10" i="18"/>
  <c r="F10" i="18"/>
  <c r="C11" i="18"/>
  <c r="D11" i="18"/>
  <c r="E11" i="18"/>
  <c r="F11" i="18"/>
  <c r="C12" i="18"/>
  <c r="D12" i="18"/>
  <c r="E12" i="18"/>
  <c r="F12" i="18"/>
  <c r="C13" i="18"/>
  <c r="D13" i="18"/>
  <c r="E13" i="18"/>
  <c r="F13" i="18"/>
  <c r="C14" i="18"/>
  <c r="D14" i="18"/>
  <c r="E14" i="18"/>
  <c r="F14" i="18"/>
  <c r="C15" i="18"/>
  <c r="D15" i="18"/>
  <c r="E15" i="18"/>
  <c r="F15" i="18"/>
  <c r="C16" i="18"/>
  <c r="D16" i="18"/>
  <c r="E16" i="18"/>
  <c r="F16" i="18"/>
  <c r="C17" i="18"/>
  <c r="D17" i="18"/>
  <c r="E17" i="18"/>
  <c r="F17" i="18"/>
  <c r="C18" i="18"/>
  <c r="D18" i="18"/>
  <c r="E18" i="18"/>
  <c r="F18" i="18"/>
  <c r="C19" i="18"/>
  <c r="D19" i="18"/>
  <c r="E19" i="18"/>
  <c r="F19" i="18"/>
  <c r="C20" i="18"/>
  <c r="D20" i="18"/>
  <c r="E20" i="18"/>
  <c r="F20" i="18"/>
  <c r="C21" i="18"/>
  <c r="D21" i="18"/>
  <c r="E21" i="18"/>
  <c r="F21" i="18"/>
  <c r="C22" i="18"/>
  <c r="D22" i="18"/>
  <c r="E22" i="18"/>
  <c r="F22" i="18"/>
  <c r="C23" i="18"/>
  <c r="D23" i="18"/>
  <c r="E23" i="18"/>
  <c r="F23" i="18"/>
  <c r="C24" i="18"/>
  <c r="D24" i="18"/>
  <c r="E24" i="18"/>
  <c r="F24" i="18"/>
  <c r="C25" i="18"/>
  <c r="D25" i="18"/>
  <c r="E25" i="18"/>
  <c r="F25" i="18"/>
  <c r="C26" i="18"/>
  <c r="D26" i="18"/>
  <c r="E26" i="18"/>
  <c r="F26" i="18"/>
  <c r="C27" i="18"/>
  <c r="D27" i="18"/>
  <c r="E27" i="18"/>
  <c r="F27" i="18"/>
  <c r="C28" i="18"/>
  <c r="D28" i="18"/>
  <c r="E28" i="18"/>
  <c r="F28" i="18"/>
  <c r="C29" i="18"/>
  <c r="D29" i="18"/>
  <c r="E29" i="18"/>
  <c r="F29" i="18"/>
  <c r="C30" i="18"/>
  <c r="D30" i="18"/>
  <c r="E30" i="18"/>
  <c r="F30" i="18"/>
  <c r="C31" i="18"/>
  <c r="D31" i="18"/>
  <c r="E31" i="18"/>
  <c r="F31" i="18"/>
  <c r="C32" i="18"/>
  <c r="D32" i="18"/>
  <c r="E32" i="18"/>
  <c r="F32" i="18"/>
  <c r="C33" i="18"/>
  <c r="D33" i="18"/>
  <c r="E33" i="18"/>
  <c r="F33" i="18"/>
  <c r="C34" i="18"/>
  <c r="D34" i="18"/>
  <c r="E34" i="18"/>
  <c r="F34" i="18"/>
  <c r="C35" i="18"/>
  <c r="D35" i="18"/>
  <c r="E35" i="18"/>
  <c r="F35" i="18"/>
  <c r="C36" i="18"/>
  <c r="D36" i="18"/>
  <c r="E36" i="18"/>
  <c r="F36" i="18"/>
  <c r="C37" i="18"/>
  <c r="D37" i="18"/>
  <c r="E37" i="18"/>
  <c r="F37" i="18"/>
  <c r="D6" i="18"/>
  <c r="E6" i="18"/>
  <c r="F6" i="18"/>
  <c r="C6" i="18"/>
  <c r="M7" i="17"/>
  <c r="M8" i="17"/>
  <c r="M9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N33" i="17" s="1"/>
  <c r="N39" i="17" s="1"/>
  <c r="M34" i="17"/>
  <c r="M35" i="17"/>
  <c r="M36" i="17"/>
  <c r="M37" i="17"/>
  <c r="M6" i="17"/>
  <c r="H7" i="17"/>
  <c r="I7" i="17"/>
  <c r="J7" i="17"/>
  <c r="H8" i="17"/>
  <c r="I8" i="17"/>
  <c r="J8" i="17"/>
  <c r="H9" i="17"/>
  <c r="I9" i="17"/>
  <c r="J9" i="17"/>
  <c r="H10" i="17"/>
  <c r="I10" i="17"/>
  <c r="H11" i="17"/>
  <c r="I11" i="17"/>
  <c r="H12" i="17"/>
  <c r="I12" i="17"/>
  <c r="J12" i="17"/>
  <c r="H13" i="17"/>
  <c r="I13" i="17"/>
  <c r="J13" i="17"/>
  <c r="H14" i="17"/>
  <c r="I14" i="17"/>
  <c r="J14" i="17"/>
  <c r="H15" i="17"/>
  <c r="I15" i="17"/>
  <c r="J15" i="17"/>
  <c r="H16" i="17"/>
  <c r="I16" i="17"/>
  <c r="J16" i="17"/>
  <c r="H17" i="17"/>
  <c r="I17" i="17"/>
  <c r="J17" i="17"/>
  <c r="H18" i="17"/>
  <c r="I18" i="17"/>
  <c r="J18" i="17"/>
  <c r="H19" i="17"/>
  <c r="I19" i="17"/>
  <c r="J19" i="17"/>
  <c r="H20" i="17"/>
  <c r="I20" i="17"/>
  <c r="J20" i="17"/>
  <c r="H21" i="17"/>
  <c r="I21" i="17"/>
  <c r="J21" i="17"/>
  <c r="H22" i="17"/>
  <c r="I22" i="17"/>
  <c r="J22" i="17"/>
  <c r="H23" i="17"/>
  <c r="I23" i="17"/>
  <c r="J23" i="17"/>
  <c r="H24" i="17"/>
  <c r="I24" i="17"/>
  <c r="J24" i="17"/>
  <c r="H25" i="17"/>
  <c r="I25" i="17"/>
  <c r="J25" i="17"/>
  <c r="H26" i="17"/>
  <c r="I26" i="17"/>
  <c r="J26" i="17"/>
  <c r="H27" i="17"/>
  <c r="I27" i="17"/>
  <c r="J27" i="17"/>
  <c r="H28" i="17"/>
  <c r="I28" i="17"/>
  <c r="J28" i="17"/>
  <c r="H29" i="17"/>
  <c r="I29" i="17"/>
  <c r="J29" i="17"/>
  <c r="H30" i="17"/>
  <c r="I30" i="17"/>
  <c r="J30" i="17"/>
  <c r="H31" i="17"/>
  <c r="I31" i="17"/>
  <c r="J31" i="17"/>
  <c r="H32" i="17"/>
  <c r="I32" i="17"/>
  <c r="J32" i="17"/>
  <c r="I33" i="17"/>
  <c r="J33" i="17"/>
  <c r="H34" i="17"/>
  <c r="I34" i="17"/>
  <c r="J34" i="17"/>
  <c r="H35" i="17"/>
  <c r="I35" i="17"/>
  <c r="J35" i="17"/>
  <c r="H36" i="17"/>
  <c r="I36" i="17"/>
  <c r="J36" i="17"/>
  <c r="H37" i="17"/>
  <c r="I37" i="17"/>
  <c r="J37" i="17"/>
  <c r="I6" i="17"/>
  <c r="J6" i="17"/>
  <c r="H6" i="17"/>
  <c r="C7" i="17"/>
  <c r="D7" i="17"/>
  <c r="E7" i="17"/>
  <c r="F7" i="17"/>
  <c r="C8" i="17"/>
  <c r="D8" i="17"/>
  <c r="E8" i="17"/>
  <c r="F8" i="17"/>
  <c r="C9" i="17"/>
  <c r="D9" i="17"/>
  <c r="E9" i="17"/>
  <c r="F9" i="17"/>
  <c r="C10" i="17"/>
  <c r="D10" i="17"/>
  <c r="E10" i="17"/>
  <c r="F10" i="17"/>
  <c r="C11" i="17"/>
  <c r="D11" i="17"/>
  <c r="E11" i="17"/>
  <c r="F11" i="17"/>
  <c r="C12" i="17"/>
  <c r="D12" i="17"/>
  <c r="E12" i="17"/>
  <c r="F12" i="17"/>
  <c r="C13" i="17"/>
  <c r="D13" i="17"/>
  <c r="E13" i="17"/>
  <c r="F13" i="17"/>
  <c r="C14" i="17"/>
  <c r="D14" i="17"/>
  <c r="E14" i="17"/>
  <c r="F14" i="17"/>
  <c r="C15" i="17"/>
  <c r="D15" i="17"/>
  <c r="E15" i="17"/>
  <c r="F15" i="17"/>
  <c r="C16" i="17"/>
  <c r="D16" i="17"/>
  <c r="E16" i="17"/>
  <c r="F16" i="17"/>
  <c r="C17" i="17"/>
  <c r="D17" i="17"/>
  <c r="E17" i="17"/>
  <c r="F17" i="17"/>
  <c r="C18" i="17"/>
  <c r="D18" i="17"/>
  <c r="E18" i="17"/>
  <c r="F18" i="17"/>
  <c r="C19" i="17"/>
  <c r="D19" i="17"/>
  <c r="E19" i="17"/>
  <c r="F19" i="17"/>
  <c r="C20" i="17"/>
  <c r="D20" i="17"/>
  <c r="E20" i="17"/>
  <c r="F20" i="17"/>
  <c r="C21" i="17"/>
  <c r="D21" i="17"/>
  <c r="E21" i="17"/>
  <c r="F21" i="17"/>
  <c r="C22" i="17"/>
  <c r="D22" i="17"/>
  <c r="E22" i="17"/>
  <c r="F22" i="17"/>
  <c r="C23" i="17"/>
  <c r="D23" i="17"/>
  <c r="E23" i="17"/>
  <c r="F23" i="17"/>
  <c r="C24" i="17"/>
  <c r="D24" i="17"/>
  <c r="E24" i="17"/>
  <c r="F24" i="17"/>
  <c r="C25" i="17"/>
  <c r="D25" i="17"/>
  <c r="E25" i="17"/>
  <c r="F25" i="17"/>
  <c r="C26" i="17"/>
  <c r="D26" i="17"/>
  <c r="E26" i="17"/>
  <c r="F26" i="17"/>
  <c r="C27" i="17"/>
  <c r="D27" i="17"/>
  <c r="E27" i="17"/>
  <c r="F27" i="17"/>
  <c r="C28" i="17"/>
  <c r="D28" i="17"/>
  <c r="E28" i="17"/>
  <c r="F28" i="17"/>
  <c r="C29" i="17"/>
  <c r="D29" i="17"/>
  <c r="E29" i="17"/>
  <c r="F29" i="17"/>
  <c r="C30" i="17"/>
  <c r="D30" i="17"/>
  <c r="E30" i="17"/>
  <c r="F30" i="17"/>
  <c r="C31" i="17"/>
  <c r="D31" i="17"/>
  <c r="E31" i="17"/>
  <c r="F31" i="17"/>
  <c r="C32" i="17"/>
  <c r="D32" i="17"/>
  <c r="E32" i="17"/>
  <c r="F32" i="17"/>
  <c r="C33" i="17"/>
  <c r="D33" i="17"/>
  <c r="E33" i="17"/>
  <c r="F33" i="17"/>
  <c r="C34" i="17"/>
  <c r="D34" i="17"/>
  <c r="E34" i="17"/>
  <c r="F34" i="17"/>
  <c r="C35" i="17"/>
  <c r="D35" i="17"/>
  <c r="E35" i="17"/>
  <c r="F35" i="17"/>
  <c r="C36" i="17"/>
  <c r="D36" i="17"/>
  <c r="E36" i="17"/>
  <c r="F36" i="17"/>
  <c r="C37" i="17"/>
  <c r="D37" i="17"/>
  <c r="E37" i="17"/>
  <c r="F37" i="17"/>
  <c r="D6" i="17"/>
  <c r="E6" i="17"/>
  <c r="F6" i="17"/>
  <c r="C6" i="17"/>
  <c r="M7" i="16"/>
  <c r="M8" i="16"/>
  <c r="M9" i="16"/>
  <c r="M10" i="16"/>
  <c r="M11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24" i="16"/>
  <c r="M25" i="16"/>
  <c r="M26" i="16"/>
  <c r="M27" i="16"/>
  <c r="M28" i="16"/>
  <c r="M29" i="16"/>
  <c r="M30" i="16"/>
  <c r="M31" i="16"/>
  <c r="M32" i="16"/>
  <c r="M33" i="16"/>
  <c r="M34" i="16"/>
  <c r="M35" i="16"/>
  <c r="M36" i="16"/>
  <c r="M37" i="16"/>
  <c r="M6" i="16"/>
  <c r="H7" i="16"/>
  <c r="I7" i="16"/>
  <c r="J7" i="16"/>
  <c r="H8" i="16"/>
  <c r="I8" i="16"/>
  <c r="J8" i="16"/>
  <c r="H9" i="16"/>
  <c r="I9" i="16"/>
  <c r="J9" i="16"/>
  <c r="H10" i="16"/>
  <c r="I10" i="16"/>
  <c r="J10" i="16"/>
  <c r="H11" i="16"/>
  <c r="I11" i="16"/>
  <c r="J11" i="16"/>
  <c r="H12" i="16"/>
  <c r="I12" i="16"/>
  <c r="J12" i="16"/>
  <c r="H13" i="16"/>
  <c r="I13" i="16"/>
  <c r="J13" i="16"/>
  <c r="H14" i="16"/>
  <c r="I14" i="16"/>
  <c r="J14" i="16"/>
  <c r="H15" i="16"/>
  <c r="I15" i="16"/>
  <c r="J15" i="16"/>
  <c r="H16" i="16"/>
  <c r="I16" i="16"/>
  <c r="J16" i="16"/>
  <c r="H17" i="16"/>
  <c r="I17" i="16"/>
  <c r="J17" i="16"/>
  <c r="H18" i="16"/>
  <c r="I18" i="16"/>
  <c r="J18" i="16"/>
  <c r="H19" i="16"/>
  <c r="I19" i="16"/>
  <c r="J19" i="16"/>
  <c r="H20" i="16"/>
  <c r="I20" i="16"/>
  <c r="J20" i="16"/>
  <c r="H21" i="16"/>
  <c r="I21" i="16"/>
  <c r="J21" i="16"/>
  <c r="H22" i="16"/>
  <c r="I22" i="16"/>
  <c r="J22" i="16"/>
  <c r="H23" i="16"/>
  <c r="I23" i="16"/>
  <c r="J23" i="16"/>
  <c r="H24" i="16"/>
  <c r="I24" i="16"/>
  <c r="J24" i="16"/>
  <c r="H25" i="16"/>
  <c r="I25" i="16"/>
  <c r="J25" i="16"/>
  <c r="H26" i="16"/>
  <c r="I26" i="16"/>
  <c r="J26" i="16"/>
  <c r="H27" i="16"/>
  <c r="I27" i="16"/>
  <c r="J27" i="16"/>
  <c r="H28" i="16"/>
  <c r="I28" i="16"/>
  <c r="J28" i="16"/>
  <c r="H29" i="16"/>
  <c r="I29" i="16"/>
  <c r="J29" i="16"/>
  <c r="H30" i="16"/>
  <c r="I30" i="16"/>
  <c r="J30" i="16"/>
  <c r="H31" i="16"/>
  <c r="I31" i="16"/>
  <c r="J31" i="16"/>
  <c r="H32" i="16"/>
  <c r="I32" i="16"/>
  <c r="J32" i="16"/>
  <c r="H33" i="16"/>
  <c r="I33" i="16"/>
  <c r="J33" i="16"/>
  <c r="H34" i="16"/>
  <c r="I34" i="16"/>
  <c r="J34" i="16"/>
  <c r="H35" i="16"/>
  <c r="I35" i="16"/>
  <c r="J35" i="16"/>
  <c r="H36" i="16"/>
  <c r="I36" i="16"/>
  <c r="J36" i="16"/>
  <c r="H37" i="16"/>
  <c r="I37" i="16"/>
  <c r="J37" i="16"/>
  <c r="I6" i="16"/>
  <c r="J6" i="16"/>
  <c r="H6" i="16"/>
  <c r="C7" i="16"/>
  <c r="D7" i="16"/>
  <c r="E7" i="16"/>
  <c r="F7" i="16"/>
  <c r="C8" i="16"/>
  <c r="D8" i="16"/>
  <c r="E8" i="16"/>
  <c r="F8" i="16"/>
  <c r="C9" i="16"/>
  <c r="D9" i="16"/>
  <c r="E9" i="16"/>
  <c r="F9" i="16"/>
  <c r="C10" i="16"/>
  <c r="D10" i="16"/>
  <c r="E10" i="16"/>
  <c r="F10" i="16"/>
  <c r="C11" i="16"/>
  <c r="D11" i="16"/>
  <c r="E11" i="16"/>
  <c r="F11" i="16"/>
  <c r="C12" i="16"/>
  <c r="D12" i="16"/>
  <c r="E12" i="16"/>
  <c r="F12" i="16"/>
  <c r="C13" i="16"/>
  <c r="D13" i="16"/>
  <c r="E13" i="16"/>
  <c r="F13" i="16"/>
  <c r="C14" i="16"/>
  <c r="D14" i="16"/>
  <c r="E14" i="16"/>
  <c r="F14" i="16"/>
  <c r="C15" i="16"/>
  <c r="D15" i="16"/>
  <c r="E15" i="16"/>
  <c r="F15" i="16"/>
  <c r="C16" i="16"/>
  <c r="D16" i="16"/>
  <c r="E16" i="16"/>
  <c r="F16" i="16"/>
  <c r="C17" i="16"/>
  <c r="D17" i="16"/>
  <c r="E17" i="16"/>
  <c r="F17" i="16"/>
  <c r="C18" i="16"/>
  <c r="D18" i="16"/>
  <c r="E18" i="16"/>
  <c r="F18" i="16"/>
  <c r="C19" i="16"/>
  <c r="D19" i="16"/>
  <c r="E19" i="16"/>
  <c r="F19" i="16"/>
  <c r="C20" i="16"/>
  <c r="D20" i="16"/>
  <c r="E20" i="16"/>
  <c r="F20" i="16"/>
  <c r="C21" i="16"/>
  <c r="D21" i="16"/>
  <c r="E21" i="16"/>
  <c r="F21" i="16"/>
  <c r="C22" i="16"/>
  <c r="D22" i="16"/>
  <c r="E22" i="16"/>
  <c r="F22" i="16"/>
  <c r="C23" i="16"/>
  <c r="D23" i="16"/>
  <c r="E23" i="16"/>
  <c r="F23" i="16"/>
  <c r="C24" i="16"/>
  <c r="D24" i="16"/>
  <c r="E24" i="16"/>
  <c r="F24" i="16"/>
  <c r="C25" i="16"/>
  <c r="D25" i="16"/>
  <c r="E25" i="16"/>
  <c r="F25" i="16"/>
  <c r="C26" i="16"/>
  <c r="D26" i="16"/>
  <c r="E26" i="16"/>
  <c r="F26" i="16"/>
  <c r="C27" i="16"/>
  <c r="D27" i="16"/>
  <c r="E27" i="16"/>
  <c r="F27" i="16"/>
  <c r="C28" i="16"/>
  <c r="D28" i="16"/>
  <c r="E28" i="16"/>
  <c r="F28" i="16"/>
  <c r="C29" i="16"/>
  <c r="D29" i="16"/>
  <c r="E29" i="16"/>
  <c r="F29" i="16"/>
  <c r="C30" i="16"/>
  <c r="D30" i="16"/>
  <c r="E30" i="16"/>
  <c r="F30" i="16"/>
  <c r="C31" i="16"/>
  <c r="D31" i="16"/>
  <c r="E31" i="16"/>
  <c r="F31" i="16"/>
  <c r="C32" i="16"/>
  <c r="D32" i="16"/>
  <c r="E32" i="16"/>
  <c r="F32" i="16"/>
  <c r="C33" i="16"/>
  <c r="D33" i="16"/>
  <c r="E33" i="16"/>
  <c r="F33" i="16"/>
  <c r="C34" i="16"/>
  <c r="D34" i="16"/>
  <c r="E34" i="16"/>
  <c r="F34" i="16"/>
  <c r="C35" i="16"/>
  <c r="D35" i="16"/>
  <c r="E35" i="16"/>
  <c r="F35" i="16"/>
  <c r="C36" i="16"/>
  <c r="D36" i="16"/>
  <c r="E36" i="16"/>
  <c r="F36" i="16"/>
  <c r="C37" i="16"/>
  <c r="D37" i="16"/>
  <c r="E37" i="16"/>
  <c r="F37" i="16"/>
  <c r="D6" i="16"/>
  <c r="E6" i="16"/>
  <c r="F6" i="16"/>
  <c r="C6" i="16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6" i="7"/>
  <c r="H7" i="7"/>
  <c r="I7" i="7"/>
  <c r="J7" i="7"/>
  <c r="H8" i="7"/>
  <c r="I8" i="7"/>
  <c r="J8" i="7"/>
  <c r="H9" i="7"/>
  <c r="I9" i="7"/>
  <c r="J9" i="7"/>
  <c r="H10" i="7"/>
  <c r="I10" i="7"/>
  <c r="J10" i="7"/>
  <c r="H11" i="7"/>
  <c r="I11" i="7"/>
  <c r="J11" i="7"/>
  <c r="H12" i="7"/>
  <c r="I12" i="7"/>
  <c r="J12" i="7"/>
  <c r="H13" i="7"/>
  <c r="I13" i="7"/>
  <c r="J13" i="7"/>
  <c r="H14" i="7"/>
  <c r="I14" i="7"/>
  <c r="J14" i="7"/>
  <c r="H15" i="7"/>
  <c r="I15" i="7"/>
  <c r="J15" i="7"/>
  <c r="H16" i="7"/>
  <c r="I16" i="7"/>
  <c r="J16" i="7"/>
  <c r="H17" i="7"/>
  <c r="I17" i="7"/>
  <c r="J17" i="7"/>
  <c r="H18" i="7"/>
  <c r="I18" i="7"/>
  <c r="J18" i="7"/>
  <c r="H19" i="7"/>
  <c r="I19" i="7"/>
  <c r="J19" i="7"/>
  <c r="H20" i="7"/>
  <c r="I20" i="7"/>
  <c r="J20" i="7"/>
  <c r="H21" i="7"/>
  <c r="I21" i="7"/>
  <c r="J21" i="7"/>
  <c r="H22" i="7"/>
  <c r="I22" i="7"/>
  <c r="J22" i="7"/>
  <c r="H23" i="7"/>
  <c r="I23" i="7"/>
  <c r="J23" i="7"/>
  <c r="H24" i="7"/>
  <c r="I24" i="7"/>
  <c r="J24" i="7"/>
  <c r="H25" i="7"/>
  <c r="I25" i="7"/>
  <c r="J25" i="7"/>
  <c r="H26" i="7"/>
  <c r="I26" i="7"/>
  <c r="J26" i="7"/>
  <c r="H27" i="7"/>
  <c r="I27" i="7"/>
  <c r="J27" i="7"/>
  <c r="H28" i="7"/>
  <c r="I28" i="7"/>
  <c r="J28" i="7"/>
  <c r="H29" i="7"/>
  <c r="I29" i="7"/>
  <c r="J29" i="7"/>
  <c r="H30" i="7"/>
  <c r="I30" i="7"/>
  <c r="J30" i="7"/>
  <c r="H31" i="7"/>
  <c r="I31" i="7"/>
  <c r="J31" i="7"/>
  <c r="H32" i="7"/>
  <c r="I32" i="7"/>
  <c r="J32" i="7"/>
  <c r="I33" i="7"/>
  <c r="J33" i="7"/>
  <c r="H34" i="7"/>
  <c r="I34" i="7"/>
  <c r="J34" i="7"/>
  <c r="H35" i="7"/>
  <c r="I35" i="7"/>
  <c r="J35" i="7"/>
  <c r="H36" i="7"/>
  <c r="I36" i="7"/>
  <c r="J36" i="7"/>
  <c r="H37" i="7"/>
  <c r="I37" i="7"/>
  <c r="J37" i="7"/>
  <c r="I6" i="7"/>
  <c r="J6" i="7"/>
  <c r="H6" i="7"/>
  <c r="C7" i="7"/>
  <c r="D7" i="7"/>
  <c r="E7" i="7"/>
  <c r="F7" i="7"/>
  <c r="C8" i="7"/>
  <c r="D8" i="7"/>
  <c r="E8" i="7"/>
  <c r="F8" i="7"/>
  <c r="C9" i="7"/>
  <c r="D9" i="7"/>
  <c r="E9" i="7"/>
  <c r="F9" i="7"/>
  <c r="C10" i="7"/>
  <c r="D10" i="7"/>
  <c r="E10" i="7"/>
  <c r="F10" i="7"/>
  <c r="C11" i="7"/>
  <c r="D11" i="7"/>
  <c r="E11" i="7"/>
  <c r="F11" i="7"/>
  <c r="C12" i="7"/>
  <c r="D12" i="7"/>
  <c r="E12" i="7"/>
  <c r="F12" i="7"/>
  <c r="C13" i="7"/>
  <c r="D13" i="7"/>
  <c r="E13" i="7"/>
  <c r="F13" i="7"/>
  <c r="C14" i="7"/>
  <c r="D14" i="7"/>
  <c r="E14" i="7"/>
  <c r="F14" i="7"/>
  <c r="C15" i="7"/>
  <c r="D15" i="7"/>
  <c r="E15" i="7"/>
  <c r="F15" i="7"/>
  <c r="C16" i="7"/>
  <c r="D16" i="7"/>
  <c r="E16" i="7"/>
  <c r="F16" i="7"/>
  <c r="C17" i="7"/>
  <c r="D17" i="7"/>
  <c r="E17" i="7"/>
  <c r="F17" i="7"/>
  <c r="C18" i="7"/>
  <c r="D18" i="7"/>
  <c r="E18" i="7"/>
  <c r="F18" i="7"/>
  <c r="C19" i="7"/>
  <c r="D19" i="7"/>
  <c r="E19" i="7"/>
  <c r="F19" i="7"/>
  <c r="C20" i="7"/>
  <c r="D20" i="7"/>
  <c r="E20" i="7"/>
  <c r="F20" i="7"/>
  <c r="C21" i="7"/>
  <c r="D21" i="7"/>
  <c r="E21" i="7"/>
  <c r="F21" i="7"/>
  <c r="C22" i="7"/>
  <c r="D22" i="7"/>
  <c r="E22" i="7"/>
  <c r="F22" i="7"/>
  <c r="C23" i="7"/>
  <c r="D23" i="7"/>
  <c r="E23" i="7"/>
  <c r="F23" i="7"/>
  <c r="C24" i="7"/>
  <c r="D24" i="7"/>
  <c r="E24" i="7"/>
  <c r="F24" i="7"/>
  <c r="C25" i="7"/>
  <c r="D25" i="7"/>
  <c r="E25" i="7"/>
  <c r="F25" i="7"/>
  <c r="C26" i="7"/>
  <c r="D26" i="7"/>
  <c r="E26" i="7"/>
  <c r="F26" i="7"/>
  <c r="C27" i="7"/>
  <c r="D27" i="7"/>
  <c r="E27" i="7"/>
  <c r="F27" i="7"/>
  <c r="C28" i="7"/>
  <c r="D28" i="7"/>
  <c r="E28" i="7"/>
  <c r="F28" i="7"/>
  <c r="C29" i="7"/>
  <c r="D29" i="7"/>
  <c r="E29" i="7"/>
  <c r="F29" i="7"/>
  <c r="C30" i="7"/>
  <c r="D30" i="7"/>
  <c r="E30" i="7"/>
  <c r="F30" i="7"/>
  <c r="C31" i="7"/>
  <c r="D31" i="7"/>
  <c r="E31" i="7"/>
  <c r="F31" i="7"/>
  <c r="C32" i="7"/>
  <c r="D32" i="7"/>
  <c r="E32" i="7"/>
  <c r="F32" i="7"/>
  <c r="C33" i="7"/>
  <c r="D33" i="7"/>
  <c r="E33" i="7"/>
  <c r="F33" i="7"/>
  <c r="C34" i="7"/>
  <c r="D34" i="7"/>
  <c r="E34" i="7"/>
  <c r="F34" i="7"/>
  <c r="C35" i="7"/>
  <c r="D35" i="7"/>
  <c r="E35" i="7"/>
  <c r="F35" i="7"/>
  <c r="C36" i="7"/>
  <c r="D36" i="7"/>
  <c r="E36" i="7"/>
  <c r="F36" i="7"/>
  <c r="C37" i="7"/>
  <c r="D37" i="7"/>
  <c r="E37" i="7"/>
  <c r="F37" i="7"/>
  <c r="D6" i="7"/>
  <c r="E6" i="7"/>
  <c r="F6" i="7"/>
  <c r="C6" i="7"/>
  <c r="M5" i="16"/>
  <c r="K37" i="15"/>
  <c r="G37" i="15"/>
  <c r="K36" i="15"/>
  <c r="G36" i="15"/>
  <c r="K35" i="15"/>
  <c r="G35" i="15"/>
  <c r="K34" i="15"/>
  <c r="G34" i="15"/>
  <c r="K33" i="15"/>
  <c r="G33" i="15"/>
  <c r="K32" i="15"/>
  <c r="G32" i="15"/>
  <c r="K31" i="15"/>
  <c r="G31" i="15"/>
  <c r="K30" i="15"/>
  <c r="G30" i="15"/>
  <c r="K29" i="15"/>
  <c r="G29" i="15"/>
  <c r="K28" i="15"/>
  <c r="G28" i="15"/>
  <c r="K27" i="15"/>
  <c r="G27" i="15"/>
  <c r="K26" i="15"/>
  <c r="G26" i="15"/>
  <c r="K25" i="15"/>
  <c r="G25" i="15"/>
  <c r="K24" i="15"/>
  <c r="G24" i="15"/>
  <c r="K23" i="15"/>
  <c r="G23" i="15"/>
  <c r="K22" i="15"/>
  <c r="G22" i="15"/>
  <c r="K21" i="15"/>
  <c r="G21" i="15"/>
  <c r="K20" i="15"/>
  <c r="G20" i="15"/>
  <c r="G19" i="15"/>
  <c r="G18" i="15"/>
  <c r="K17" i="15"/>
  <c r="G17" i="15"/>
  <c r="K16" i="15"/>
  <c r="G16" i="15"/>
  <c r="K15" i="15"/>
  <c r="G15" i="15"/>
  <c r="K14" i="15"/>
  <c r="G14" i="15"/>
  <c r="K13" i="15"/>
  <c r="G13" i="15"/>
  <c r="K12" i="15"/>
  <c r="G12" i="15"/>
  <c r="K11" i="15"/>
  <c r="G11" i="15"/>
  <c r="K10" i="15"/>
  <c r="G10" i="15"/>
  <c r="K9" i="15"/>
  <c r="G9" i="15"/>
  <c r="K8" i="15"/>
  <c r="G8" i="15"/>
  <c r="K7" i="15"/>
  <c r="G7" i="15"/>
  <c r="K6" i="15"/>
  <c r="G6" i="15"/>
  <c r="M5" i="15"/>
  <c r="M39" i="15" s="1"/>
  <c r="J5" i="15"/>
  <c r="J39" i="15" s="1"/>
  <c r="I5" i="15"/>
  <c r="I39" i="15" s="1"/>
  <c r="H5" i="15"/>
  <c r="H39" i="15" s="1"/>
  <c r="F5" i="15"/>
  <c r="F39" i="15" s="1"/>
  <c r="E5" i="15"/>
  <c r="E39" i="15" s="1"/>
  <c r="D5" i="15"/>
  <c r="D39" i="15" s="1"/>
  <c r="C5" i="15"/>
  <c r="C39" i="15" s="1"/>
  <c r="M4" i="15"/>
  <c r="M38" i="15" s="1"/>
  <c r="J4" i="15"/>
  <c r="J38" i="15" s="1"/>
  <c r="I4" i="15"/>
  <c r="I38" i="15" s="1"/>
  <c r="H4" i="15"/>
  <c r="H38" i="15" s="1"/>
  <c r="F4" i="15"/>
  <c r="F38" i="15" s="1"/>
  <c r="E4" i="15"/>
  <c r="E38" i="15" s="1"/>
  <c r="D4" i="15"/>
  <c r="D38" i="15" s="1"/>
  <c r="C4" i="15"/>
  <c r="C38" i="15" s="1"/>
  <c r="K37" i="13"/>
  <c r="G37" i="13"/>
  <c r="K36" i="13"/>
  <c r="G36" i="13"/>
  <c r="K35" i="13"/>
  <c r="G35" i="13"/>
  <c r="K34" i="13"/>
  <c r="G34" i="13"/>
  <c r="K33" i="13"/>
  <c r="G33" i="13"/>
  <c r="K32" i="13"/>
  <c r="G32" i="13"/>
  <c r="K31" i="13"/>
  <c r="G31" i="13"/>
  <c r="K30" i="13"/>
  <c r="G30" i="13"/>
  <c r="K29" i="13"/>
  <c r="G29" i="13"/>
  <c r="K28" i="13"/>
  <c r="G28" i="13"/>
  <c r="K27" i="13"/>
  <c r="G27" i="13"/>
  <c r="K26" i="13"/>
  <c r="G26" i="13"/>
  <c r="K25" i="13"/>
  <c r="G25" i="13"/>
  <c r="K24" i="13"/>
  <c r="G24" i="13"/>
  <c r="K23" i="13"/>
  <c r="G23" i="13"/>
  <c r="K22" i="13"/>
  <c r="G22" i="13"/>
  <c r="K21" i="13"/>
  <c r="G21" i="13"/>
  <c r="K20" i="13"/>
  <c r="G20" i="13"/>
  <c r="K19" i="13"/>
  <c r="G19" i="13"/>
  <c r="K18" i="13"/>
  <c r="G18" i="13"/>
  <c r="K17" i="13"/>
  <c r="G17" i="13"/>
  <c r="K16" i="13"/>
  <c r="G16" i="13"/>
  <c r="K15" i="13"/>
  <c r="G15" i="13"/>
  <c r="K14" i="13"/>
  <c r="G14" i="13"/>
  <c r="K13" i="13"/>
  <c r="G13" i="13"/>
  <c r="K12" i="13"/>
  <c r="G12" i="13"/>
  <c r="K11" i="13"/>
  <c r="G11" i="13"/>
  <c r="K10" i="13"/>
  <c r="G10" i="13"/>
  <c r="K9" i="13"/>
  <c r="G9" i="13"/>
  <c r="K8" i="13"/>
  <c r="G8" i="13"/>
  <c r="K7" i="13"/>
  <c r="G7" i="13"/>
  <c r="K6" i="13"/>
  <c r="G6" i="13"/>
  <c r="M5" i="13"/>
  <c r="M39" i="13" s="1"/>
  <c r="J5" i="13"/>
  <c r="J39" i="13" s="1"/>
  <c r="I5" i="13"/>
  <c r="I39" i="13" s="1"/>
  <c r="H5" i="13"/>
  <c r="H39" i="13" s="1"/>
  <c r="F5" i="13"/>
  <c r="F39" i="13" s="1"/>
  <c r="E5" i="13"/>
  <c r="E39" i="13" s="1"/>
  <c r="D5" i="13"/>
  <c r="D39" i="13" s="1"/>
  <c r="C5" i="13"/>
  <c r="C39" i="13" s="1"/>
  <c r="M4" i="13"/>
  <c r="M38" i="13" s="1"/>
  <c r="J4" i="13"/>
  <c r="J38" i="13" s="1"/>
  <c r="I4" i="13"/>
  <c r="I38" i="13" s="1"/>
  <c r="H4" i="13"/>
  <c r="H38" i="13" s="1"/>
  <c r="F4" i="13"/>
  <c r="F38" i="13" s="1"/>
  <c r="E4" i="13"/>
  <c r="E38" i="13" s="1"/>
  <c r="D4" i="13"/>
  <c r="D38" i="13" s="1"/>
  <c r="C4" i="13"/>
  <c r="C38" i="13" s="1"/>
  <c r="M37" i="12"/>
  <c r="M7" i="12"/>
  <c r="M8" i="12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M23" i="12"/>
  <c r="M24" i="12"/>
  <c r="M25" i="12"/>
  <c r="M26" i="12"/>
  <c r="M27" i="12"/>
  <c r="M28" i="12"/>
  <c r="M29" i="12"/>
  <c r="M30" i="12"/>
  <c r="M31" i="12"/>
  <c r="M32" i="12"/>
  <c r="M33" i="12"/>
  <c r="M34" i="12"/>
  <c r="M35" i="12"/>
  <c r="M36" i="12"/>
  <c r="M6" i="12"/>
  <c r="H25" i="12"/>
  <c r="I25" i="12"/>
  <c r="J25" i="12"/>
  <c r="H26" i="12"/>
  <c r="I26" i="12"/>
  <c r="J26" i="12"/>
  <c r="H27" i="12"/>
  <c r="I27" i="12"/>
  <c r="J27" i="12"/>
  <c r="H28" i="12"/>
  <c r="I28" i="12"/>
  <c r="J28" i="12"/>
  <c r="H29" i="12"/>
  <c r="I29" i="12"/>
  <c r="J29" i="12"/>
  <c r="H30" i="12"/>
  <c r="I30" i="12"/>
  <c r="J30" i="12"/>
  <c r="H31" i="12"/>
  <c r="I31" i="12"/>
  <c r="J31" i="12"/>
  <c r="H32" i="12"/>
  <c r="I32" i="12"/>
  <c r="J32" i="12"/>
  <c r="H33" i="12"/>
  <c r="I33" i="12"/>
  <c r="J33" i="12"/>
  <c r="H34" i="12"/>
  <c r="I34" i="12"/>
  <c r="J34" i="12"/>
  <c r="H35" i="12"/>
  <c r="I35" i="12"/>
  <c r="J35" i="12"/>
  <c r="H36" i="12"/>
  <c r="I36" i="12"/>
  <c r="J36" i="12"/>
  <c r="H37" i="12"/>
  <c r="I37" i="12"/>
  <c r="J37" i="12"/>
  <c r="H7" i="12"/>
  <c r="I7" i="12"/>
  <c r="J7" i="12"/>
  <c r="H8" i="12"/>
  <c r="I8" i="12"/>
  <c r="J8" i="12"/>
  <c r="H9" i="12"/>
  <c r="I9" i="12"/>
  <c r="J9" i="12"/>
  <c r="H10" i="12"/>
  <c r="I10" i="12"/>
  <c r="H11" i="12"/>
  <c r="I11" i="12"/>
  <c r="H12" i="12"/>
  <c r="I12" i="12"/>
  <c r="J12" i="12"/>
  <c r="H13" i="12"/>
  <c r="I13" i="12"/>
  <c r="J13" i="12"/>
  <c r="H14" i="12"/>
  <c r="I14" i="12"/>
  <c r="J14" i="12"/>
  <c r="H15" i="12"/>
  <c r="I15" i="12"/>
  <c r="J15" i="12"/>
  <c r="H16" i="12"/>
  <c r="I16" i="12"/>
  <c r="J16" i="12"/>
  <c r="H17" i="12"/>
  <c r="I17" i="12"/>
  <c r="J17" i="12"/>
  <c r="H18" i="12"/>
  <c r="I18" i="12"/>
  <c r="J18" i="12"/>
  <c r="H19" i="12"/>
  <c r="I19" i="12"/>
  <c r="J19" i="12"/>
  <c r="H20" i="12"/>
  <c r="I20" i="12"/>
  <c r="J20" i="12"/>
  <c r="H21" i="12"/>
  <c r="I21" i="12"/>
  <c r="J21" i="12"/>
  <c r="H22" i="12"/>
  <c r="I22" i="12"/>
  <c r="J22" i="12"/>
  <c r="H23" i="12"/>
  <c r="I23" i="12"/>
  <c r="J23" i="12"/>
  <c r="H24" i="12"/>
  <c r="I24" i="12"/>
  <c r="J24" i="12"/>
  <c r="I6" i="12"/>
  <c r="I4" i="12" s="1"/>
  <c r="J6" i="12"/>
  <c r="J4" i="12" s="1"/>
  <c r="H6" i="12"/>
  <c r="C25" i="12"/>
  <c r="D25" i="12"/>
  <c r="E25" i="12"/>
  <c r="F25" i="12"/>
  <c r="C26" i="12"/>
  <c r="D26" i="12"/>
  <c r="E26" i="12"/>
  <c r="F26" i="12"/>
  <c r="C27" i="12"/>
  <c r="D27" i="12"/>
  <c r="E27" i="12"/>
  <c r="F27" i="12"/>
  <c r="C28" i="12"/>
  <c r="D28" i="12"/>
  <c r="E28" i="12"/>
  <c r="F28" i="12"/>
  <c r="C29" i="12"/>
  <c r="D29" i="12"/>
  <c r="E29" i="12"/>
  <c r="F29" i="12"/>
  <c r="C30" i="12"/>
  <c r="D30" i="12"/>
  <c r="E30" i="12"/>
  <c r="F30" i="12"/>
  <c r="C31" i="12"/>
  <c r="D31" i="12"/>
  <c r="E31" i="12"/>
  <c r="F31" i="12"/>
  <c r="C32" i="12"/>
  <c r="D32" i="12"/>
  <c r="E32" i="12"/>
  <c r="F32" i="12"/>
  <c r="C33" i="12"/>
  <c r="D33" i="12"/>
  <c r="E33" i="12"/>
  <c r="F33" i="12"/>
  <c r="C34" i="12"/>
  <c r="D34" i="12"/>
  <c r="E34" i="12"/>
  <c r="F34" i="12"/>
  <c r="C35" i="12"/>
  <c r="D35" i="12"/>
  <c r="E35" i="12"/>
  <c r="F35" i="12"/>
  <c r="C36" i="12"/>
  <c r="D36" i="12"/>
  <c r="E36" i="12"/>
  <c r="F36" i="12"/>
  <c r="C37" i="12"/>
  <c r="D37" i="12"/>
  <c r="E37" i="12"/>
  <c r="F37" i="12"/>
  <c r="C7" i="12"/>
  <c r="D7" i="12"/>
  <c r="E7" i="12"/>
  <c r="F7" i="12"/>
  <c r="C8" i="12"/>
  <c r="D8" i="12"/>
  <c r="E8" i="12"/>
  <c r="F8" i="12"/>
  <c r="C9" i="12"/>
  <c r="D9" i="12"/>
  <c r="E9" i="12"/>
  <c r="F9" i="12"/>
  <c r="C10" i="12"/>
  <c r="D10" i="12"/>
  <c r="E10" i="12"/>
  <c r="F10" i="12"/>
  <c r="C11" i="12"/>
  <c r="D11" i="12"/>
  <c r="E11" i="12"/>
  <c r="F11" i="12"/>
  <c r="C12" i="12"/>
  <c r="D12" i="12"/>
  <c r="E12" i="12"/>
  <c r="C13" i="12"/>
  <c r="D13" i="12"/>
  <c r="E13" i="12"/>
  <c r="F13" i="12"/>
  <c r="C14" i="12"/>
  <c r="D14" i="12"/>
  <c r="E14" i="12"/>
  <c r="F14" i="12"/>
  <c r="C15" i="12"/>
  <c r="D15" i="12"/>
  <c r="E15" i="12"/>
  <c r="F15" i="12"/>
  <c r="C16" i="12"/>
  <c r="D16" i="12"/>
  <c r="E16" i="12"/>
  <c r="F16" i="12"/>
  <c r="C17" i="12"/>
  <c r="D17" i="12"/>
  <c r="E17" i="12"/>
  <c r="F17" i="12"/>
  <c r="C18" i="12"/>
  <c r="D18" i="12"/>
  <c r="E18" i="12"/>
  <c r="F18" i="12"/>
  <c r="C19" i="12"/>
  <c r="D19" i="12"/>
  <c r="E19" i="12"/>
  <c r="F19" i="12"/>
  <c r="C20" i="12"/>
  <c r="D20" i="12"/>
  <c r="E20" i="12"/>
  <c r="F20" i="12"/>
  <c r="C21" i="12"/>
  <c r="D21" i="12"/>
  <c r="E21" i="12"/>
  <c r="F21" i="12"/>
  <c r="C22" i="12"/>
  <c r="D22" i="12"/>
  <c r="E22" i="12"/>
  <c r="F22" i="12"/>
  <c r="C23" i="12"/>
  <c r="D23" i="12"/>
  <c r="E23" i="12"/>
  <c r="F23" i="12"/>
  <c r="C24" i="12"/>
  <c r="D24" i="12"/>
  <c r="E24" i="12"/>
  <c r="F24" i="12"/>
  <c r="D6" i="12"/>
  <c r="E6" i="12"/>
  <c r="F6" i="12"/>
  <c r="C6" i="12"/>
  <c r="K37" i="12"/>
  <c r="K37" i="11"/>
  <c r="G37" i="11"/>
  <c r="K36" i="11"/>
  <c r="G36" i="11"/>
  <c r="K35" i="11"/>
  <c r="G35" i="11"/>
  <c r="K34" i="11"/>
  <c r="G34" i="11"/>
  <c r="K33" i="11"/>
  <c r="G33" i="11"/>
  <c r="K32" i="11"/>
  <c r="G32" i="11"/>
  <c r="K31" i="11"/>
  <c r="G31" i="11"/>
  <c r="K30" i="11"/>
  <c r="G30" i="11"/>
  <c r="K29" i="11"/>
  <c r="G29" i="11"/>
  <c r="K28" i="11"/>
  <c r="G28" i="11"/>
  <c r="K27" i="11"/>
  <c r="G27" i="11"/>
  <c r="K26" i="11"/>
  <c r="G26" i="11"/>
  <c r="K25" i="11"/>
  <c r="G25" i="11"/>
  <c r="K24" i="11"/>
  <c r="G24" i="11"/>
  <c r="K23" i="11"/>
  <c r="G23" i="11"/>
  <c r="K22" i="11"/>
  <c r="G22" i="11"/>
  <c r="K21" i="11"/>
  <c r="G21" i="11"/>
  <c r="K20" i="11"/>
  <c r="G20" i="11"/>
  <c r="K19" i="11"/>
  <c r="G19" i="11"/>
  <c r="K18" i="11"/>
  <c r="G18" i="11"/>
  <c r="K17" i="11"/>
  <c r="G17" i="11"/>
  <c r="K16" i="11"/>
  <c r="G16" i="11"/>
  <c r="K15" i="11"/>
  <c r="G15" i="11"/>
  <c r="K14" i="11"/>
  <c r="G14" i="11"/>
  <c r="K13" i="11"/>
  <c r="K12" i="11"/>
  <c r="G11" i="11"/>
  <c r="K10" i="11"/>
  <c r="G10" i="11"/>
  <c r="K9" i="11"/>
  <c r="G9" i="11"/>
  <c r="K8" i="11"/>
  <c r="G8" i="11"/>
  <c r="K7" i="11"/>
  <c r="G7" i="11"/>
  <c r="K6" i="11"/>
  <c r="G6" i="11"/>
  <c r="M5" i="11"/>
  <c r="M39" i="11" s="1"/>
  <c r="J39" i="11"/>
  <c r="I5" i="11"/>
  <c r="I39" i="11" s="1"/>
  <c r="H5" i="11"/>
  <c r="F5" i="11"/>
  <c r="F39" i="11" s="1"/>
  <c r="E5" i="11"/>
  <c r="E39" i="11" s="1"/>
  <c r="D5" i="11"/>
  <c r="D39" i="11" s="1"/>
  <c r="C5" i="11"/>
  <c r="M38" i="11"/>
  <c r="J38" i="11"/>
  <c r="I38" i="11"/>
  <c r="H38" i="11"/>
  <c r="F38" i="11"/>
  <c r="E38" i="11"/>
  <c r="D38" i="11"/>
  <c r="M31" i="10"/>
  <c r="M32" i="10"/>
  <c r="M33" i="10"/>
  <c r="M34" i="10"/>
  <c r="M35" i="10"/>
  <c r="M36" i="10"/>
  <c r="M37" i="10"/>
  <c r="M7" i="10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6" i="10"/>
  <c r="J31" i="10"/>
  <c r="J32" i="10"/>
  <c r="J33" i="10"/>
  <c r="J34" i="10"/>
  <c r="J35" i="10"/>
  <c r="J36" i="10"/>
  <c r="J37" i="10"/>
  <c r="I32" i="10"/>
  <c r="I33" i="10"/>
  <c r="I34" i="10"/>
  <c r="I35" i="10"/>
  <c r="I36" i="10"/>
  <c r="I37" i="10"/>
  <c r="H32" i="10"/>
  <c r="H33" i="10"/>
  <c r="H34" i="10"/>
  <c r="H35" i="10"/>
  <c r="H36" i="10"/>
  <c r="H37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I7" i="10"/>
  <c r="K7" i="10" s="1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K21" i="10" s="1"/>
  <c r="H22" i="10"/>
  <c r="H23" i="10"/>
  <c r="H24" i="10"/>
  <c r="H25" i="10"/>
  <c r="H26" i="10"/>
  <c r="H27" i="10"/>
  <c r="H28" i="10"/>
  <c r="H29" i="10"/>
  <c r="K29" i="10" s="1"/>
  <c r="H30" i="10"/>
  <c r="H31" i="10"/>
  <c r="I6" i="10"/>
  <c r="J6" i="10"/>
  <c r="H6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E29" i="10"/>
  <c r="E30" i="10"/>
  <c r="E31" i="10"/>
  <c r="E32" i="10"/>
  <c r="E33" i="10"/>
  <c r="E34" i="10"/>
  <c r="E35" i="10"/>
  <c r="E36" i="10"/>
  <c r="E37" i="10"/>
  <c r="D32" i="10"/>
  <c r="D33" i="10"/>
  <c r="D34" i="10"/>
  <c r="D35" i="10"/>
  <c r="D36" i="10"/>
  <c r="D37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C29" i="10"/>
  <c r="C30" i="10"/>
  <c r="C31" i="10"/>
  <c r="C32" i="10"/>
  <c r="C33" i="10"/>
  <c r="C34" i="10"/>
  <c r="C35" i="10"/>
  <c r="C36" i="10"/>
  <c r="C37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G20" i="10" s="1"/>
  <c r="C21" i="10"/>
  <c r="C22" i="10"/>
  <c r="C23" i="10"/>
  <c r="C24" i="10"/>
  <c r="C25" i="10"/>
  <c r="C26" i="10"/>
  <c r="C27" i="10"/>
  <c r="C28" i="10"/>
  <c r="G28" i="10" s="1"/>
  <c r="D6" i="10"/>
  <c r="E6" i="10"/>
  <c r="F6" i="10"/>
  <c r="C6" i="10"/>
  <c r="K33" i="10"/>
  <c r="K25" i="10"/>
  <c r="K37" i="9"/>
  <c r="G37" i="9"/>
  <c r="K36" i="9"/>
  <c r="G36" i="9"/>
  <c r="K35" i="9"/>
  <c r="G35" i="9"/>
  <c r="K34" i="9"/>
  <c r="G34" i="9"/>
  <c r="K33" i="9"/>
  <c r="G33" i="9"/>
  <c r="K32" i="9"/>
  <c r="G32" i="9"/>
  <c r="K31" i="9"/>
  <c r="G31" i="9"/>
  <c r="K30" i="9"/>
  <c r="K29" i="9"/>
  <c r="G29" i="9"/>
  <c r="L29" i="9" s="1"/>
  <c r="N29" i="9" s="1"/>
  <c r="K28" i="9"/>
  <c r="G28" i="9"/>
  <c r="K27" i="9"/>
  <c r="G27" i="9"/>
  <c r="L27" i="9" s="1"/>
  <c r="N27" i="9" s="1"/>
  <c r="K26" i="9"/>
  <c r="G26" i="9"/>
  <c r="K25" i="9"/>
  <c r="G25" i="9"/>
  <c r="K24" i="9"/>
  <c r="G24" i="9"/>
  <c r="K23" i="9"/>
  <c r="G23" i="9"/>
  <c r="K22" i="9"/>
  <c r="G22" i="9"/>
  <c r="K21" i="9"/>
  <c r="G21" i="9"/>
  <c r="K20" i="9"/>
  <c r="G20" i="9"/>
  <c r="K19" i="9"/>
  <c r="G19" i="9"/>
  <c r="K18" i="9"/>
  <c r="G18" i="9"/>
  <c r="K17" i="9"/>
  <c r="G17" i="9"/>
  <c r="K16" i="9"/>
  <c r="G16" i="9"/>
  <c r="K15" i="9"/>
  <c r="G15" i="9"/>
  <c r="K14" i="9"/>
  <c r="G14" i="9"/>
  <c r="K13" i="9"/>
  <c r="G13" i="9"/>
  <c r="K12" i="9"/>
  <c r="G12" i="9"/>
  <c r="K11" i="9"/>
  <c r="G11" i="9"/>
  <c r="K10" i="9"/>
  <c r="G10" i="9"/>
  <c r="K9" i="9"/>
  <c r="G9" i="9"/>
  <c r="K8" i="9"/>
  <c r="G8" i="9"/>
  <c r="K7" i="9"/>
  <c r="G7" i="9"/>
  <c r="K6" i="9"/>
  <c r="G6" i="9"/>
  <c r="M39" i="9"/>
  <c r="J39" i="9"/>
  <c r="I39" i="9"/>
  <c r="H39" i="9"/>
  <c r="F5" i="9"/>
  <c r="F39" i="9" s="1"/>
  <c r="E5" i="9"/>
  <c r="E39" i="9" s="1"/>
  <c r="D5" i="9"/>
  <c r="D39" i="9" s="1"/>
  <c r="C5" i="9"/>
  <c r="C39" i="9" s="1"/>
  <c r="M38" i="9"/>
  <c r="J38" i="9"/>
  <c r="I38" i="9"/>
  <c r="H38" i="9"/>
  <c r="F4" i="9"/>
  <c r="F38" i="9" s="1"/>
  <c r="E4" i="9"/>
  <c r="E38" i="9" s="1"/>
  <c r="D4" i="9"/>
  <c r="D38" i="9" s="1"/>
  <c r="C4" i="9"/>
  <c r="C38" i="9" s="1"/>
  <c r="L17" i="13" l="1"/>
  <c r="G12" i="12"/>
  <c r="C4" i="16"/>
  <c r="C38" i="16" s="1"/>
  <c r="K11" i="14"/>
  <c r="H5" i="12"/>
  <c r="K9" i="10"/>
  <c r="I4" i="10"/>
  <c r="K8" i="10"/>
  <c r="C5" i="16"/>
  <c r="C39" i="16" s="1"/>
  <c r="H5" i="16"/>
  <c r="H39" i="16" s="1"/>
  <c r="J5" i="16"/>
  <c r="J39" i="16" s="1"/>
  <c r="H39" i="11"/>
  <c r="K39" i="11" s="1"/>
  <c r="K5" i="11"/>
  <c r="C39" i="11"/>
  <c r="G5" i="11"/>
  <c r="K31" i="10"/>
  <c r="K24" i="10"/>
  <c r="G24" i="10"/>
  <c r="K16" i="10"/>
  <c r="K12" i="10"/>
  <c r="L7" i="9"/>
  <c r="N7" i="9" s="1"/>
  <c r="K29" i="16"/>
  <c r="E5" i="16"/>
  <c r="E39" i="16" s="1"/>
  <c r="G34" i="16"/>
  <c r="G28" i="16"/>
  <c r="K35" i="16"/>
  <c r="K27" i="16"/>
  <c r="K11" i="16"/>
  <c r="G22" i="16"/>
  <c r="J5" i="14"/>
  <c r="J39" i="14" s="1"/>
  <c r="L16" i="13"/>
  <c r="N16" i="13" s="1"/>
  <c r="C5" i="12"/>
  <c r="C39" i="12" s="1"/>
  <c r="G14" i="12"/>
  <c r="K17" i="10"/>
  <c r="K13" i="10"/>
  <c r="J4" i="10"/>
  <c r="G16" i="10"/>
  <c r="G12" i="10"/>
  <c r="K34" i="10"/>
  <c r="G34" i="10"/>
  <c r="K33" i="16"/>
  <c r="K23" i="16"/>
  <c r="I4" i="16"/>
  <c r="I38" i="16" s="1"/>
  <c r="D4" i="16"/>
  <c r="D38" i="16" s="1"/>
  <c r="G8" i="16"/>
  <c r="L37" i="15"/>
  <c r="N37" i="15" s="1"/>
  <c r="K37" i="16"/>
  <c r="L35" i="15"/>
  <c r="N35" i="15" s="1"/>
  <c r="G32" i="16"/>
  <c r="K31" i="16"/>
  <c r="G30" i="16"/>
  <c r="K25" i="16"/>
  <c r="G24" i="16"/>
  <c r="K21" i="16"/>
  <c r="K19" i="16"/>
  <c r="G18" i="16"/>
  <c r="K17" i="16"/>
  <c r="G16" i="16"/>
  <c r="K15" i="16"/>
  <c r="G14" i="16"/>
  <c r="K13" i="16"/>
  <c r="G12" i="16"/>
  <c r="D5" i="16"/>
  <c r="D39" i="16" s="1"/>
  <c r="K7" i="16"/>
  <c r="H4" i="16"/>
  <c r="H38" i="16" s="1"/>
  <c r="G6" i="16"/>
  <c r="M39" i="16"/>
  <c r="M4" i="16"/>
  <c r="M38" i="16" s="1"/>
  <c r="K36" i="16"/>
  <c r="L36" i="15"/>
  <c r="N36" i="15" s="1"/>
  <c r="K38" i="15"/>
  <c r="L26" i="15"/>
  <c r="N26" i="15" s="1"/>
  <c r="L28" i="15"/>
  <c r="N28" i="15" s="1"/>
  <c r="L30" i="15"/>
  <c r="N30" i="15" s="1"/>
  <c r="L32" i="15"/>
  <c r="N32" i="15" s="1"/>
  <c r="L34" i="15"/>
  <c r="N34" i="15" s="1"/>
  <c r="K34" i="16"/>
  <c r="K32" i="16"/>
  <c r="K30" i="16"/>
  <c r="K28" i="16"/>
  <c r="L28" i="16" s="1"/>
  <c r="N28" i="16" s="1"/>
  <c r="K26" i="16"/>
  <c r="L25" i="15"/>
  <c r="N25" i="15" s="1"/>
  <c r="L27" i="15"/>
  <c r="N27" i="15" s="1"/>
  <c r="L29" i="15"/>
  <c r="N29" i="15" s="1"/>
  <c r="L31" i="15"/>
  <c r="N31" i="15" s="1"/>
  <c r="L33" i="15"/>
  <c r="N33" i="15" s="1"/>
  <c r="K39" i="15"/>
  <c r="L6" i="15"/>
  <c r="N6" i="15" s="1"/>
  <c r="L8" i="15"/>
  <c r="N8" i="15" s="1"/>
  <c r="L10" i="15"/>
  <c r="N10" i="15" s="1"/>
  <c r="L12" i="15"/>
  <c r="N12" i="15" s="1"/>
  <c r="L14" i="15"/>
  <c r="N14" i="15" s="1"/>
  <c r="L16" i="15"/>
  <c r="N16" i="15" s="1"/>
  <c r="L18" i="15"/>
  <c r="N18" i="15" s="1"/>
  <c r="L20" i="15"/>
  <c r="N20" i="15" s="1"/>
  <c r="L22" i="15"/>
  <c r="N22" i="15" s="1"/>
  <c r="L24" i="15"/>
  <c r="N24" i="15" s="1"/>
  <c r="K6" i="16"/>
  <c r="K24" i="16"/>
  <c r="K22" i="16"/>
  <c r="K20" i="16"/>
  <c r="K18" i="16"/>
  <c r="K16" i="16"/>
  <c r="K14" i="16"/>
  <c r="L14" i="16" s="1"/>
  <c r="N14" i="16" s="1"/>
  <c r="K12" i="16"/>
  <c r="K8" i="16"/>
  <c r="L7" i="15"/>
  <c r="N7" i="15" s="1"/>
  <c r="L9" i="15"/>
  <c r="N9" i="15" s="1"/>
  <c r="L11" i="15"/>
  <c r="N11" i="15" s="1"/>
  <c r="L13" i="15"/>
  <c r="N13" i="15" s="1"/>
  <c r="L15" i="15"/>
  <c r="N15" i="15" s="1"/>
  <c r="L17" i="15"/>
  <c r="N17" i="15" s="1"/>
  <c r="L19" i="15"/>
  <c r="N19" i="15" s="1"/>
  <c r="L21" i="15"/>
  <c r="N21" i="15" s="1"/>
  <c r="L23" i="15"/>
  <c r="N23" i="15" s="1"/>
  <c r="G37" i="16"/>
  <c r="G36" i="16"/>
  <c r="G35" i="16"/>
  <c r="G33" i="16"/>
  <c r="G31" i="16"/>
  <c r="G29" i="16"/>
  <c r="L29" i="16" s="1"/>
  <c r="N29" i="16" s="1"/>
  <c r="G27" i="16"/>
  <c r="L27" i="16" s="1"/>
  <c r="N27" i="16" s="1"/>
  <c r="G26" i="16"/>
  <c r="G25" i="16"/>
  <c r="E4" i="16"/>
  <c r="E38" i="16" s="1"/>
  <c r="G23" i="16"/>
  <c r="L23" i="16" s="1"/>
  <c r="N23" i="16" s="1"/>
  <c r="G21" i="16"/>
  <c r="G20" i="16"/>
  <c r="L20" i="16" s="1"/>
  <c r="N20" i="16" s="1"/>
  <c r="G19" i="16"/>
  <c r="G17" i="16"/>
  <c r="G15" i="16"/>
  <c r="G13" i="16"/>
  <c r="G11" i="16"/>
  <c r="G10" i="16"/>
  <c r="G9" i="16"/>
  <c r="G38" i="15"/>
  <c r="G39" i="15"/>
  <c r="K31" i="14"/>
  <c r="K26" i="14"/>
  <c r="K20" i="14"/>
  <c r="K21" i="14"/>
  <c r="G21" i="14"/>
  <c r="K19" i="14"/>
  <c r="K12" i="14"/>
  <c r="K13" i="14"/>
  <c r="G13" i="14"/>
  <c r="G12" i="14"/>
  <c r="M5" i="14"/>
  <c r="J4" i="14"/>
  <c r="J38" i="14" s="1"/>
  <c r="K7" i="14"/>
  <c r="K18" i="14"/>
  <c r="G37" i="14"/>
  <c r="G36" i="14"/>
  <c r="K35" i="17"/>
  <c r="K35" i="14"/>
  <c r="G35" i="14"/>
  <c r="G34" i="14"/>
  <c r="G33" i="14"/>
  <c r="G32" i="14"/>
  <c r="K30" i="14"/>
  <c r="G31" i="14"/>
  <c r="G30" i="14"/>
  <c r="G29" i="14"/>
  <c r="L29" i="14" s="1"/>
  <c r="N29" i="14" s="1"/>
  <c r="G28" i="14"/>
  <c r="L28" i="14" s="1"/>
  <c r="N28" i="14" s="1"/>
  <c r="G27" i="14"/>
  <c r="L27" i="14" s="1"/>
  <c r="N27" i="14" s="1"/>
  <c r="G26" i="14"/>
  <c r="K24" i="14"/>
  <c r="K25" i="14"/>
  <c r="G25" i="14"/>
  <c r="G24" i="14"/>
  <c r="K23" i="14"/>
  <c r="K22" i="14"/>
  <c r="G23" i="14"/>
  <c r="G22" i="14"/>
  <c r="L20" i="13"/>
  <c r="N20" i="13" s="1"/>
  <c r="L18" i="13"/>
  <c r="N18" i="13" s="1"/>
  <c r="G20" i="14"/>
  <c r="G19" i="14"/>
  <c r="G18" i="14"/>
  <c r="L18" i="14" s="1"/>
  <c r="N18" i="14" s="1"/>
  <c r="K16" i="14"/>
  <c r="K17" i="14"/>
  <c r="G17" i="14"/>
  <c r="G16" i="14"/>
  <c r="M39" i="14"/>
  <c r="K15" i="14"/>
  <c r="K14" i="14"/>
  <c r="L14" i="13"/>
  <c r="N14" i="13" s="1"/>
  <c r="G15" i="14"/>
  <c r="G14" i="14"/>
  <c r="L10" i="13"/>
  <c r="N10" i="13" s="1"/>
  <c r="K10" i="14"/>
  <c r="G11" i="14"/>
  <c r="G10" i="14"/>
  <c r="L12" i="13"/>
  <c r="N12" i="13" s="1"/>
  <c r="E39" i="14"/>
  <c r="M4" i="14"/>
  <c r="K8" i="14"/>
  <c r="I4" i="14"/>
  <c r="I38" i="14" s="1"/>
  <c r="H5" i="14"/>
  <c r="H39" i="14" s="1"/>
  <c r="L8" i="13"/>
  <c r="N8" i="13" s="1"/>
  <c r="E4" i="14"/>
  <c r="E38" i="14" s="1"/>
  <c r="D4" i="14"/>
  <c r="D38" i="14" s="1"/>
  <c r="G9" i="14"/>
  <c r="C5" i="14"/>
  <c r="C39" i="14" s="1"/>
  <c r="C4" i="14"/>
  <c r="C38" i="14" s="1"/>
  <c r="K6" i="14"/>
  <c r="L6" i="13"/>
  <c r="N6" i="13" s="1"/>
  <c r="K37" i="14"/>
  <c r="K36" i="14"/>
  <c r="K34" i="14"/>
  <c r="K33" i="14"/>
  <c r="K32" i="14"/>
  <c r="D5" i="14"/>
  <c r="D39" i="14" s="1"/>
  <c r="L7" i="13"/>
  <c r="N7" i="13" s="1"/>
  <c r="L9" i="13"/>
  <c r="N9" i="13" s="1"/>
  <c r="L11" i="13"/>
  <c r="N11" i="13" s="1"/>
  <c r="L13" i="13"/>
  <c r="N13" i="13" s="1"/>
  <c r="L15" i="13"/>
  <c r="N15" i="13" s="1"/>
  <c r="N17" i="13"/>
  <c r="L19" i="13"/>
  <c r="N19" i="13" s="1"/>
  <c r="K19" i="17"/>
  <c r="K11" i="17"/>
  <c r="L21" i="13"/>
  <c r="N21" i="13" s="1"/>
  <c r="L23" i="13"/>
  <c r="N23" i="13" s="1"/>
  <c r="L25" i="13"/>
  <c r="N25" i="13" s="1"/>
  <c r="L27" i="13"/>
  <c r="N27" i="13" s="1"/>
  <c r="L29" i="13"/>
  <c r="N29" i="13" s="1"/>
  <c r="L31" i="13"/>
  <c r="N31" i="13" s="1"/>
  <c r="L33" i="13"/>
  <c r="N33" i="13" s="1"/>
  <c r="L35" i="13"/>
  <c r="N35" i="13" s="1"/>
  <c r="L37" i="13"/>
  <c r="N37" i="13" s="1"/>
  <c r="K27" i="17"/>
  <c r="L22" i="13"/>
  <c r="N22" i="13" s="1"/>
  <c r="L24" i="13"/>
  <c r="N24" i="13" s="1"/>
  <c r="L26" i="13"/>
  <c r="N26" i="13" s="1"/>
  <c r="L28" i="13"/>
  <c r="N28" i="13" s="1"/>
  <c r="L30" i="13"/>
  <c r="N30" i="13" s="1"/>
  <c r="L32" i="13"/>
  <c r="N32" i="13" s="1"/>
  <c r="L34" i="13"/>
  <c r="N34" i="13" s="1"/>
  <c r="L36" i="13"/>
  <c r="N36" i="13" s="1"/>
  <c r="K26" i="17"/>
  <c r="G6" i="14"/>
  <c r="K36" i="12"/>
  <c r="K33" i="12"/>
  <c r="K27" i="18"/>
  <c r="K10" i="12"/>
  <c r="G24" i="12"/>
  <c r="G7" i="12"/>
  <c r="K23" i="17"/>
  <c r="K22" i="12"/>
  <c r="K22" i="17"/>
  <c r="K18" i="17"/>
  <c r="G37" i="12"/>
  <c r="L37" i="12" s="1"/>
  <c r="N37" i="12" s="1"/>
  <c r="G36" i="12"/>
  <c r="G35" i="12"/>
  <c r="G34" i="12"/>
  <c r="K23" i="12"/>
  <c r="K19" i="12"/>
  <c r="K15" i="12"/>
  <c r="K11" i="12"/>
  <c r="K7" i="12"/>
  <c r="K34" i="12"/>
  <c r="K30" i="12"/>
  <c r="K26" i="12"/>
  <c r="M4" i="12"/>
  <c r="M38" i="12" s="1"/>
  <c r="G19" i="12"/>
  <c r="L19" i="12" s="1"/>
  <c r="N19" i="12" s="1"/>
  <c r="J38" i="12"/>
  <c r="K18" i="12"/>
  <c r="K14" i="12"/>
  <c r="I5" i="12"/>
  <c r="I39" i="12" s="1"/>
  <c r="K29" i="12"/>
  <c r="K25" i="12"/>
  <c r="G20" i="12"/>
  <c r="G17" i="12"/>
  <c r="G16" i="12"/>
  <c r="G13" i="12"/>
  <c r="G28" i="12"/>
  <c r="G10" i="12"/>
  <c r="C4" i="12"/>
  <c r="C38" i="12" s="1"/>
  <c r="H5" i="17"/>
  <c r="H39" i="17" s="1"/>
  <c r="E5" i="12"/>
  <c r="E39" i="12" s="1"/>
  <c r="D5" i="12"/>
  <c r="D39" i="12" s="1"/>
  <c r="M5" i="12"/>
  <c r="M39" i="12" s="1"/>
  <c r="J5" i="17"/>
  <c r="J39" i="17" s="1"/>
  <c r="G6" i="12"/>
  <c r="D4" i="12"/>
  <c r="D38" i="12" s="1"/>
  <c r="G35" i="17"/>
  <c r="G34" i="17"/>
  <c r="K36" i="17"/>
  <c r="I38" i="12"/>
  <c r="H39" i="12"/>
  <c r="K33" i="17"/>
  <c r="K32" i="17"/>
  <c r="K29" i="17"/>
  <c r="K28" i="17"/>
  <c r="K21" i="17"/>
  <c r="K20" i="17"/>
  <c r="K6" i="12"/>
  <c r="K24" i="12"/>
  <c r="K21" i="12"/>
  <c r="K20" i="12"/>
  <c r="K17" i="12"/>
  <c r="K16" i="12"/>
  <c r="K13" i="12"/>
  <c r="K12" i="12"/>
  <c r="K9" i="12"/>
  <c r="K8" i="12"/>
  <c r="K35" i="12"/>
  <c r="K32" i="12"/>
  <c r="K31" i="12"/>
  <c r="K28" i="12"/>
  <c r="K27" i="12"/>
  <c r="G33" i="17"/>
  <c r="G29" i="17"/>
  <c r="L29" i="17" s="1"/>
  <c r="N29" i="17" s="1"/>
  <c r="G27" i="17"/>
  <c r="G21" i="17"/>
  <c r="G28" i="17"/>
  <c r="G26" i="17"/>
  <c r="G20" i="17"/>
  <c r="E4" i="12"/>
  <c r="E38" i="12" s="1"/>
  <c r="G23" i="12"/>
  <c r="G22" i="12"/>
  <c r="G21" i="12"/>
  <c r="G18" i="12"/>
  <c r="G15" i="12"/>
  <c r="G11" i="12"/>
  <c r="G9" i="12"/>
  <c r="G8" i="12"/>
  <c r="G33" i="12"/>
  <c r="G32" i="12"/>
  <c r="G31" i="12"/>
  <c r="G30" i="12"/>
  <c r="G29" i="12"/>
  <c r="G27" i="12"/>
  <c r="G26" i="12"/>
  <c r="L26" i="12" s="1"/>
  <c r="N26" i="12" s="1"/>
  <c r="G25" i="12"/>
  <c r="K37" i="10"/>
  <c r="L37" i="10" s="1"/>
  <c r="N37" i="10" s="1"/>
  <c r="G37" i="10"/>
  <c r="K35" i="10"/>
  <c r="K28" i="10"/>
  <c r="G22" i="10"/>
  <c r="K20" i="10"/>
  <c r="K11" i="18"/>
  <c r="K11" i="10"/>
  <c r="E4" i="18"/>
  <c r="E38" i="18" s="1"/>
  <c r="G10" i="10"/>
  <c r="M5" i="10"/>
  <c r="M39" i="10" s="1"/>
  <c r="H4" i="10"/>
  <c r="E5" i="18"/>
  <c r="E39" i="18" s="1"/>
  <c r="I4" i="18"/>
  <c r="I38" i="18" s="1"/>
  <c r="J38" i="10"/>
  <c r="K36" i="10"/>
  <c r="K32" i="10"/>
  <c r="K19" i="18"/>
  <c r="G30" i="10"/>
  <c r="G36" i="10"/>
  <c r="L36" i="10" s="1"/>
  <c r="N36" i="10" s="1"/>
  <c r="G32" i="10"/>
  <c r="G8" i="10"/>
  <c r="L8" i="10" s="1"/>
  <c r="N8" i="10" s="1"/>
  <c r="G14" i="10"/>
  <c r="L31" i="9"/>
  <c r="N31" i="9" s="1"/>
  <c r="G26" i="10"/>
  <c r="L25" i="9"/>
  <c r="N25" i="9" s="1"/>
  <c r="L23" i="9"/>
  <c r="N23" i="9" s="1"/>
  <c r="G18" i="10"/>
  <c r="G19" i="17"/>
  <c r="K15" i="17"/>
  <c r="H38" i="10"/>
  <c r="F4" i="10"/>
  <c r="F38" i="10" s="1"/>
  <c r="D4" i="10"/>
  <c r="D38" i="10" s="1"/>
  <c r="C5" i="10"/>
  <c r="C39" i="10" s="1"/>
  <c r="M5" i="17"/>
  <c r="M39" i="17" s="1"/>
  <c r="K5" i="9"/>
  <c r="K39" i="9" s="1"/>
  <c r="K4" i="9"/>
  <c r="K38" i="9" s="1"/>
  <c r="I4" i="17"/>
  <c r="I38" i="17" s="1"/>
  <c r="E5" i="17"/>
  <c r="E39" i="17" s="1"/>
  <c r="E4" i="10"/>
  <c r="E38" i="10" s="1"/>
  <c r="E4" i="17"/>
  <c r="E38" i="17" s="1"/>
  <c r="G4" i="9"/>
  <c r="G38" i="9" s="1"/>
  <c r="G5" i="9"/>
  <c r="G39" i="9" s="1"/>
  <c r="K7" i="17"/>
  <c r="F5" i="10"/>
  <c r="F39" i="10" s="1"/>
  <c r="M4" i="10"/>
  <c r="M38" i="10" s="1"/>
  <c r="L33" i="9"/>
  <c r="N33" i="9" s="1"/>
  <c r="L35" i="9"/>
  <c r="N35" i="9" s="1"/>
  <c r="L37" i="9"/>
  <c r="N37" i="9" s="1"/>
  <c r="I38" i="10"/>
  <c r="K30" i="10"/>
  <c r="K26" i="10"/>
  <c r="K22" i="10"/>
  <c r="K27" i="10"/>
  <c r="K23" i="10"/>
  <c r="L9" i="9"/>
  <c r="N9" i="9" s="1"/>
  <c r="L11" i="9"/>
  <c r="N11" i="9" s="1"/>
  <c r="L13" i="9"/>
  <c r="N13" i="9" s="1"/>
  <c r="L15" i="9"/>
  <c r="N15" i="9" s="1"/>
  <c r="L17" i="9"/>
  <c r="N17" i="9" s="1"/>
  <c r="L19" i="9"/>
  <c r="N19" i="9" s="1"/>
  <c r="L21" i="9"/>
  <c r="N21" i="9" s="1"/>
  <c r="H5" i="10"/>
  <c r="H39" i="10" s="1"/>
  <c r="K18" i="10"/>
  <c r="K14" i="10"/>
  <c r="K10" i="10"/>
  <c r="K19" i="10"/>
  <c r="K15" i="10"/>
  <c r="I5" i="10"/>
  <c r="I39" i="10" s="1"/>
  <c r="J5" i="10"/>
  <c r="J39" i="10" s="1"/>
  <c r="G35" i="10"/>
  <c r="G27" i="10"/>
  <c r="G29" i="10"/>
  <c r="L29" i="10" s="1"/>
  <c r="N29" i="10" s="1"/>
  <c r="G33" i="10"/>
  <c r="L33" i="10" s="1"/>
  <c r="N33" i="10" s="1"/>
  <c r="G25" i="10"/>
  <c r="L25" i="10" s="1"/>
  <c r="N25" i="10" s="1"/>
  <c r="G21" i="10"/>
  <c r="L21" i="10" s="1"/>
  <c r="N21" i="10" s="1"/>
  <c r="G17" i="10"/>
  <c r="G13" i="10"/>
  <c r="G9" i="10"/>
  <c r="L9" i="10" s="1"/>
  <c r="N9" i="10" s="1"/>
  <c r="G23" i="10"/>
  <c r="G19" i="10"/>
  <c r="G15" i="10"/>
  <c r="G11" i="10"/>
  <c r="D5" i="10"/>
  <c r="D39" i="10" s="1"/>
  <c r="E5" i="10"/>
  <c r="E39" i="10" s="1"/>
  <c r="G6" i="10"/>
  <c r="K35" i="18"/>
  <c r="K34" i="18"/>
  <c r="G32" i="18"/>
  <c r="K31" i="18"/>
  <c r="K30" i="18"/>
  <c r="K26" i="18"/>
  <c r="K23" i="18"/>
  <c r="K22" i="18"/>
  <c r="G22" i="18"/>
  <c r="K18" i="18"/>
  <c r="G16" i="18"/>
  <c r="K15" i="18"/>
  <c r="K14" i="18"/>
  <c r="D4" i="18"/>
  <c r="D38" i="18" s="1"/>
  <c r="M5" i="18"/>
  <c r="M39" i="18" s="1"/>
  <c r="M4" i="18"/>
  <c r="M38" i="18" s="1"/>
  <c r="H5" i="18"/>
  <c r="H39" i="18" s="1"/>
  <c r="D5" i="18"/>
  <c r="D39" i="18" s="1"/>
  <c r="C5" i="18"/>
  <c r="C39" i="18" s="1"/>
  <c r="J5" i="18"/>
  <c r="J39" i="18" s="1"/>
  <c r="G6" i="18"/>
  <c r="K7" i="18"/>
  <c r="K37" i="18"/>
  <c r="K36" i="18"/>
  <c r="K33" i="18"/>
  <c r="K32" i="18"/>
  <c r="K29" i="18"/>
  <c r="K28" i="18"/>
  <c r="K25" i="18"/>
  <c r="K24" i="18"/>
  <c r="K21" i="18"/>
  <c r="K20" i="18"/>
  <c r="K17" i="18"/>
  <c r="K16" i="18"/>
  <c r="K13" i="18"/>
  <c r="K12" i="18"/>
  <c r="K9" i="18"/>
  <c r="K8" i="18"/>
  <c r="C4" i="18"/>
  <c r="C38" i="18" s="1"/>
  <c r="G37" i="18"/>
  <c r="G36" i="18"/>
  <c r="G35" i="18"/>
  <c r="G34" i="18"/>
  <c r="G33" i="18"/>
  <c r="G31" i="18"/>
  <c r="G30" i="18"/>
  <c r="G29" i="18"/>
  <c r="L29" i="18" s="1"/>
  <c r="N29" i="18" s="1"/>
  <c r="G28" i="18"/>
  <c r="G27" i="18"/>
  <c r="G26" i="18"/>
  <c r="G25" i="18"/>
  <c r="G24" i="18"/>
  <c r="G23" i="18"/>
  <c r="G21" i="18"/>
  <c r="G20" i="18"/>
  <c r="G19" i="18"/>
  <c r="G18" i="18"/>
  <c r="G17" i="18"/>
  <c r="G15" i="18"/>
  <c r="G14" i="18"/>
  <c r="G13" i="18"/>
  <c r="G12" i="18"/>
  <c r="G11" i="18"/>
  <c r="G10" i="18"/>
  <c r="G9" i="18"/>
  <c r="K37" i="17"/>
  <c r="G37" i="17"/>
  <c r="G36" i="17"/>
  <c r="K34" i="17"/>
  <c r="G32" i="17"/>
  <c r="K31" i="17"/>
  <c r="K30" i="17"/>
  <c r="G31" i="17"/>
  <c r="G30" i="17"/>
  <c r="K24" i="17"/>
  <c r="K25" i="17"/>
  <c r="G25" i="17"/>
  <c r="G24" i="17"/>
  <c r="G23" i="17"/>
  <c r="G22" i="17"/>
  <c r="G18" i="17"/>
  <c r="K17" i="17"/>
  <c r="G17" i="17"/>
  <c r="G16" i="17"/>
  <c r="G15" i="17"/>
  <c r="G14" i="17"/>
  <c r="K16" i="17"/>
  <c r="G13" i="17"/>
  <c r="G12" i="17"/>
  <c r="G11" i="17"/>
  <c r="G10" i="17"/>
  <c r="M4" i="17"/>
  <c r="M38" i="17" s="1"/>
  <c r="D5" i="17"/>
  <c r="D39" i="17" s="1"/>
  <c r="D4" i="17"/>
  <c r="D38" i="17" s="1"/>
  <c r="G9" i="17"/>
  <c r="C5" i="17"/>
  <c r="C39" i="17" s="1"/>
  <c r="C4" i="17"/>
  <c r="C38" i="17" s="1"/>
  <c r="G8" i="17"/>
  <c r="G6" i="17"/>
  <c r="K14" i="17"/>
  <c r="K13" i="17"/>
  <c r="K12" i="17"/>
  <c r="K9" i="17"/>
  <c r="K8" i="17"/>
  <c r="I5" i="17"/>
  <c r="I39" i="17" s="1"/>
  <c r="L12" i="10"/>
  <c r="L20" i="10"/>
  <c r="N20" i="10" s="1"/>
  <c r="L28" i="10"/>
  <c r="N28" i="10" s="1"/>
  <c r="L34" i="10"/>
  <c r="N34" i="10" s="1"/>
  <c r="K6" i="18"/>
  <c r="H4" i="18"/>
  <c r="H38" i="18" s="1"/>
  <c r="F4" i="14"/>
  <c r="F38" i="14" s="1"/>
  <c r="F5" i="14"/>
  <c r="F39" i="14" s="1"/>
  <c r="G7" i="14"/>
  <c r="K9" i="14"/>
  <c r="I5" i="14"/>
  <c r="I39" i="14" s="1"/>
  <c r="K6" i="10"/>
  <c r="L7" i="11"/>
  <c r="N7" i="11" s="1"/>
  <c r="L9" i="11"/>
  <c r="N9" i="11" s="1"/>
  <c r="L11" i="11"/>
  <c r="N11" i="11" s="1"/>
  <c r="L13" i="11"/>
  <c r="N13" i="11" s="1"/>
  <c r="L15" i="11"/>
  <c r="N15" i="11" s="1"/>
  <c r="L17" i="11"/>
  <c r="N17" i="11" s="1"/>
  <c r="L19" i="11"/>
  <c r="N19" i="11" s="1"/>
  <c r="L21" i="11"/>
  <c r="N21" i="11" s="1"/>
  <c r="L23" i="11"/>
  <c r="N23" i="11" s="1"/>
  <c r="L25" i="11"/>
  <c r="N25" i="11" s="1"/>
  <c r="L27" i="11"/>
  <c r="N27" i="11" s="1"/>
  <c r="L29" i="11"/>
  <c r="N29" i="11" s="1"/>
  <c r="L31" i="11"/>
  <c r="N31" i="11" s="1"/>
  <c r="L33" i="11"/>
  <c r="N33" i="11" s="1"/>
  <c r="L35" i="11"/>
  <c r="N35" i="11" s="1"/>
  <c r="L37" i="11"/>
  <c r="N37" i="11" s="1"/>
  <c r="I5" i="18"/>
  <c r="I39" i="18" s="1"/>
  <c r="F4" i="18"/>
  <c r="F38" i="18" s="1"/>
  <c r="G7" i="18"/>
  <c r="F5" i="18"/>
  <c r="F39" i="18" s="1"/>
  <c r="J4" i="18"/>
  <c r="J38" i="18" s="1"/>
  <c r="K10" i="18"/>
  <c r="L6" i="9"/>
  <c r="N6" i="9" s="1"/>
  <c r="L8" i="9"/>
  <c r="N8" i="9" s="1"/>
  <c r="L10" i="9"/>
  <c r="N10" i="9" s="1"/>
  <c r="L12" i="9"/>
  <c r="N12" i="9" s="1"/>
  <c r="L14" i="9"/>
  <c r="N14" i="9" s="1"/>
  <c r="L16" i="9"/>
  <c r="N16" i="9" s="1"/>
  <c r="L18" i="9"/>
  <c r="N18" i="9" s="1"/>
  <c r="L20" i="9"/>
  <c r="N20" i="9" s="1"/>
  <c r="L22" i="9"/>
  <c r="N22" i="9" s="1"/>
  <c r="L24" i="9"/>
  <c r="N24" i="9" s="1"/>
  <c r="L26" i="9"/>
  <c r="N26" i="9" s="1"/>
  <c r="L28" i="9"/>
  <c r="N28" i="9" s="1"/>
  <c r="L30" i="9"/>
  <c r="N30" i="9" s="1"/>
  <c r="L32" i="9"/>
  <c r="N32" i="9" s="1"/>
  <c r="L34" i="9"/>
  <c r="N34" i="9" s="1"/>
  <c r="L36" i="9"/>
  <c r="N36" i="9" s="1"/>
  <c r="G7" i="10"/>
  <c r="G31" i="10"/>
  <c r="H4" i="12"/>
  <c r="H38" i="12" s="1"/>
  <c r="J5" i="12"/>
  <c r="J39" i="12" s="1"/>
  <c r="F4" i="16"/>
  <c r="F38" i="16" s="1"/>
  <c r="F5" i="16"/>
  <c r="F39" i="16" s="1"/>
  <c r="G7" i="16"/>
  <c r="J4" i="16"/>
  <c r="J38" i="16" s="1"/>
  <c r="K10" i="16"/>
  <c r="K9" i="16"/>
  <c r="I5" i="16"/>
  <c r="I39" i="16" s="1"/>
  <c r="G8" i="18"/>
  <c r="G8" i="14"/>
  <c r="L8" i="14" s="1"/>
  <c r="N8" i="14" s="1"/>
  <c r="C4" i="10"/>
  <c r="C38" i="10" s="1"/>
  <c r="G38" i="11"/>
  <c r="K38" i="11"/>
  <c r="G39" i="11"/>
  <c r="L6" i="11"/>
  <c r="N6" i="11" s="1"/>
  <c r="L8" i="11"/>
  <c r="N8" i="11" s="1"/>
  <c r="L10" i="11"/>
  <c r="N10" i="11" s="1"/>
  <c r="L12" i="11"/>
  <c r="N12" i="11" s="1"/>
  <c r="L14" i="11"/>
  <c r="N14" i="11" s="1"/>
  <c r="L16" i="11"/>
  <c r="N16" i="11" s="1"/>
  <c r="L18" i="11"/>
  <c r="N18" i="11" s="1"/>
  <c r="L20" i="11"/>
  <c r="N20" i="11" s="1"/>
  <c r="L22" i="11"/>
  <c r="N22" i="11" s="1"/>
  <c r="L24" i="11"/>
  <c r="N24" i="11" s="1"/>
  <c r="L26" i="11"/>
  <c r="N26" i="11" s="1"/>
  <c r="L28" i="11"/>
  <c r="N28" i="11" s="1"/>
  <c r="L30" i="11"/>
  <c r="N30" i="11" s="1"/>
  <c r="L32" i="11"/>
  <c r="N32" i="11" s="1"/>
  <c r="L34" i="11"/>
  <c r="N34" i="11" s="1"/>
  <c r="L36" i="11"/>
  <c r="N36" i="11" s="1"/>
  <c r="F4" i="12"/>
  <c r="F38" i="12" s="1"/>
  <c r="F5" i="12"/>
  <c r="F39" i="12" s="1"/>
  <c r="F4" i="17"/>
  <c r="F38" i="17" s="1"/>
  <c r="G7" i="17"/>
  <c r="F5" i="17"/>
  <c r="F39" i="17" s="1"/>
  <c r="K6" i="17"/>
  <c r="H4" i="17"/>
  <c r="H38" i="17" s="1"/>
  <c r="J4" i="17"/>
  <c r="J38" i="17" s="1"/>
  <c r="K10" i="17"/>
  <c r="H4" i="14"/>
  <c r="H38" i="14" s="1"/>
  <c r="C6" i="19"/>
  <c r="F6" i="19"/>
  <c r="E6" i="19"/>
  <c r="D6" i="19"/>
  <c r="F37" i="19"/>
  <c r="E37" i="19"/>
  <c r="D37" i="19"/>
  <c r="C37" i="19"/>
  <c r="F36" i="19"/>
  <c r="E36" i="19"/>
  <c r="D36" i="19"/>
  <c r="C36" i="19"/>
  <c r="F35" i="19"/>
  <c r="E35" i="19"/>
  <c r="D35" i="19"/>
  <c r="C35" i="19"/>
  <c r="F34" i="19"/>
  <c r="E34" i="19"/>
  <c r="D34" i="19"/>
  <c r="C34" i="19"/>
  <c r="F33" i="19"/>
  <c r="E33" i="19"/>
  <c r="D33" i="19"/>
  <c r="C33" i="19"/>
  <c r="F32" i="19"/>
  <c r="E32" i="19"/>
  <c r="D32" i="19"/>
  <c r="C32" i="19"/>
  <c r="F31" i="19"/>
  <c r="E31" i="19"/>
  <c r="D31" i="19"/>
  <c r="C31" i="19"/>
  <c r="F30" i="19"/>
  <c r="E30" i="19"/>
  <c r="D30" i="19"/>
  <c r="C30" i="19"/>
  <c r="F29" i="19"/>
  <c r="E29" i="19"/>
  <c r="D29" i="19"/>
  <c r="C29" i="19"/>
  <c r="F28" i="19"/>
  <c r="E28" i="19"/>
  <c r="D28" i="19"/>
  <c r="C28" i="19"/>
  <c r="F27" i="19"/>
  <c r="E27" i="19"/>
  <c r="D27" i="19"/>
  <c r="C27" i="19"/>
  <c r="F26" i="19"/>
  <c r="E26" i="19"/>
  <c r="D26" i="19"/>
  <c r="C26" i="19"/>
  <c r="F25" i="19"/>
  <c r="E25" i="19"/>
  <c r="D25" i="19"/>
  <c r="C25" i="19"/>
  <c r="F24" i="19"/>
  <c r="E24" i="19"/>
  <c r="D24" i="19"/>
  <c r="C24" i="19"/>
  <c r="F23" i="19"/>
  <c r="E23" i="19"/>
  <c r="D23" i="19"/>
  <c r="C23" i="19"/>
  <c r="F22" i="19"/>
  <c r="E22" i="19"/>
  <c r="D22" i="19"/>
  <c r="C22" i="19"/>
  <c r="F21" i="19"/>
  <c r="E21" i="19"/>
  <c r="D21" i="19"/>
  <c r="C21" i="19"/>
  <c r="F20" i="19"/>
  <c r="E20" i="19"/>
  <c r="D20" i="19"/>
  <c r="C20" i="19"/>
  <c r="F19" i="19"/>
  <c r="E19" i="19"/>
  <c r="D19" i="19"/>
  <c r="C19" i="19"/>
  <c r="F18" i="19"/>
  <c r="E18" i="19"/>
  <c r="D18" i="19"/>
  <c r="C18" i="19"/>
  <c r="F17" i="19"/>
  <c r="E17" i="19"/>
  <c r="D17" i="19"/>
  <c r="C17" i="19"/>
  <c r="F16" i="19"/>
  <c r="E16" i="19"/>
  <c r="D16" i="19"/>
  <c r="C16" i="19"/>
  <c r="F15" i="19"/>
  <c r="E15" i="19"/>
  <c r="D15" i="19"/>
  <c r="C15" i="19"/>
  <c r="F14" i="19"/>
  <c r="E14" i="19"/>
  <c r="D14" i="19"/>
  <c r="C14" i="19"/>
  <c r="F13" i="19"/>
  <c r="E13" i="19"/>
  <c r="D13" i="19"/>
  <c r="C13" i="19"/>
  <c r="F12" i="19"/>
  <c r="E12" i="19"/>
  <c r="D12" i="19"/>
  <c r="C12" i="19"/>
  <c r="F11" i="19"/>
  <c r="E11" i="19"/>
  <c r="D11" i="19"/>
  <c r="C11" i="19"/>
  <c r="F10" i="19"/>
  <c r="E10" i="19"/>
  <c r="D10" i="19"/>
  <c r="C10" i="19"/>
  <c r="F9" i="19"/>
  <c r="E9" i="19"/>
  <c r="D9" i="19"/>
  <c r="C9" i="19"/>
  <c r="F8" i="19"/>
  <c r="E8" i="19"/>
  <c r="D8" i="19"/>
  <c r="C8" i="19"/>
  <c r="F7" i="19"/>
  <c r="E7" i="19"/>
  <c r="D7" i="19"/>
  <c r="C7" i="19"/>
  <c r="H6" i="19"/>
  <c r="J6" i="19"/>
  <c r="I6" i="19"/>
  <c r="J37" i="19"/>
  <c r="I37" i="19"/>
  <c r="H37" i="19"/>
  <c r="J36" i="19"/>
  <c r="I36" i="19"/>
  <c r="H36" i="19"/>
  <c r="J35" i="19"/>
  <c r="I35" i="19"/>
  <c r="H35" i="19"/>
  <c r="J34" i="19"/>
  <c r="I34" i="19"/>
  <c r="H34" i="19"/>
  <c r="J33" i="19"/>
  <c r="I33" i="19"/>
  <c r="H33" i="19"/>
  <c r="J32" i="19"/>
  <c r="I32" i="19"/>
  <c r="H32" i="19"/>
  <c r="J31" i="19"/>
  <c r="I31" i="19"/>
  <c r="H31" i="19"/>
  <c r="J30" i="19"/>
  <c r="I30" i="19"/>
  <c r="H30" i="19"/>
  <c r="J29" i="19"/>
  <c r="I29" i="19"/>
  <c r="H29" i="19"/>
  <c r="J28" i="19"/>
  <c r="I28" i="19"/>
  <c r="H28" i="19"/>
  <c r="J27" i="19"/>
  <c r="I27" i="19"/>
  <c r="H27" i="19"/>
  <c r="J26" i="19"/>
  <c r="I26" i="19"/>
  <c r="H26" i="19"/>
  <c r="J25" i="19"/>
  <c r="I25" i="19"/>
  <c r="H25" i="19"/>
  <c r="J24" i="19"/>
  <c r="I24" i="19"/>
  <c r="H24" i="19"/>
  <c r="J23" i="19"/>
  <c r="I23" i="19"/>
  <c r="H23" i="19"/>
  <c r="J22" i="19"/>
  <c r="I22" i="19"/>
  <c r="H22" i="19"/>
  <c r="J21" i="19"/>
  <c r="I21" i="19"/>
  <c r="H21" i="19"/>
  <c r="J20" i="19"/>
  <c r="I20" i="19"/>
  <c r="H20" i="19"/>
  <c r="J19" i="19"/>
  <c r="I19" i="19"/>
  <c r="H19" i="19"/>
  <c r="J18" i="19"/>
  <c r="I18" i="19"/>
  <c r="H18" i="19"/>
  <c r="J17" i="19"/>
  <c r="I17" i="19"/>
  <c r="H17" i="19"/>
  <c r="J16" i="19"/>
  <c r="I16" i="19"/>
  <c r="H16" i="19"/>
  <c r="J15" i="19"/>
  <c r="I15" i="19"/>
  <c r="H15" i="19"/>
  <c r="J14" i="19"/>
  <c r="I14" i="19"/>
  <c r="H14" i="19"/>
  <c r="J13" i="19"/>
  <c r="I13" i="19"/>
  <c r="H13" i="19"/>
  <c r="J12" i="19"/>
  <c r="I12" i="19"/>
  <c r="H12" i="19"/>
  <c r="J11" i="19"/>
  <c r="I11" i="19"/>
  <c r="H11" i="19"/>
  <c r="J10" i="19"/>
  <c r="I10" i="19"/>
  <c r="H10" i="19"/>
  <c r="J9" i="19"/>
  <c r="I9" i="19"/>
  <c r="H9" i="19"/>
  <c r="J8" i="19"/>
  <c r="I8" i="19"/>
  <c r="H8" i="19"/>
  <c r="J7" i="19"/>
  <c r="I7" i="19"/>
  <c r="H7" i="19"/>
  <c r="M6" i="19"/>
  <c r="M37" i="19"/>
  <c r="M36" i="19"/>
  <c r="M35" i="19"/>
  <c r="M34" i="19"/>
  <c r="M33" i="19"/>
  <c r="M32" i="19"/>
  <c r="M31" i="19"/>
  <c r="M30" i="19"/>
  <c r="M29" i="19"/>
  <c r="M28" i="19"/>
  <c r="M27" i="19"/>
  <c r="M26" i="19"/>
  <c r="M25" i="19"/>
  <c r="M24" i="19"/>
  <c r="M23" i="19"/>
  <c r="M22" i="19"/>
  <c r="M21" i="19"/>
  <c r="M20" i="19"/>
  <c r="M19" i="19"/>
  <c r="M18" i="19"/>
  <c r="M17" i="19"/>
  <c r="M16" i="19"/>
  <c r="M15" i="19"/>
  <c r="M14" i="19"/>
  <c r="M13" i="19"/>
  <c r="M12" i="19"/>
  <c r="M11" i="19"/>
  <c r="M10" i="19"/>
  <c r="M9" i="19"/>
  <c r="M8" i="19"/>
  <c r="M7" i="19"/>
  <c r="K37" i="7"/>
  <c r="G4" i="16"/>
  <c r="G4" i="15"/>
  <c r="K4" i="15"/>
  <c r="G5" i="15"/>
  <c r="K5" i="15"/>
  <c r="G4" i="13"/>
  <c r="K4" i="13"/>
  <c r="K38" i="13" s="1"/>
  <c r="G5" i="13"/>
  <c r="K5" i="13"/>
  <c r="K39" i="13" s="1"/>
  <c r="L36" i="12" l="1"/>
  <c r="N36" i="12" s="1"/>
  <c r="L32" i="10"/>
  <c r="N32" i="10" s="1"/>
  <c r="L26" i="10"/>
  <c r="N26" i="10" s="1"/>
  <c r="L31" i="10"/>
  <c r="N31" i="10" s="1"/>
  <c r="L24" i="10"/>
  <c r="N24" i="10" s="1"/>
  <c r="L23" i="10"/>
  <c r="N23" i="10" s="1"/>
  <c r="L17" i="10"/>
  <c r="N17" i="10" s="1"/>
  <c r="L13" i="10"/>
  <c r="N13" i="10" s="1"/>
  <c r="L11" i="16"/>
  <c r="N11" i="16" s="1"/>
  <c r="L7" i="14"/>
  <c r="N7" i="14" s="1"/>
  <c r="L11" i="14"/>
  <c r="N11" i="14" s="1"/>
  <c r="K5" i="10"/>
  <c r="L37" i="16"/>
  <c r="N37" i="16" s="1"/>
  <c r="L35" i="16"/>
  <c r="N35" i="16" s="1"/>
  <c r="L34" i="16"/>
  <c r="N34" i="16" s="1"/>
  <c r="L14" i="12"/>
  <c r="N14" i="12" s="1"/>
  <c r="L5" i="11"/>
  <c r="N5" i="11" s="1"/>
  <c r="L30" i="10"/>
  <c r="N30" i="10" s="1"/>
  <c r="L16" i="10"/>
  <c r="N16" i="10" s="1"/>
  <c r="N5" i="9"/>
  <c r="L7" i="16"/>
  <c r="N7" i="16" s="1"/>
  <c r="L22" i="16"/>
  <c r="N22" i="16" s="1"/>
  <c r="L9" i="14"/>
  <c r="N9" i="14" s="1"/>
  <c r="N39" i="9"/>
  <c r="L35" i="17"/>
  <c r="N35" i="17" s="1"/>
  <c r="L35" i="10"/>
  <c r="N35" i="10" s="1"/>
  <c r="L33" i="16"/>
  <c r="N33" i="16" s="1"/>
  <c r="L24" i="16"/>
  <c r="N24" i="16" s="1"/>
  <c r="L18" i="16"/>
  <c r="N18" i="16" s="1"/>
  <c r="L17" i="16"/>
  <c r="N17" i="16" s="1"/>
  <c r="L8" i="16"/>
  <c r="N8" i="16" s="1"/>
  <c r="G5" i="16"/>
  <c r="L9" i="16"/>
  <c r="N9" i="16" s="1"/>
  <c r="K5" i="16"/>
  <c r="L10" i="16"/>
  <c r="N10" i="16" s="1"/>
  <c r="L15" i="16"/>
  <c r="N15" i="16" s="1"/>
  <c r="L36" i="16"/>
  <c r="N36" i="16" s="1"/>
  <c r="L32" i="16"/>
  <c r="N32" i="16" s="1"/>
  <c r="L31" i="16"/>
  <c r="N31" i="16" s="1"/>
  <c r="L30" i="16"/>
  <c r="N30" i="16" s="1"/>
  <c r="K39" i="16"/>
  <c r="L26" i="16"/>
  <c r="N26" i="16" s="1"/>
  <c r="L25" i="16"/>
  <c r="N25" i="16" s="1"/>
  <c r="L21" i="16"/>
  <c r="N21" i="16" s="1"/>
  <c r="L23" i="17"/>
  <c r="N23" i="17" s="1"/>
  <c r="L19" i="16"/>
  <c r="N19" i="16" s="1"/>
  <c r="L16" i="16"/>
  <c r="N16" i="16" s="1"/>
  <c r="L13" i="16"/>
  <c r="N13" i="16" s="1"/>
  <c r="L12" i="16"/>
  <c r="N12" i="16" s="1"/>
  <c r="L11" i="17"/>
  <c r="N11" i="17" s="1"/>
  <c r="L39" i="15"/>
  <c r="N39" i="15" s="1"/>
  <c r="G39" i="16"/>
  <c r="K38" i="16"/>
  <c r="G38" i="16"/>
  <c r="L6" i="16"/>
  <c r="N6" i="16" s="1"/>
  <c r="L38" i="15"/>
  <c r="N38" i="15" s="1"/>
  <c r="L37" i="14"/>
  <c r="N37" i="14" s="1"/>
  <c r="L35" i="14"/>
  <c r="N35" i="14" s="1"/>
  <c r="L31" i="14"/>
  <c r="N31" i="14" s="1"/>
  <c r="L26" i="14"/>
  <c r="N26" i="14" s="1"/>
  <c r="L20" i="14"/>
  <c r="N20" i="14" s="1"/>
  <c r="L21" i="14"/>
  <c r="N21" i="14" s="1"/>
  <c r="L19" i="14"/>
  <c r="N19" i="14" s="1"/>
  <c r="L16" i="14"/>
  <c r="N16" i="14" s="1"/>
  <c r="L12" i="14"/>
  <c r="N12" i="14" s="1"/>
  <c r="L13" i="14"/>
  <c r="N13" i="14" s="1"/>
  <c r="L6" i="14"/>
  <c r="N6" i="14" s="1"/>
  <c r="L36" i="14"/>
  <c r="N36" i="14" s="1"/>
  <c r="L34" i="14"/>
  <c r="N34" i="14" s="1"/>
  <c r="L34" i="17"/>
  <c r="N34" i="17" s="1"/>
  <c r="L32" i="14"/>
  <c r="N32" i="14" s="1"/>
  <c r="L33" i="14"/>
  <c r="N33" i="14" s="1"/>
  <c r="L30" i="14"/>
  <c r="N30" i="14" s="1"/>
  <c r="L27" i="17"/>
  <c r="N27" i="17" s="1"/>
  <c r="L26" i="17"/>
  <c r="N26" i="17" s="1"/>
  <c r="L24" i="14"/>
  <c r="N24" i="14" s="1"/>
  <c r="L25" i="14"/>
  <c r="N25" i="14" s="1"/>
  <c r="L23" i="14"/>
  <c r="N23" i="14" s="1"/>
  <c r="L22" i="14"/>
  <c r="N22" i="14" s="1"/>
  <c r="L17" i="14"/>
  <c r="N17" i="14" s="1"/>
  <c r="L15" i="17"/>
  <c r="N15" i="17" s="1"/>
  <c r="L15" i="14"/>
  <c r="N15" i="14" s="1"/>
  <c r="L14" i="14"/>
  <c r="N14" i="14" s="1"/>
  <c r="L10" i="14"/>
  <c r="N10" i="14" s="1"/>
  <c r="G5" i="14"/>
  <c r="G39" i="14" s="1"/>
  <c r="K4" i="14"/>
  <c r="K38" i="14" s="1"/>
  <c r="L19" i="17"/>
  <c r="N19" i="17" s="1"/>
  <c r="L18" i="17"/>
  <c r="N18" i="17" s="1"/>
  <c r="L33" i="12"/>
  <c r="N33" i="12" s="1"/>
  <c r="L27" i="12"/>
  <c r="N27" i="12" s="1"/>
  <c r="L27" i="18"/>
  <c r="N27" i="18" s="1"/>
  <c r="L24" i="12"/>
  <c r="N24" i="12" s="1"/>
  <c r="L15" i="18"/>
  <c r="N15" i="18" s="1"/>
  <c r="L10" i="12"/>
  <c r="N10" i="12" s="1"/>
  <c r="L7" i="12"/>
  <c r="N7" i="12" s="1"/>
  <c r="L28" i="12"/>
  <c r="N28" i="12" s="1"/>
  <c r="L36" i="17"/>
  <c r="N36" i="17" s="1"/>
  <c r="L35" i="12"/>
  <c r="N35" i="12" s="1"/>
  <c r="L32" i="12"/>
  <c r="N32" i="12" s="1"/>
  <c r="L31" i="12"/>
  <c r="N31" i="12" s="1"/>
  <c r="L28" i="17"/>
  <c r="N28" i="17" s="1"/>
  <c r="L25" i="12"/>
  <c r="N25" i="12" s="1"/>
  <c r="L23" i="12"/>
  <c r="N23" i="12" s="1"/>
  <c r="L22" i="12"/>
  <c r="N22" i="12" s="1"/>
  <c r="L22" i="17"/>
  <c r="N22" i="17" s="1"/>
  <c r="L21" i="12"/>
  <c r="N21" i="12" s="1"/>
  <c r="L20" i="12"/>
  <c r="N20" i="12" s="1"/>
  <c r="L18" i="12"/>
  <c r="N18" i="12" s="1"/>
  <c r="L17" i="12"/>
  <c r="N17" i="12" s="1"/>
  <c r="L16" i="12"/>
  <c r="N16" i="12" s="1"/>
  <c r="L13" i="12"/>
  <c r="N13" i="12" s="1"/>
  <c r="L11" i="12"/>
  <c r="N11" i="12" s="1"/>
  <c r="K4" i="12"/>
  <c r="L29" i="12"/>
  <c r="N29" i="12" s="1"/>
  <c r="G4" i="12"/>
  <c r="L30" i="12"/>
  <c r="N30" i="12" s="1"/>
  <c r="L15" i="12"/>
  <c r="N15" i="12" s="1"/>
  <c r="L33" i="17"/>
  <c r="L21" i="17"/>
  <c r="N21" i="17" s="1"/>
  <c r="L20" i="17"/>
  <c r="N20" i="17" s="1"/>
  <c r="L34" i="12"/>
  <c r="N34" i="12" s="1"/>
  <c r="G39" i="12"/>
  <c r="K5" i="12"/>
  <c r="L9" i="12"/>
  <c r="N9" i="12" s="1"/>
  <c r="K38" i="12"/>
  <c r="L38" i="11"/>
  <c r="N38" i="11" s="1"/>
  <c r="L6" i="12"/>
  <c r="N6" i="12" s="1"/>
  <c r="G38" i="12"/>
  <c r="K39" i="12"/>
  <c r="L32" i="17"/>
  <c r="N32" i="17" s="1"/>
  <c r="L12" i="12"/>
  <c r="N12" i="12" s="1"/>
  <c r="L8" i="12"/>
  <c r="N8" i="12" s="1"/>
  <c r="G5" i="12"/>
  <c r="L34" i="18"/>
  <c r="N34" i="18" s="1"/>
  <c r="L35" i="18"/>
  <c r="N35" i="18" s="1"/>
  <c r="L22" i="10"/>
  <c r="N22" i="10" s="1"/>
  <c r="L19" i="18"/>
  <c r="N19" i="18" s="1"/>
  <c r="L14" i="10"/>
  <c r="N14" i="10" s="1"/>
  <c r="L11" i="18"/>
  <c r="N11" i="18" s="1"/>
  <c r="L11" i="10"/>
  <c r="N11" i="10" s="1"/>
  <c r="L10" i="10"/>
  <c r="N10" i="10" s="1"/>
  <c r="F5" i="19"/>
  <c r="F39" i="19" s="1"/>
  <c r="E5" i="19"/>
  <c r="E39" i="19" s="1"/>
  <c r="L21" i="18"/>
  <c r="N21" i="18" s="1"/>
  <c r="L26" i="18"/>
  <c r="N26" i="18" s="1"/>
  <c r="L18" i="10"/>
  <c r="N18" i="10" s="1"/>
  <c r="L33" i="18"/>
  <c r="N33" i="18" s="1"/>
  <c r="L15" i="10"/>
  <c r="N15" i="10" s="1"/>
  <c r="G4" i="10"/>
  <c r="G38" i="10" s="1"/>
  <c r="L27" i="10"/>
  <c r="N27" i="10" s="1"/>
  <c r="L19" i="10"/>
  <c r="N19" i="10" s="1"/>
  <c r="K39" i="10"/>
  <c r="K4" i="10"/>
  <c r="K38" i="10" s="1"/>
  <c r="L5" i="9"/>
  <c r="L39" i="9" s="1"/>
  <c r="L6" i="10"/>
  <c r="N6" i="10" s="1"/>
  <c r="L13" i="17"/>
  <c r="N13" i="17" s="1"/>
  <c r="L37" i="18"/>
  <c r="N37" i="18" s="1"/>
  <c r="L32" i="18"/>
  <c r="N32" i="18" s="1"/>
  <c r="L31" i="18"/>
  <c r="N31" i="18" s="1"/>
  <c r="L30" i="18"/>
  <c r="N30" i="18" s="1"/>
  <c r="L23" i="18"/>
  <c r="N23" i="18" s="1"/>
  <c r="L22" i="18"/>
  <c r="N22" i="18" s="1"/>
  <c r="L24" i="18"/>
  <c r="N24" i="18" s="1"/>
  <c r="L25" i="18"/>
  <c r="N25" i="18" s="1"/>
  <c r="L18" i="18"/>
  <c r="N18" i="18" s="1"/>
  <c r="L17" i="18"/>
  <c r="N17" i="18" s="1"/>
  <c r="L16" i="18"/>
  <c r="N16" i="18" s="1"/>
  <c r="L14" i="18"/>
  <c r="N14" i="18" s="1"/>
  <c r="L13" i="18"/>
  <c r="N13" i="18" s="1"/>
  <c r="L10" i="18"/>
  <c r="N10" i="18" s="1"/>
  <c r="J5" i="19"/>
  <c r="J39" i="19" s="1"/>
  <c r="I5" i="19"/>
  <c r="I39" i="19" s="1"/>
  <c r="K9" i="19"/>
  <c r="L8" i="18"/>
  <c r="N8" i="18" s="1"/>
  <c r="L9" i="18"/>
  <c r="N9" i="18" s="1"/>
  <c r="G4" i="18"/>
  <c r="G38" i="18" s="1"/>
  <c r="K5" i="18"/>
  <c r="K39" i="18" s="1"/>
  <c r="L20" i="18"/>
  <c r="N20" i="18" s="1"/>
  <c r="L12" i="18"/>
  <c r="N12" i="18" s="1"/>
  <c r="L36" i="18"/>
  <c r="N36" i="18" s="1"/>
  <c r="K4" i="18"/>
  <c r="K38" i="18" s="1"/>
  <c r="L28" i="18"/>
  <c r="N28" i="18" s="1"/>
  <c r="L37" i="17"/>
  <c r="N37" i="17" s="1"/>
  <c r="L31" i="17"/>
  <c r="N31" i="17" s="1"/>
  <c r="L30" i="17"/>
  <c r="N30" i="17" s="1"/>
  <c r="L24" i="17"/>
  <c r="N24" i="17" s="1"/>
  <c r="L25" i="17"/>
  <c r="N25" i="17" s="1"/>
  <c r="L17" i="17"/>
  <c r="N17" i="17" s="1"/>
  <c r="L16" i="17"/>
  <c r="N16" i="17" s="1"/>
  <c r="L14" i="17"/>
  <c r="N14" i="17" s="1"/>
  <c r="K17" i="19"/>
  <c r="K21" i="19"/>
  <c r="K25" i="19"/>
  <c r="K29" i="19"/>
  <c r="K33" i="19"/>
  <c r="K37" i="19"/>
  <c r="K13" i="19"/>
  <c r="L12" i="17"/>
  <c r="N12" i="17" s="1"/>
  <c r="D5" i="19"/>
  <c r="D39" i="19" s="1"/>
  <c r="L10" i="17"/>
  <c r="N10" i="17" s="1"/>
  <c r="L9" i="17"/>
  <c r="N9" i="17" s="1"/>
  <c r="L8" i="17"/>
  <c r="N8" i="17" s="1"/>
  <c r="G4" i="17"/>
  <c r="G38" i="17" s="1"/>
  <c r="K5" i="17"/>
  <c r="K39" i="17" s="1"/>
  <c r="L4" i="9"/>
  <c r="L38" i="9" s="1"/>
  <c r="K8" i="19"/>
  <c r="K12" i="19"/>
  <c r="K16" i="19"/>
  <c r="K20" i="19"/>
  <c r="K24" i="19"/>
  <c r="K28" i="19"/>
  <c r="K32" i="19"/>
  <c r="K36" i="19"/>
  <c r="G4" i="14"/>
  <c r="G38" i="14" s="1"/>
  <c r="K4" i="17"/>
  <c r="K38" i="17" s="1"/>
  <c r="L6" i="17"/>
  <c r="L39" i="11"/>
  <c r="N39" i="11" s="1"/>
  <c r="L7" i="10"/>
  <c r="G5" i="10"/>
  <c r="G39" i="10" s="1"/>
  <c r="L7" i="18"/>
  <c r="G5" i="18"/>
  <c r="G39" i="18" s="1"/>
  <c r="N4" i="9"/>
  <c r="N38" i="9" s="1"/>
  <c r="M5" i="19"/>
  <c r="M39" i="19" s="1"/>
  <c r="K11" i="19"/>
  <c r="K15" i="19"/>
  <c r="K19" i="19"/>
  <c r="K23" i="19"/>
  <c r="K27" i="19"/>
  <c r="K31" i="19"/>
  <c r="K35" i="19"/>
  <c r="G8" i="19"/>
  <c r="G9" i="19"/>
  <c r="G10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L28" i="19" s="1"/>
  <c r="N28" i="19" s="1"/>
  <c r="G29" i="19"/>
  <c r="G30" i="19"/>
  <c r="G31" i="19"/>
  <c r="G32" i="19"/>
  <c r="G33" i="19"/>
  <c r="G34" i="19"/>
  <c r="G35" i="19"/>
  <c r="G36" i="19"/>
  <c r="G37" i="19"/>
  <c r="K5" i="14"/>
  <c r="K39" i="14" s="1"/>
  <c r="K4" i="16"/>
  <c r="L4" i="16" s="1"/>
  <c r="N4" i="16" s="1"/>
  <c r="K10" i="19"/>
  <c r="K14" i="19"/>
  <c r="K18" i="19"/>
  <c r="K22" i="19"/>
  <c r="K26" i="19"/>
  <c r="K30" i="19"/>
  <c r="K34" i="19"/>
  <c r="L7" i="17"/>
  <c r="G5" i="17"/>
  <c r="G39" i="17" s="1"/>
  <c r="L6" i="18"/>
  <c r="K7" i="19"/>
  <c r="H5" i="19"/>
  <c r="H39" i="19" s="1"/>
  <c r="K6" i="19"/>
  <c r="H4" i="19"/>
  <c r="H38" i="19" s="1"/>
  <c r="G7" i="19"/>
  <c r="C5" i="19"/>
  <c r="C39" i="19" s="1"/>
  <c r="G6" i="19"/>
  <c r="C4" i="19"/>
  <c r="C38" i="19" s="1"/>
  <c r="M4" i="19"/>
  <c r="M38" i="19" s="1"/>
  <c r="I4" i="19"/>
  <c r="I38" i="19" s="1"/>
  <c r="J4" i="19"/>
  <c r="J38" i="19" s="1"/>
  <c r="D4" i="19"/>
  <c r="D38" i="19" s="1"/>
  <c r="E4" i="19"/>
  <c r="E38" i="19" s="1"/>
  <c r="F4" i="19"/>
  <c r="F38" i="19" s="1"/>
  <c r="L5" i="15"/>
  <c r="N5" i="15" s="1"/>
  <c r="L4" i="15"/>
  <c r="N4" i="15" s="1"/>
  <c r="G39" i="13"/>
  <c r="L5" i="13"/>
  <c r="G38" i="13"/>
  <c r="L4" i="13"/>
  <c r="J4" i="3"/>
  <c r="G31" i="1"/>
  <c r="G30" i="1"/>
  <c r="K31" i="1"/>
  <c r="K17" i="5"/>
  <c r="K17" i="4"/>
  <c r="K17" i="3"/>
  <c r="K17" i="1"/>
  <c r="K16" i="4"/>
  <c r="K14" i="1"/>
  <c r="G37" i="3"/>
  <c r="G35" i="3"/>
  <c r="K13" i="4"/>
  <c r="I5" i="3"/>
  <c r="K37" i="8"/>
  <c r="G37" i="8"/>
  <c r="K36" i="8"/>
  <c r="G36" i="8"/>
  <c r="K35" i="8"/>
  <c r="G35" i="8"/>
  <c r="K34" i="8"/>
  <c r="G34" i="8"/>
  <c r="K33" i="8"/>
  <c r="G33" i="8"/>
  <c r="K32" i="8"/>
  <c r="G32" i="8"/>
  <c r="K31" i="8"/>
  <c r="G31" i="8"/>
  <c r="G30" i="8"/>
  <c r="K29" i="8"/>
  <c r="G29" i="8"/>
  <c r="K28" i="8"/>
  <c r="G28" i="8"/>
  <c r="K27" i="8"/>
  <c r="G27" i="8"/>
  <c r="K26" i="8"/>
  <c r="G26" i="8"/>
  <c r="K25" i="8"/>
  <c r="G25" i="8"/>
  <c r="K24" i="8"/>
  <c r="G24" i="8"/>
  <c r="K23" i="8"/>
  <c r="G23" i="8"/>
  <c r="K22" i="8"/>
  <c r="G22" i="8"/>
  <c r="K21" i="8"/>
  <c r="G21" i="8"/>
  <c r="K20" i="8"/>
  <c r="G20" i="8"/>
  <c r="K19" i="8"/>
  <c r="G19" i="8"/>
  <c r="K18" i="8"/>
  <c r="G18" i="8"/>
  <c r="K17" i="8"/>
  <c r="G17" i="8"/>
  <c r="K16" i="8"/>
  <c r="G16" i="8"/>
  <c r="K15" i="8"/>
  <c r="G15" i="8"/>
  <c r="K14" i="8"/>
  <c r="G14" i="8"/>
  <c r="K13" i="8"/>
  <c r="G13" i="8"/>
  <c r="K12" i="8"/>
  <c r="G12" i="8"/>
  <c r="K11" i="8"/>
  <c r="G11" i="8"/>
  <c r="K10" i="8"/>
  <c r="G10" i="8"/>
  <c r="K9" i="8"/>
  <c r="G9" i="8"/>
  <c r="K8" i="8"/>
  <c r="G8" i="8"/>
  <c r="K7" i="8"/>
  <c r="G7" i="8"/>
  <c r="K6" i="8"/>
  <c r="L5" i="16" l="1"/>
  <c r="N5" i="16" s="1"/>
  <c r="L39" i="16"/>
  <c r="N39" i="16" s="1"/>
  <c r="L38" i="16"/>
  <c r="N38" i="16" s="1"/>
  <c r="L35" i="19"/>
  <c r="N35" i="19" s="1"/>
  <c r="L5" i="14"/>
  <c r="L39" i="14" s="1"/>
  <c r="L4" i="12"/>
  <c r="N4" i="12" s="1"/>
  <c r="L5" i="12"/>
  <c r="N5" i="12" s="1"/>
  <c r="L39" i="12"/>
  <c r="N39" i="12" s="1"/>
  <c r="L38" i="12"/>
  <c r="N38" i="12" s="1"/>
  <c r="N4" i="10"/>
  <c r="N38" i="10" s="1"/>
  <c r="L4" i="10"/>
  <c r="L38" i="10" s="1"/>
  <c r="L21" i="19"/>
  <c r="N21" i="19" s="1"/>
  <c r="L19" i="19"/>
  <c r="N19" i="19" s="1"/>
  <c r="K5" i="19"/>
  <c r="K39" i="19" s="1"/>
  <c r="L25" i="19"/>
  <c r="N25" i="19" s="1"/>
  <c r="L37" i="19"/>
  <c r="N37" i="19" s="1"/>
  <c r="L32" i="19"/>
  <c r="N32" i="19" s="1"/>
  <c r="L31" i="1"/>
  <c r="N31" i="1" s="1"/>
  <c r="L27" i="19"/>
  <c r="N27" i="19" s="1"/>
  <c r="L23" i="19"/>
  <c r="N23" i="19" s="1"/>
  <c r="L17" i="19"/>
  <c r="N17" i="19" s="1"/>
  <c r="L9" i="19"/>
  <c r="N9" i="19" s="1"/>
  <c r="L10" i="19"/>
  <c r="N10" i="19" s="1"/>
  <c r="L33" i="19"/>
  <c r="N33" i="19" s="1"/>
  <c r="N39" i="19" s="1"/>
  <c r="L12" i="19"/>
  <c r="N12" i="19" s="1"/>
  <c r="L30" i="19"/>
  <c r="N30" i="19" s="1"/>
  <c r="L16" i="19"/>
  <c r="N16" i="19" s="1"/>
  <c r="L29" i="19"/>
  <c r="N29" i="19" s="1"/>
  <c r="L26" i="19"/>
  <c r="N26" i="19" s="1"/>
  <c r="L14" i="19"/>
  <c r="N14" i="19" s="1"/>
  <c r="L34" i="19"/>
  <c r="N34" i="19" s="1"/>
  <c r="L18" i="19"/>
  <c r="N18" i="19" s="1"/>
  <c r="L36" i="19"/>
  <c r="N36" i="19" s="1"/>
  <c r="L20" i="19"/>
  <c r="N20" i="19" s="1"/>
  <c r="L31" i="19"/>
  <c r="N31" i="19" s="1"/>
  <c r="L15" i="19"/>
  <c r="N15" i="19" s="1"/>
  <c r="L13" i="19"/>
  <c r="N13" i="19" s="1"/>
  <c r="L11" i="19"/>
  <c r="N11" i="19" s="1"/>
  <c r="K5" i="8"/>
  <c r="K39" i="8" s="1"/>
  <c r="G5" i="8"/>
  <c r="G39" i="8" s="1"/>
  <c r="K4" i="8"/>
  <c r="K38" i="8" s="1"/>
  <c r="G4" i="8"/>
  <c r="G38" i="8" s="1"/>
  <c r="L22" i="19"/>
  <c r="N22" i="19" s="1"/>
  <c r="L24" i="19"/>
  <c r="N24" i="19" s="1"/>
  <c r="L8" i="19"/>
  <c r="N8" i="19" s="1"/>
  <c r="L6" i="8"/>
  <c r="N6" i="8" s="1"/>
  <c r="L8" i="8"/>
  <c r="N8" i="8" s="1"/>
  <c r="L10" i="8"/>
  <c r="N10" i="8" s="1"/>
  <c r="L12" i="8"/>
  <c r="N12" i="8" s="1"/>
  <c r="L14" i="8"/>
  <c r="N14" i="8" s="1"/>
  <c r="L16" i="8"/>
  <c r="N16" i="8" s="1"/>
  <c r="L18" i="8"/>
  <c r="N18" i="8" s="1"/>
  <c r="L20" i="8"/>
  <c r="N20" i="8" s="1"/>
  <c r="L7" i="8"/>
  <c r="L9" i="8"/>
  <c r="N9" i="8" s="1"/>
  <c r="L11" i="8"/>
  <c r="N11" i="8" s="1"/>
  <c r="L13" i="8"/>
  <c r="N13" i="8" s="1"/>
  <c r="L15" i="8"/>
  <c r="N15" i="8" s="1"/>
  <c r="L17" i="8"/>
  <c r="N17" i="8" s="1"/>
  <c r="L19" i="8"/>
  <c r="N19" i="8" s="1"/>
  <c r="L21" i="8"/>
  <c r="N21" i="8" s="1"/>
  <c r="L23" i="8"/>
  <c r="N23" i="8" s="1"/>
  <c r="L25" i="8"/>
  <c r="N25" i="8" s="1"/>
  <c r="L27" i="8"/>
  <c r="N27" i="8" s="1"/>
  <c r="L29" i="8"/>
  <c r="N29" i="8" s="1"/>
  <c r="L31" i="8"/>
  <c r="N31" i="8" s="1"/>
  <c r="L33" i="8"/>
  <c r="N33" i="8" s="1"/>
  <c r="N39" i="8" s="1"/>
  <c r="L35" i="8"/>
  <c r="N35" i="8" s="1"/>
  <c r="L37" i="8"/>
  <c r="N37" i="8" s="1"/>
  <c r="L4" i="14"/>
  <c r="N4" i="14" s="1"/>
  <c r="N38" i="14" s="1"/>
  <c r="L4" i="18"/>
  <c r="L38" i="18" s="1"/>
  <c r="N6" i="18"/>
  <c r="N4" i="18" s="1"/>
  <c r="N38" i="18" s="1"/>
  <c r="N7" i="17"/>
  <c r="N5" i="17" s="1"/>
  <c r="L5" i="17"/>
  <c r="L39" i="17" s="1"/>
  <c r="L5" i="10"/>
  <c r="L39" i="10" s="1"/>
  <c r="N7" i="10"/>
  <c r="N5" i="10" s="1"/>
  <c r="N39" i="10" s="1"/>
  <c r="L22" i="8"/>
  <c r="N22" i="8" s="1"/>
  <c r="L24" i="8"/>
  <c r="N24" i="8" s="1"/>
  <c r="L26" i="8"/>
  <c r="N26" i="8" s="1"/>
  <c r="L28" i="8"/>
  <c r="N28" i="8" s="1"/>
  <c r="L30" i="8"/>
  <c r="N30" i="8" s="1"/>
  <c r="L32" i="8"/>
  <c r="N32" i="8" s="1"/>
  <c r="L34" i="8"/>
  <c r="N34" i="8" s="1"/>
  <c r="L36" i="8"/>
  <c r="N36" i="8" s="1"/>
  <c r="K4" i="19"/>
  <c r="K38" i="19" s="1"/>
  <c r="N7" i="18"/>
  <c r="N5" i="18" s="1"/>
  <c r="L5" i="18"/>
  <c r="L39" i="18" s="1"/>
  <c r="L4" i="17"/>
  <c r="L38" i="17" s="1"/>
  <c r="N6" i="17"/>
  <c r="N4" i="17" s="1"/>
  <c r="N38" i="17" s="1"/>
  <c r="L6" i="19"/>
  <c r="G4" i="19"/>
  <c r="G38" i="19" s="1"/>
  <c r="L7" i="19"/>
  <c r="G5" i="19"/>
  <c r="G39" i="19" s="1"/>
  <c r="L38" i="13"/>
  <c r="N4" i="13"/>
  <c r="N38" i="13" s="1"/>
  <c r="L39" i="13"/>
  <c r="N5" i="13"/>
  <c r="N39" i="13" s="1"/>
  <c r="N7" i="8"/>
  <c r="N5" i="8" l="1"/>
  <c r="N38" i="8"/>
  <c r="L38" i="14"/>
  <c r="N5" i="14"/>
  <c r="N39" i="14" s="1"/>
  <c r="L5" i="8"/>
  <c r="L39" i="8" s="1"/>
  <c r="L4" i="8"/>
  <c r="L38" i="8" s="1"/>
  <c r="N7" i="19"/>
  <c r="N5" i="19" s="1"/>
  <c r="L5" i="19"/>
  <c r="L39" i="19" s="1"/>
  <c r="N6" i="19"/>
  <c r="N4" i="19" s="1"/>
  <c r="N38" i="19" s="1"/>
  <c r="L4" i="19"/>
  <c r="L38" i="19" s="1"/>
  <c r="G37" i="7"/>
  <c r="L37" i="7" s="1"/>
  <c r="N37" i="7" s="1"/>
  <c r="K36" i="7"/>
  <c r="G36" i="7"/>
  <c r="K35" i="7"/>
  <c r="G35" i="7"/>
  <c r="K34" i="7"/>
  <c r="G34" i="7"/>
  <c r="K33" i="7"/>
  <c r="G33" i="7"/>
  <c r="K32" i="7"/>
  <c r="G32" i="7"/>
  <c r="K31" i="7"/>
  <c r="G31" i="7"/>
  <c r="K30" i="7"/>
  <c r="G30" i="7"/>
  <c r="K29" i="7"/>
  <c r="G29" i="7"/>
  <c r="K28" i="7"/>
  <c r="G28" i="7"/>
  <c r="K27" i="7"/>
  <c r="G27" i="7"/>
  <c r="K26" i="7"/>
  <c r="G26" i="7"/>
  <c r="K25" i="7"/>
  <c r="G25" i="7"/>
  <c r="K24" i="7"/>
  <c r="G24" i="7"/>
  <c r="K23" i="7"/>
  <c r="G23" i="7"/>
  <c r="K22" i="7"/>
  <c r="G22" i="7"/>
  <c r="K21" i="7"/>
  <c r="G21" i="7"/>
  <c r="K20" i="7"/>
  <c r="G20" i="7"/>
  <c r="K19" i="7"/>
  <c r="G19" i="7"/>
  <c r="K18" i="7"/>
  <c r="G18" i="7"/>
  <c r="K17" i="7"/>
  <c r="G17" i="7"/>
  <c r="K16" i="7"/>
  <c r="G16" i="7"/>
  <c r="K15" i="7"/>
  <c r="G15" i="7"/>
  <c r="K14" i="7"/>
  <c r="G14" i="7"/>
  <c r="K13" i="7"/>
  <c r="G13" i="7"/>
  <c r="K12" i="7"/>
  <c r="G12" i="7"/>
  <c r="K11" i="7"/>
  <c r="G11" i="7"/>
  <c r="K10" i="7"/>
  <c r="G10" i="7"/>
  <c r="K9" i="7"/>
  <c r="G9" i="7"/>
  <c r="K8" i="7"/>
  <c r="G8" i="7"/>
  <c r="K7" i="7"/>
  <c r="G7" i="7"/>
  <c r="K6" i="7"/>
  <c r="G6" i="7"/>
  <c r="M5" i="7"/>
  <c r="M39" i="7" s="1"/>
  <c r="J5" i="7"/>
  <c r="J39" i="7" s="1"/>
  <c r="I5" i="7"/>
  <c r="I39" i="7" s="1"/>
  <c r="H5" i="7"/>
  <c r="H39" i="7" s="1"/>
  <c r="F5" i="7"/>
  <c r="F39" i="7" s="1"/>
  <c r="E5" i="7"/>
  <c r="E39" i="7" s="1"/>
  <c r="D5" i="7"/>
  <c r="D39" i="7" s="1"/>
  <c r="C5" i="7"/>
  <c r="C39" i="7" s="1"/>
  <c r="M4" i="7"/>
  <c r="M38" i="7" s="1"/>
  <c r="J4" i="7"/>
  <c r="J38" i="7" s="1"/>
  <c r="I4" i="7"/>
  <c r="I38" i="7" s="1"/>
  <c r="H4" i="7"/>
  <c r="H38" i="7" s="1"/>
  <c r="F4" i="7"/>
  <c r="F38" i="7" s="1"/>
  <c r="E4" i="7"/>
  <c r="E38" i="7" s="1"/>
  <c r="D4" i="7"/>
  <c r="D38" i="7" s="1"/>
  <c r="C4" i="7"/>
  <c r="C38" i="7" s="1"/>
  <c r="K4" i="7" l="1"/>
  <c r="K38" i="7" s="1"/>
  <c r="K5" i="7"/>
  <c r="K39" i="7" s="1"/>
  <c r="G4" i="7"/>
  <c r="G38" i="7" s="1"/>
  <c r="G5" i="7"/>
  <c r="G39" i="7" s="1"/>
  <c r="L7" i="7"/>
  <c r="N7" i="7" s="1"/>
  <c r="L9" i="7"/>
  <c r="N9" i="7" s="1"/>
  <c r="N5" i="7" s="1"/>
  <c r="L11" i="7"/>
  <c r="N11" i="7" s="1"/>
  <c r="L13" i="7"/>
  <c r="N13" i="7" s="1"/>
  <c r="L15" i="7"/>
  <c r="N15" i="7" s="1"/>
  <c r="L17" i="7"/>
  <c r="N17" i="7" s="1"/>
  <c r="L19" i="7"/>
  <c r="N19" i="7" s="1"/>
  <c r="L21" i="7"/>
  <c r="N21" i="7" s="1"/>
  <c r="L23" i="7"/>
  <c r="N23" i="7" s="1"/>
  <c r="L25" i="7"/>
  <c r="N25" i="7" s="1"/>
  <c r="L27" i="7"/>
  <c r="N27" i="7" s="1"/>
  <c r="L29" i="7"/>
  <c r="N29" i="7" s="1"/>
  <c r="L31" i="7"/>
  <c r="N31" i="7" s="1"/>
  <c r="L33" i="7"/>
  <c r="N33" i="7" s="1"/>
  <c r="L35" i="7"/>
  <c r="N35" i="7" s="1"/>
  <c r="L6" i="7"/>
  <c r="N6" i="7" s="1"/>
  <c r="L8" i="7"/>
  <c r="N8" i="7" s="1"/>
  <c r="L10" i="7"/>
  <c r="N10" i="7" s="1"/>
  <c r="L12" i="7"/>
  <c r="N12" i="7" s="1"/>
  <c r="L14" i="7"/>
  <c r="N14" i="7" s="1"/>
  <c r="L16" i="7"/>
  <c r="N16" i="7" s="1"/>
  <c r="L18" i="7"/>
  <c r="N18" i="7" s="1"/>
  <c r="L20" i="7"/>
  <c r="N20" i="7" s="1"/>
  <c r="L22" i="7"/>
  <c r="N22" i="7" s="1"/>
  <c r="L24" i="7"/>
  <c r="N24" i="7" s="1"/>
  <c r="L26" i="7"/>
  <c r="N26" i="7" s="1"/>
  <c r="L28" i="7"/>
  <c r="N28" i="7" s="1"/>
  <c r="L30" i="7"/>
  <c r="N30" i="7" s="1"/>
  <c r="L32" i="7"/>
  <c r="N32" i="7" s="1"/>
  <c r="L34" i="7"/>
  <c r="N34" i="7" s="1"/>
  <c r="L36" i="7"/>
  <c r="N36" i="7" s="1"/>
  <c r="L5" i="7" l="1"/>
  <c r="L39" i="7" s="1"/>
  <c r="L4" i="7"/>
  <c r="L38" i="7" s="1"/>
  <c r="N39" i="7"/>
  <c r="N4" i="7"/>
  <c r="N38" i="7" s="1"/>
  <c r="M4" i="5"/>
  <c r="M38" i="5" s="1"/>
  <c r="J4" i="5"/>
  <c r="J38" i="5" s="1"/>
  <c r="I4" i="5"/>
  <c r="I38" i="5" s="1"/>
  <c r="H4" i="5"/>
  <c r="H38" i="5" s="1"/>
  <c r="K7" i="5"/>
  <c r="D4" i="5"/>
  <c r="D38" i="5" s="1"/>
  <c r="C4" i="5"/>
  <c r="C38" i="5" s="1"/>
  <c r="G12" i="4"/>
  <c r="K12" i="4"/>
  <c r="C5" i="4"/>
  <c r="C39" i="4" s="1"/>
  <c r="M5" i="4"/>
  <c r="M39" i="4" s="1"/>
  <c r="I5" i="4"/>
  <c r="I39" i="4" s="1"/>
  <c r="J5" i="4"/>
  <c r="J39" i="4" s="1"/>
  <c r="H5" i="4"/>
  <c r="D5" i="4"/>
  <c r="E5" i="4"/>
  <c r="E39" i="4" s="1"/>
  <c r="F5" i="4"/>
  <c r="F39" i="4" s="1"/>
  <c r="M4" i="4"/>
  <c r="M38" i="4" s="1"/>
  <c r="I4" i="4"/>
  <c r="I38" i="4" s="1"/>
  <c r="J4" i="4"/>
  <c r="J38" i="4" s="1"/>
  <c r="H4" i="4"/>
  <c r="H38" i="4" s="1"/>
  <c r="D4" i="4"/>
  <c r="D38" i="4" s="1"/>
  <c r="E4" i="4"/>
  <c r="E38" i="4" s="1"/>
  <c r="F4" i="4"/>
  <c r="F38" i="4" s="1"/>
  <c r="C4" i="4"/>
  <c r="C38" i="4" s="1"/>
  <c r="C5" i="3"/>
  <c r="C39" i="3" s="1"/>
  <c r="K6" i="1"/>
  <c r="D5" i="3"/>
  <c r="D39" i="3" s="1"/>
  <c r="E5" i="3"/>
  <c r="E39" i="3" s="1"/>
  <c r="F5" i="3"/>
  <c r="F39" i="3" s="1"/>
  <c r="H5" i="3"/>
  <c r="H39" i="3" s="1"/>
  <c r="I39" i="3"/>
  <c r="J5" i="3"/>
  <c r="J39" i="3" s="1"/>
  <c r="M5" i="3"/>
  <c r="M39" i="3" s="1"/>
  <c r="D4" i="3"/>
  <c r="D38" i="3" s="1"/>
  <c r="E4" i="3"/>
  <c r="E38" i="3" s="1"/>
  <c r="F4" i="3"/>
  <c r="F38" i="3" s="1"/>
  <c r="H4" i="3"/>
  <c r="H38" i="3" s="1"/>
  <c r="I4" i="3"/>
  <c r="I38" i="3" s="1"/>
  <c r="J38" i="3"/>
  <c r="M4" i="3"/>
  <c r="M38" i="3" s="1"/>
  <c r="C4" i="3"/>
  <c r="C38" i="3" s="1"/>
  <c r="G9" i="1"/>
  <c r="G6" i="1"/>
  <c r="I5" i="5"/>
  <c r="I39" i="5" s="1"/>
  <c r="J5" i="5"/>
  <c r="J39" i="5" s="1"/>
  <c r="H5" i="5"/>
  <c r="H39" i="5" s="1"/>
  <c r="D5" i="5"/>
  <c r="D39" i="5" s="1"/>
  <c r="E5" i="5"/>
  <c r="E39" i="5" s="1"/>
  <c r="F5" i="5"/>
  <c r="F39" i="5" s="1"/>
  <c r="E4" i="5"/>
  <c r="E38" i="5" s="1"/>
  <c r="F4" i="5"/>
  <c r="F38" i="5" s="1"/>
  <c r="K30" i="4"/>
  <c r="G30" i="4"/>
  <c r="K24" i="4"/>
  <c r="K23" i="5"/>
  <c r="K37" i="5"/>
  <c r="G37" i="5"/>
  <c r="G36" i="5"/>
  <c r="K35" i="5"/>
  <c r="G35" i="5"/>
  <c r="K34" i="5"/>
  <c r="G34" i="5"/>
  <c r="K33" i="5"/>
  <c r="G33" i="5"/>
  <c r="K32" i="5"/>
  <c r="G32" i="5"/>
  <c r="K31" i="5"/>
  <c r="G31" i="5"/>
  <c r="K30" i="5"/>
  <c r="G30" i="5"/>
  <c r="K29" i="5"/>
  <c r="G29" i="5"/>
  <c r="K28" i="5"/>
  <c r="G28" i="5"/>
  <c r="K27" i="5"/>
  <c r="G27" i="5"/>
  <c r="K26" i="5"/>
  <c r="G26" i="5"/>
  <c r="K25" i="5"/>
  <c r="G25" i="5"/>
  <c r="K24" i="5"/>
  <c r="G24" i="5"/>
  <c r="G23" i="5"/>
  <c r="K22" i="5"/>
  <c r="G22" i="5"/>
  <c r="K21" i="5"/>
  <c r="G21" i="5"/>
  <c r="K20" i="5"/>
  <c r="G20" i="5"/>
  <c r="L20" i="5" s="1"/>
  <c r="N20" i="5" s="1"/>
  <c r="K19" i="5"/>
  <c r="G19" i="5"/>
  <c r="K18" i="5"/>
  <c r="G18" i="5"/>
  <c r="G17" i="5"/>
  <c r="K16" i="5"/>
  <c r="G16" i="5"/>
  <c r="K15" i="5"/>
  <c r="G15" i="5"/>
  <c r="K14" i="5"/>
  <c r="G14" i="5"/>
  <c r="K13" i="5"/>
  <c r="G13" i="5"/>
  <c r="K12" i="5"/>
  <c r="G12" i="5"/>
  <c r="K11" i="5"/>
  <c r="G11" i="5"/>
  <c r="K10" i="5"/>
  <c r="G10" i="5"/>
  <c r="K9" i="5"/>
  <c r="G9" i="5"/>
  <c r="K8" i="5"/>
  <c r="G8" i="5"/>
  <c r="K6" i="5"/>
  <c r="G6" i="5"/>
  <c r="K37" i="4"/>
  <c r="G37" i="4"/>
  <c r="K36" i="4"/>
  <c r="G36" i="4"/>
  <c r="K35" i="4"/>
  <c r="G35" i="4"/>
  <c r="K34" i="4"/>
  <c r="G34" i="4"/>
  <c r="K33" i="4"/>
  <c r="G33" i="4"/>
  <c r="K32" i="4"/>
  <c r="G32" i="4"/>
  <c r="K31" i="4"/>
  <c r="G31" i="4"/>
  <c r="L31" i="4" s="1"/>
  <c r="N31" i="4" s="1"/>
  <c r="K29" i="4"/>
  <c r="G29" i="4"/>
  <c r="K28" i="4"/>
  <c r="G28" i="4"/>
  <c r="L28" i="4" s="1"/>
  <c r="N28" i="4" s="1"/>
  <c r="K27" i="4"/>
  <c r="G27" i="4"/>
  <c r="K26" i="4"/>
  <c r="G26" i="4"/>
  <c r="K25" i="4"/>
  <c r="G25" i="4"/>
  <c r="G24" i="4"/>
  <c r="K23" i="4"/>
  <c r="G23" i="4"/>
  <c r="K22" i="4"/>
  <c r="G22" i="4"/>
  <c r="K21" i="4"/>
  <c r="G21" i="4"/>
  <c r="K20" i="4"/>
  <c r="G20" i="4"/>
  <c r="K19" i="4"/>
  <c r="G19" i="4"/>
  <c r="K18" i="4"/>
  <c r="G18" i="4"/>
  <c r="G17" i="4"/>
  <c r="G16" i="4"/>
  <c r="L16" i="4" s="1"/>
  <c r="N16" i="4" s="1"/>
  <c r="K15" i="4"/>
  <c r="G15" i="4"/>
  <c r="G14" i="4"/>
  <c r="G13" i="4"/>
  <c r="L13" i="4" s="1"/>
  <c r="N13" i="4" s="1"/>
  <c r="K11" i="4"/>
  <c r="G11" i="4"/>
  <c r="K10" i="4"/>
  <c r="G10" i="4"/>
  <c r="K9" i="4"/>
  <c r="G9" i="4"/>
  <c r="K8" i="4"/>
  <c r="G8" i="4"/>
  <c r="K7" i="4"/>
  <c r="G7" i="4"/>
  <c r="K6" i="4"/>
  <c r="G6" i="4"/>
  <c r="K37" i="3"/>
  <c r="K36" i="3"/>
  <c r="G36" i="3"/>
  <c r="K35" i="3"/>
  <c r="L35" i="3" s="1"/>
  <c r="N35" i="3" s="1"/>
  <c r="K34" i="3"/>
  <c r="G34" i="3"/>
  <c r="K33" i="3"/>
  <c r="G33" i="3"/>
  <c r="K32" i="3"/>
  <c r="G32" i="3"/>
  <c r="K31" i="3"/>
  <c r="G31" i="3"/>
  <c r="K30" i="3"/>
  <c r="G30" i="3"/>
  <c r="K29" i="3"/>
  <c r="G29" i="3"/>
  <c r="K28" i="3"/>
  <c r="G28" i="3"/>
  <c r="L28" i="3" s="1"/>
  <c r="N28" i="3" s="1"/>
  <c r="K27" i="3"/>
  <c r="G27" i="3"/>
  <c r="K26" i="3"/>
  <c r="G26" i="3"/>
  <c r="K25" i="3"/>
  <c r="G25" i="3"/>
  <c r="K24" i="3"/>
  <c r="G24" i="3"/>
  <c r="K23" i="3"/>
  <c r="G23" i="3"/>
  <c r="K22" i="3"/>
  <c r="G22" i="3"/>
  <c r="K21" i="3"/>
  <c r="G21" i="3"/>
  <c r="K20" i="3"/>
  <c r="G20" i="3"/>
  <c r="K19" i="3"/>
  <c r="G19" i="3"/>
  <c r="K18" i="3"/>
  <c r="G18" i="3"/>
  <c r="L18" i="3" s="1"/>
  <c r="N18" i="3" s="1"/>
  <c r="G17" i="3"/>
  <c r="L17" i="3" s="1"/>
  <c r="N17" i="3" s="1"/>
  <c r="K16" i="3"/>
  <c r="G16" i="3"/>
  <c r="K15" i="3"/>
  <c r="G15" i="3"/>
  <c r="K14" i="3"/>
  <c r="G14" i="3"/>
  <c r="K13" i="3"/>
  <c r="G13" i="3"/>
  <c r="K12" i="3"/>
  <c r="G12" i="3"/>
  <c r="K11" i="3"/>
  <c r="K10" i="3"/>
  <c r="G10" i="3"/>
  <c r="K9" i="3"/>
  <c r="G9" i="3"/>
  <c r="K8" i="3"/>
  <c r="G8" i="3"/>
  <c r="K7" i="3"/>
  <c r="G7" i="3"/>
  <c r="K6" i="3"/>
  <c r="G6" i="3"/>
  <c r="K7" i="1"/>
  <c r="K8" i="1"/>
  <c r="K10" i="1"/>
  <c r="K11" i="1"/>
  <c r="K12" i="1"/>
  <c r="K13" i="1"/>
  <c r="K15" i="1"/>
  <c r="K16" i="1"/>
  <c r="K19" i="1"/>
  <c r="K20" i="1"/>
  <c r="K21" i="1"/>
  <c r="K22" i="1"/>
  <c r="K23" i="1"/>
  <c r="K24" i="1"/>
  <c r="K25" i="1"/>
  <c r="K26" i="1"/>
  <c r="K27" i="1"/>
  <c r="K28" i="1"/>
  <c r="K29" i="1"/>
  <c r="K30" i="1"/>
  <c r="L30" i="1" s="1"/>
  <c r="N30" i="1" s="1"/>
  <c r="K32" i="1"/>
  <c r="K33" i="1"/>
  <c r="K34" i="1"/>
  <c r="K35" i="1"/>
  <c r="K36" i="1"/>
  <c r="K37" i="1"/>
  <c r="G7" i="1"/>
  <c r="G8" i="1"/>
  <c r="G10" i="1"/>
  <c r="G11" i="1"/>
  <c r="G12" i="1"/>
  <c r="G13" i="1"/>
  <c r="G14" i="1"/>
  <c r="L14" i="1" s="1"/>
  <c r="N14" i="1" s="1"/>
  <c r="G15" i="1"/>
  <c r="G16" i="1"/>
  <c r="G17" i="1"/>
  <c r="L17" i="1" s="1"/>
  <c r="N17" i="1" s="1"/>
  <c r="G18" i="1"/>
  <c r="G19" i="1"/>
  <c r="G20" i="1"/>
  <c r="G21" i="1"/>
  <c r="G22" i="1"/>
  <c r="G23" i="1"/>
  <c r="G24" i="1"/>
  <c r="G25" i="1"/>
  <c r="G26" i="1"/>
  <c r="G27" i="1"/>
  <c r="G28" i="1"/>
  <c r="L28" i="1" s="1"/>
  <c r="N28" i="1" s="1"/>
  <c r="G29" i="1"/>
  <c r="G32" i="1"/>
  <c r="G33" i="1"/>
  <c r="G34" i="1"/>
  <c r="L34" i="1" s="1"/>
  <c r="N34" i="1" s="1"/>
  <c r="G35" i="1"/>
  <c r="G36" i="1"/>
  <c r="G37" i="1"/>
  <c r="L18" i="5" l="1"/>
  <c r="N18" i="5" s="1"/>
  <c r="L22" i="5"/>
  <c r="N22" i="5" s="1"/>
  <c r="L14" i="3"/>
  <c r="N14" i="3" s="1"/>
  <c r="L32" i="1"/>
  <c r="N32" i="1" s="1"/>
  <c r="L23" i="1"/>
  <c r="N23" i="1" s="1"/>
  <c r="L15" i="1"/>
  <c r="N15" i="1" s="1"/>
  <c r="L12" i="3"/>
  <c r="N12" i="3" s="1"/>
  <c r="K5" i="3"/>
  <c r="K39" i="3" s="1"/>
  <c r="L6" i="3"/>
  <c r="N6" i="3" s="1"/>
  <c r="G38" i="4"/>
  <c r="K38" i="4"/>
  <c r="H39" i="4"/>
  <c r="K39" i="4" s="1"/>
  <c r="K5" i="4"/>
  <c r="D39" i="4"/>
  <c r="G39" i="4" s="1"/>
  <c r="G5" i="4"/>
  <c r="L16" i="3"/>
  <c r="N16" i="3" s="1"/>
  <c r="K4" i="3"/>
  <c r="K38" i="3" s="1"/>
  <c r="L8" i="3"/>
  <c r="N8" i="3" s="1"/>
  <c r="L37" i="5"/>
  <c r="N37" i="5" s="1"/>
  <c r="L33" i="5"/>
  <c r="N33" i="5" s="1"/>
  <c r="L8" i="5"/>
  <c r="N8" i="5" s="1"/>
  <c r="L10" i="5"/>
  <c r="N10" i="5" s="1"/>
  <c r="L12" i="5"/>
  <c r="N12" i="5" s="1"/>
  <c r="L14" i="5"/>
  <c r="N14" i="5" s="1"/>
  <c r="L16" i="5"/>
  <c r="N16" i="5" s="1"/>
  <c r="L25" i="5"/>
  <c r="N25" i="5" s="1"/>
  <c r="L27" i="5"/>
  <c r="N27" i="5" s="1"/>
  <c r="L29" i="5"/>
  <c r="N29" i="5" s="1"/>
  <c r="L31" i="5"/>
  <c r="N31" i="5" s="1"/>
  <c r="L23" i="5"/>
  <c r="N23" i="5" s="1"/>
  <c r="L37" i="4"/>
  <c r="N37" i="4" s="1"/>
  <c r="L33" i="4"/>
  <c r="N33" i="4" s="1"/>
  <c r="L26" i="4"/>
  <c r="N26" i="4" s="1"/>
  <c r="L12" i="4"/>
  <c r="N12" i="4" s="1"/>
  <c r="L11" i="4"/>
  <c r="N11" i="4" s="1"/>
  <c r="L9" i="4"/>
  <c r="N9" i="4" s="1"/>
  <c r="L7" i="4"/>
  <c r="N7" i="4" s="1"/>
  <c r="L24" i="4"/>
  <c r="N24" i="4" s="1"/>
  <c r="L14" i="4"/>
  <c r="N14" i="4" s="1"/>
  <c r="L19" i="4"/>
  <c r="N19" i="4" s="1"/>
  <c r="L21" i="4"/>
  <c r="N21" i="4" s="1"/>
  <c r="L23" i="4"/>
  <c r="N23" i="4" s="1"/>
  <c r="L32" i="3"/>
  <c r="N32" i="3" s="1"/>
  <c r="L30" i="3"/>
  <c r="N30" i="3" s="1"/>
  <c r="L26" i="3"/>
  <c r="N26" i="3" s="1"/>
  <c r="L24" i="3"/>
  <c r="N24" i="3" s="1"/>
  <c r="L22" i="3"/>
  <c r="N22" i="3" s="1"/>
  <c r="L20" i="3"/>
  <c r="N20" i="3" s="1"/>
  <c r="L10" i="3"/>
  <c r="N10" i="3" s="1"/>
  <c r="L36" i="3"/>
  <c r="N36" i="3" s="1"/>
  <c r="L37" i="1"/>
  <c r="N37" i="1" s="1"/>
  <c r="L33" i="1"/>
  <c r="N33" i="1" s="1"/>
  <c r="L27" i="1"/>
  <c r="N27" i="1" s="1"/>
  <c r="L24" i="1"/>
  <c r="N24" i="1" s="1"/>
  <c r="L20" i="1"/>
  <c r="N20" i="1" s="1"/>
  <c r="L19" i="1"/>
  <c r="N19" i="1" s="1"/>
  <c r="L16" i="1"/>
  <c r="N16" i="1" s="1"/>
  <c r="L13" i="1"/>
  <c r="N13" i="1" s="1"/>
  <c r="L12" i="1"/>
  <c r="N12" i="1" s="1"/>
  <c r="L10" i="1"/>
  <c r="N10" i="1" s="1"/>
  <c r="N4" i="1" s="1"/>
  <c r="L8" i="1"/>
  <c r="N8" i="1" s="1"/>
  <c r="L29" i="1"/>
  <c r="N29" i="1" s="1"/>
  <c r="L25" i="1"/>
  <c r="N25" i="1" s="1"/>
  <c r="L21" i="1"/>
  <c r="N21" i="1" s="1"/>
  <c r="L11" i="1"/>
  <c r="N11" i="1" s="1"/>
  <c r="L19" i="3"/>
  <c r="N19" i="3" s="1"/>
  <c r="L21" i="3"/>
  <c r="N21" i="3" s="1"/>
  <c r="L23" i="3"/>
  <c r="N23" i="3" s="1"/>
  <c r="L25" i="3"/>
  <c r="N25" i="3" s="1"/>
  <c r="L27" i="3"/>
  <c r="N27" i="3" s="1"/>
  <c r="L29" i="3"/>
  <c r="N29" i="3" s="1"/>
  <c r="L31" i="3"/>
  <c r="N31" i="3" s="1"/>
  <c r="L33" i="3"/>
  <c r="N33" i="3" s="1"/>
  <c r="L15" i="4"/>
  <c r="N15" i="4" s="1"/>
  <c r="L18" i="4"/>
  <c r="N18" i="4" s="1"/>
  <c r="L20" i="4"/>
  <c r="N20" i="4" s="1"/>
  <c r="L22" i="4"/>
  <c r="N22" i="4" s="1"/>
  <c r="L19" i="5"/>
  <c r="N19" i="5" s="1"/>
  <c r="L21" i="5"/>
  <c r="N21" i="5" s="1"/>
  <c r="L30" i="4"/>
  <c r="N30" i="4" s="1"/>
  <c r="L35" i="1"/>
  <c r="N35" i="1" s="1"/>
  <c r="L26" i="1"/>
  <c r="N26" i="1" s="1"/>
  <c r="L22" i="1"/>
  <c r="N22" i="1" s="1"/>
  <c r="L18" i="1"/>
  <c r="N18" i="1" s="1"/>
  <c r="L7" i="3"/>
  <c r="N7" i="3" s="1"/>
  <c r="L9" i="3"/>
  <c r="N9" i="3" s="1"/>
  <c r="L11" i="3"/>
  <c r="N11" i="3" s="1"/>
  <c r="L13" i="3"/>
  <c r="N13" i="3" s="1"/>
  <c r="L15" i="3"/>
  <c r="N15" i="3" s="1"/>
  <c r="L6" i="4"/>
  <c r="N6" i="4" s="1"/>
  <c r="L8" i="4"/>
  <c r="N8" i="4" s="1"/>
  <c r="L10" i="4"/>
  <c r="N10" i="4" s="1"/>
  <c r="L25" i="4"/>
  <c r="N25" i="4" s="1"/>
  <c r="L27" i="4"/>
  <c r="N27" i="4" s="1"/>
  <c r="L29" i="4"/>
  <c r="N29" i="4" s="1"/>
  <c r="L32" i="4"/>
  <c r="N32" i="4" s="1"/>
  <c r="L34" i="4"/>
  <c r="N34" i="4" s="1"/>
  <c r="L6" i="5"/>
  <c r="N6" i="5" s="1"/>
  <c r="L9" i="5"/>
  <c r="L11" i="5"/>
  <c r="N11" i="5" s="1"/>
  <c r="L13" i="5"/>
  <c r="N13" i="5" s="1"/>
  <c r="L15" i="5"/>
  <c r="N15" i="5" s="1"/>
  <c r="L17" i="5"/>
  <c r="N17" i="5" s="1"/>
  <c r="L24" i="5"/>
  <c r="N24" i="5" s="1"/>
  <c r="L26" i="5"/>
  <c r="N26" i="5" s="1"/>
  <c r="L28" i="5"/>
  <c r="N28" i="5" s="1"/>
  <c r="L30" i="5"/>
  <c r="N30" i="5" s="1"/>
  <c r="L32" i="5"/>
  <c r="N32" i="5" s="1"/>
  <c r="L36" i="5"/>
  <c r="N36" i="5" s="1"/>
  <c r="K5" i="5"/>
  <c r="K39" i="5" s="1"/>
  <c r="K4" i="4"/>
  <c r="G4" i="4"/>
  <c r="L17" i="4"/>
  <c r="N17" i="4" s="1"/>
  <c r="L34" i="5"/>
  <c r="L36" i="4"/>
  <c r="L34" i="3"/>
  <c r="L36" i="1"/>
  <c r="L35" i="5"/>
  <c r="L35" i="4"/>
  <c r="L37" i="3"/>
  <c r="G5" i="1"/>
  <c r="G39" i="1" s="1"/>
  <c r="G4" i="5"/>
  <c r="G38" i="5" s="1"/>
  <c r="K4" i="1"/>
  <c r="K38" i="1" s="1"/>
  <c r="G4" i="1"/>
  <c r="G38" i="1" s="1"/>
  <c r="L6" i="1"/>
  <c r="N6" i="1" s="1"/>
  <c r="K4" i="5"/>
  <c r="K38" i="5" s="1"/>
  <c r="G4" i="3"/>
  <c r="G38" i="3" s="1"/>
  <c r="G5" i="3"/>
  <c r="G39" i="3" s="1"/>
  <c r="L7" i="1"/>
  <c r="N7" i="1" s="1"/>
  <c r="L38" i="4" l="1"/>
  <c r="N38" i="4" s="1"/>
  <c r="L5" i="4"/>
  <c r="N5" i="4" s="1"/>
  <c r="N4" i="3"/>
  <c r="L4" i="5"/>
  <c r="N4" i="5" s="1"/>
  <c r="L4" i="4"/>
  <c r="N4" i="4" s="1"/>
  <c r="L39" i="4"/>
  <c r="N39" i="4" s="1"/>
  <c r="L4" i="3"/>
  <c r="L38" i="3" s="1"/>
  <c r="L5" i="3"/>
  <c r="L39" i="3" s="1"/>
  <c r="L4" i="1"/>
  <c r="L38" i="1" s="1"/>
  <c r="N5" i="3"/>
  <c r="N34" i="5"/>
  <c r="N36" i="4"/>
  <c r="N34" i="3"/>
  <c r="N36" i="1"/>
  <c r="N35" i="5"/>
  <c r="N35" i="4"/>
  <c r="N37" i="3"/>
  <c r="K9" i="1"/>
  <c r="K5" i="1" s="1"/>
  <c r="K39" i="1" s="1"/>
  <c r="G7" i="5"/>
  <c r="L7" i="5" s="1"/>
  <c r="N7" i="5" s="1"/>
  <c r="C5" i="5"/>
  <c r="C39" i="5" s="1"/>
  <c r="N38" i="5" l="1"/>
  <c r="N39" i="3"/>
  <c r="N38" i="3"/>
  <c r="L38" i="5"/>
  <c r="L9" i="1"/>
  <c r="G5" i="5"/>
  <c r="M5" i="5"/>
  <c r="N9" i="5"/>
  <c r="L5" i="1" l="1"/>
  <c r="L39" i="1" s="1"/>
  <c r="N5" i="1"/>
  <c r="N39" i="1" s="1"/>
  <c r="L5" i="5"/>
  <c r="L39" i="5" s="1"/>
  <c r="G39" i="5"/>
  <c r="M39" i="5"/>
  <c r="N5" i="5" l="1"/>
  <c r="N39" i="5" s="1"/>
  <c r="N38" i="1"/>
</calcChain>
</file>

<file path=xl/sharedStrings.xml><?xml version="1.0" encoding="utf-8"?>
<sst xmlns="http://schemas.openxmlformats.org/spreadsheetml/2006/main" count="1278" uniqueCount="63">
  <si>
    <t>Cirtes veids un</t>
  </si>
  <si>
    <t>Valdošā koku suga</t>
  </si>
  <si>
    <t>Pavisam kopā</t>
  </si>
  <si>
    <t>Cirtes izpildes veidi</t>
  </si>
  <si>
    <t>Priede</t>
  </si>
  <si>
    <t>Egle</t>
  </si>
  <si>
    <t>Ozols</t>
  </si>
  <si>
    <t>Osis</t>
  </si>
  <si>
    <t xml:space="preserve">Kopā skuju un cietie lapu koki </t>
  </si>
  <si>
    <t>Bērzs</t>
  </si>
  <si>
    <t>Melnalksnis</t>
  </si>
  <si>
    <t>Apse</t>
  </si>
  <si>
    <t>Kopā mīkstie lapu koki</t>
  </si>
  <si>
    <t>Kopā</t>
  </si>
  <si>
    <t>Baltalksnis</t>
  </si>
  <si>
    <t>Galvenā cirte</t>
  </si>
  <si>
    <t>ha</t>
  </si>
  <si>
    <r>
      <t>m</t>
    </r>
    <r>
      <rPr>
        <vertAlign val="superscript"/>
        <sz val="10"/>
        <color rgb="FF000000"/>
        <rFont val="Times New Roman"/>
        <family val="1"/>
        <charset val="186"/>
      </rPr>
      <t>3</t>
    </r>
  </si>
  <si>
    <r>
      <t>tai skaitā kailcirte</t>
    </r>
    <r>
      <rPr>
        <sz val="12"/>
        <color rgb="FF000000"/>
        <rFont val="Times New Roman"/>
        <family val="1"/>
        <charset val="186"/>
      </rPr>
      <t xml:space="preserve"> (</t>
    </r>
    <r>
      <rPr>
        <sz val="10"/>
        <color rgb="FF000000"/>
        <rFont val="Times New Roman"/>
        <family val="1"/>
        <charset val="186"/>
      </rPr>
      <t>un</t>
    </r>
    <r>
      <rPr>
        <sz val="12"/>
        <color rgb="FF00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kailcirte ar sēklas koku atstāšanu,</t>
    </r>
    <r>
      <rPr>
        <sz val="12"/>
        <color rgb="FF000000"/>
        <rFont val="Times New Roman"/>
        <family val="1"/>
        <charset val="186"/>
      </rPr>
      <t>)</t>
    </r>
  </si>
  <si>
    <r>
      <t>tai skaitā izlases cirte</t>
    </r>
    <r>
      <rPr>
        <sz val="12"/>
        <color rgb="FF000000"/>
        <rFont val="Times New Roman"/>
        <family val="1"/>
        <charset val="186"/>
      </rPr>
      <t xml:space="preserve"> (</t>
    </r>
    <r>
      <rPr>
        <sz val="10"/>
        <color rgb="FF000000"/>
        <rFont val="Times New Roman"/>
        <family val="1"/>
        <charset val="186"/>
      </rPr>
      <t>un</t>
    </r>
    <r>
      <rPr>
        <sz val="12"/>
        <color rgb="FF00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izlases cirtes pēdējais paņēmiens, sēklas koku novākšana, caurmēra izlases cirte</t>
    </r>
    <r>
      <rPr>
        <sz val="12"/>
        <color rgb="FF000000"/>
        <rFont val="Times New Roman"/>
        <family val="1"/>
        <charset val="186"/>
      </rPr>
      <t>)</t>
    </r>
  </si>
  <si>
    <r>
      <t>tai skaitā kailcirte pēc</t>
    </r>
    <r>
      <rPr>
        <b/>
        <sz val="12"/>
        <color rgb="FF000000"/>
        <rFont val="Times New Roman"/>
        <family val="1"/>
        <charset val="186"/>
      </rPr>
      <t xml:space="preserve"> </t>
    </r>
    <r>
      <rPr>
        <b/>
        <sz val="10"/>
        <color rgb="FF000000"/>
        <rFont val="Times New Roman"/>
        <family val="1"/>
        <charset val="186"/>
      </rPr>
      <t>caurmēra</t>
    </r>
  </si>
  <si>
    <t>Kopšanas cirte</t>
  </si>
  <si>
    <r>
      <t>(kopšanas</t>
    </r>
    <r>
      <rPr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un jaunaudžu kopšanas cirte</t>
    </r>
    <r>
      <rPr>
        <sz val="10"/>
        <color rgb="FF000000"/>
        <rFont val="Arial"/>
        <family val="2"/>
        <charset val="186"/>
      </rPr>
      <t>)</t>
    </r>
  </si>
  <si>
    <t>Sanitārā vienlaidus cirte</t>
  </si>
  <si>
    <t>Sanitārā izlases cirte</t>
  </si>
  <si>
    <r>
      <t xml:space="preserve"> </t>
    </r>
    <r>
      <rPr>
        <b/>
        <sz val="12"/>
        <color rgb="FF000000"/>
        <rFont val="Times New Roman"/>
        <family val="1"/>
        <charset val="186"/>
      </rPr>
      <t>Rekonstruktīvā vienlaidus cirte</t>
    </r>
  </si>
  <si>
    <r>
      <t xml:space="preserve"> </t>
    </r>
    <r>
      <rPr>
        <b/>
        <sz val="12"/>
        <color rgb="FF000000"/>
        <rFont val="Times New Roman"/>
        <family val="1"/>
        <charset val="186"/>
      </rPr>
      <t>Rekonstruktīvā izlases cirte</t>
    </r>
  </si>
  <si>
    <t>Vienlaidus citas cirtes</t>
  </si>
  <si>
    <t>Izlases citas cirtes</t>
  </si>
  <si>
    <t>Vienlaidus ainavu cirte</t>
  </si>
  <si>
    <t>Izlases ainavu cirte</t>
  </si>
  <si>
    <t>Atmežošanas cirte</t>
  </si>
  <si>
    <t>Sanitārā vējgāžu cirte</t>
  </si>
  <si>
    <t>Nelikumīgā vienlaidus cirte</t>
  </si>
  <si>
    <t>Nelikumīgā izlases cirte</t>
  </si>
  <si>
    <t>PAVISAM</t>
  </si>
  <si>
    <t xml:space="preserve">Priede </t>
  </si>
  <si>
    <t>(kopšanas un jaunaudžu kopšanas cirte)</t>
  </si>
  <si>
    <r>
      <t>m</t>
    </r>
    <r>
      <rPr>
        <vertAlign val="superscript"/>
        <sz val="10"/>
        <rFont val="Times New Roman"/>
        <family val="1"/>
        <charset val="186"/>
      </rPr>
      <t>3</t>
    </r>
  </si>
  <si>
    <r>
      <t>tai skaitā kailcirte</t>
    </r>
    <r>
      <rPr>
        <sz val="12"/>
        <rFont val="Times New Roman"/>
        <family val="1"/>
        <charset val="186"/>
      </rPr>
      <t xml:space="preserve"> (</t>
    </r>
    <r>
      <rPr>
        <sz val="10"/>
        <rFont val="Times New Roman"/>
        <family val="1"/>
        <charset val="186"/>
      </rPr>
      <t>un</t>
    </r>
    <r>
      <rPr>
        <sz val="12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kailcirte ar sēklas koku atstāšanu,</t>
    </r>
    <r>
      <rPr>
        <sz val="12"/>
        <rFont val="Times New Roman"/>
        <family val="1"/>
        <charset val="186"/>
      </rPr>
      <t>)</t>
    </r>
  </si>
  <si>
    <r>
      <t>tai skaitā izlases cirte</t>
    </r>
    <r>
      <rPr>
        <sz val="12"/>
        <rFont val="Times New Roman"/>
        <family val="1"/>
        <charset val="186"/>
      </rPr>
      <t xml:space="preserve"> (</t>
    </r>
    <r>
      <rPr>
        <sz val="10"/>
        <rFont val="Times New Roman"/>
        <family val="1"/>
        <charset val="186"/>
      </rPr>
      <t>un</t>
    </r>
    <r>
      <rPr>
        <sz val="12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izlases cirtes pēdējais paņēmiens, sēklas koku novākšana, caurmēra izlases cirte</t>
    </r>
    <r>
      <rPr>
        <sz val="12"/>
        <rFont val="Times New Roman"/>
        <family val="1"/>
        <charset val="186"/>
      </rPr>
      <t>)</t>
    </r>
  </si>
  <si>
    <r>
      <t>tai skaitā kailcirte pēc</t>
    </r>
    <r>
      <rPr>
        <b/>
        <sz val="12"/>
        <rFont val="Times New Roman"/>
        <family val="1"/>
        <charset val="186"/>
      </rPr>
      <t xml:space="preserve"> </t>
    </r>
    <r>
      <rPr>
        <b/>
        <sz val="10"/>
        <rFont val="Times New Roman"/>
        <family val="1"/>
        <charset val="186"/>
      </rPr>
      <t>caurmēra</t>
    </r>
  </si>
  <si>
    <r>
      <t xml:space="preserve"> </t>
    </r>
    <r>
      <rPr>
        <b/>
        <sz val="12"/>
        <rFont val="Times New Roman"/>
        <family val="1"/>
        <charset val="186"/>
      </rPr>
      <t>Rekonstruktīvā vienlaidus cirte</t>
    </r>
  </si>
  <si>
    <r>
      <t xml:space="preserve"> </t>
    </r>
    <r>
      <rPr>
        <b/>
        <sz val="12"/>
        <rFont val="Times New Roman"/>
        <family val="1"/>
        <charset val="186"/>
      </rPr>
      <t>Rekonstruktīvā izlases cirte</t>
    </r>
  </si>
  <si>
    <r>
      <t>(kopšanas</t>
    </r>
    <r>
      <rPr>
        <sz val="10"/>
        <rFont val="Arial"/>
        <family val="2"/>
        <charset val="186"/>
      </rPr>
      <t xml:space="preserve"> </t>
    </r>
    <r>
      <rPr>
        <sz val="10"/>
        <rFont val="Times New Roman"/>
        <family val="1"/>
        <charset val="186"/>
      </rPr>
      <t>un jaunaudžu kopšanas cirte</t>
    </r>
    <r>
      <rPr>
        <sz val="10"/>
        <rFont val="Arial"/>
        <family val="2"/>
        <charset val="186"/>
      </rPr>
      <t>)</t>
    </r>
  </si>
  <si>
    <t>Kurzemes reģions, valsts meži, 2016</t>
  </si>
  <si>
    <t>Latgales reģions, visi meži kopā, 2016</t>
  </si>
  <si>
    <t>Kurzemes reģions, pārējie meži, 2016</t>
  </si>
  <si>
    <t>Kurzemes reģions, visi meži kopā, 2016</t>
  </si>
  <si>
    <t>Latgales reģions, valsts meži, 2016</t>
  </si>
  <si>
    <t>Latgales reģions, pārējie meži, 2016</t>
  </si>
  <si>
    <t>Rīgas reģions, valsts meži, 2016</t>
  </si>
  <si>
    <t>Rīgas reģions, pārējie meži, 2016</t>
  </si>
  <si>
    <t>Rīgas reģions, visi meži kopā, 2016</t>
  </si>
  <si>
    <t>Vidzemes reģions, valsts meži, 2016</t>
  </si>
  <si>
    <t>Zemgales reģions, valsts meži, 2016</t>
  </si>
  <si>
    <t>Vidzemes reģions, pārējie meži, 2016</t>
  </si>
  <si>
    <t>Valstī visi meži kopā, 2016</t>
  </si>
  <si>
    <t>Valstī kopā pārējie meži, 2016</t>
  </si>
  <si>
    <t>Valstī kopā valsts meži 2016</t>
  </si>
  <si>
    <t>Zemgales reģions, visi meži kopā, 2016</t>
  </si>
  <si>
    <t>Zemgales reģions, pārējie meži, 2016</t>
  </si>
  <si>
    <t>Vidzemes reģions, visi meži kopā,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</si>
</sst>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8"/>
      <color theme="3"/>
      <name val="Cambria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vertAlign val="superscript"/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0"/>
      <color rgb="FF000000"/>
      <name val="Arial"/>
      <family val="2"/>
      <charset val="186"/>
    </font>
    <font>
      <sz val="11"/>
      <color rgb="FFC00000"/>
      <name val="Calibri"/>
      <family val="2"/>
      <charset val="186"/>
      <scheme val="minor"/>
    </font>
    <font>
      <b/>
      <sz val="10"/>
      <color rgb="FFC0000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C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rgb="FF00B050"/>
      <name val="Times New Roman"/>
      <family val="1"/>
      <charset val="186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9">
    <xf numFmtId="0" fontId="0" fillId="0" borderId="0" xfId="0"/>
    <xf numFmtId="0" fontId="19" fillId="0" borderId="10" xfId="0" applyFont="1" applyBorder="1" applyAlignment="1">
      <alignment horizontal="center" vertical="top" wrapText="1"/>
    </xf>
    <xf numFmtId="0" fontId="23" fillId="0" borderId="10" xfId="0" applyFont="1" applyBorder="1" applyAlignment="1">
      <alignment vertical="top" wrapText="1"/>
    </xf>
    <xf numFmtId="0" fontId="18" fillId="0" borderId="0" xfId="0" applyFont="1" applyFill="1" applyBorder="1" applyAlignment="1">
      <alignment horizontal="center" vertical="top" wrapText="1"/>
    </xf>
    <xf numFmtId="0" fontId="0" fillId="0" borderId="0" xfId="0" applyFill="1"/>
    <xf numFmtId="0" fontId="18" fillId="0" borderId="11" xfId="0" applyFont="1" applyBorder="1" applyAlignment="1">
      <alignment vertical="top" wrapText="1"/>
    </xf>
    <xf numFmtId="0" fontId="0" fillId="0" borderId="0" xfId="0" applyNumberFormat="1" applyFill="1" applyBorder="1"/>
    <xf numFmtId="0" fontId="19" fillId="0" borderId="10" xfId="0" applyFont="1" applyFill="1" applyBorder="1" applyAlignment="1">
      <alignment horizontal="center" vertical="top" wrapText="1"/>
    </xf>
    <xf numFmtId="0" fontId="19" fillId="0" borderId="10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vertical="center" wrapText="1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18" fillId="0" borderId="14" xfId="0" applyFont="1" applyFill="1" applyBorder="1" applyAlignment="1">
      <alignment horizontal="center" vertical="top" wrapText="1"/>
    </xf>
    <xf numFmtId="0" fontId="0" fillId="0" borderId="0" xfId="0" applyFill="1" applyBorder="1"/>
    <xf numFmtId="164" fontId="19" fillId="0" borderId="10" xfId="0" applyNumberFormat="1" applyFont="1" applyFill="1" applyBorder="1" applyAlignment="1">
      <alignment horizontal="center" vertical="top" wrapText="1"/>
    </xf>
    <xf numFmtId="0" fontId="24" fillId="0" borderId="0" xfId="0" applyNumberFormat="1" applyFont="1" applyFill="1" applyBorder="1" applyAlignment="1">
      <alignment vertical="center"/>
    </xf>
    <xf numFmtId="0" fontId="20" fillId="0" borderId="10" xfId="0" applyFont="1" applyBorder="1" applyAlignment="1">
      <alignment vertical="top" wrapText="1"/>
    </xf>
    <xf numFmtId="0" fontId="18" fillId="0" borderId="10" xfId="0" applyFont="1" applyBorder="1" applyAlignment="1">
      <alignment horizontal="center" vertical="top" wrapText="1"/>
    </xf>
    <xf numFmtId="0" fontId="19" fillId="0" borderId="10" xfId="0" applyFont="1" applyBorder="1" applyAlignment="1">
      <alignment vertical="top" wrapText="1"/>
    </xf>
    <xf numFmtId="0" fontId="18" fillId="0" borderId="10" xfId="0" applyFont="1" applyBorder="1" applyAlignment="1">
      <alignment vertical="top" wrapText="1"/>
    </xf>
    <xf numFmtId="0" fontId="20" fillId="0" borderId="10" xfId="0" applyFont="1" applyFill="1" applyBorder="1" applyAlignment="1">
      <alignment vertical="top" wrapText="1"/>
    </xf>
    <xf numFmtId="0" fontId="18" fillId="0" borderId="10" xfId="0" applyFont="1" applyFill="1" applyBorder="1" applyAlignment="1">
      <alignment vertical="top" wrapText="1"/>
    </xf>
    <xf numFmtId="0" fontId="18" fillId="0" borderId="10" xfId="0" applyFont="1" applyFill="1" applyBorder="1" applyAlignment="1">
      <alignment horizontal="center" vertical="top" wrapText="1"/>
    </xf>
    <xf numFmtId="0" fontId="19" fillId="0" borderId="10" xfId="0" applyFont="1" applyFill="1" applyBorder="1" applyAlignment="1">
      <alignment vertical="top" wrapText="1"/>
    </xf>
    <xf numFmtId="0" fontId="25" fillId="0" borderId="15" xfId="0" applyFont="1" applyFill="1" applyBorder="1" applyAlignment="1">
      <alignment vertical="center" wrapText="1"/>
    </xf>
    <xf numFmtId="0" fontId="27" fillId="0" borderId="10" xfId="0" applyFont="1" applyFill="1" applyBorder="1" applyAlignment="1">
      <alignment vertical="center" wrapText="1"/>
    </xf>
    <xf numFmtId="0" fontId="26" fillId="0" borderId="10" xfId="0" applyFont="1" applyFill="1" applyBorder="1" applyAlignment="1">
      <alignment vertical="center" wrapText="1"/>
    </xf>
    <xf numFmtId="0" fontId="26" fillId="0" borderId="11" xfId="0" applyFont="1" applyFill="1" applyBorder="1" applyAlignment="1">
      <alignment vertical="center" wrapText="1"/>
    </xf>
    <xf numFmtId="0" fontId="28" fillId="0" borderId="0" xfId="0" applyFont="1" applyFill="1"/>
    <xf numFmtId="0" fontId="27" fillId="0" borderId="11" xfId="0" applyFont="1" applyFill="1" applyBorder="1" applyAlignment="1">
      <alignment vertical="center" wrapText="1"/>
    </xf>
    <xf numFmtId="0" fontId="27" fillId="0" borderId="15" xfId="0" applyFont="1" applyFill="1" applyBorder="1" applyAlignment="1">
      <alignment vertical="center" wrapText="1"/>
    </xf>
    <xf numFmtId="0" fontId="29" fillId="0" borderId="10" xfId="0" applyNumberFormat="1" applyFont="1" applyFill="1" applyBorder="1" applyAlignment="1">
      <alignment vertical="center"/>
    </xf>
    <xf numFmtId="0" fontId="29" fillId="0" borderId="0" xfId="0" applyFont="1" applyFill="1"/>
    <xf numFmtId="0" fontId="19" fillId="0" borderId="14" xfId="0" applyFont="1" applyFill="1" applyBorder="1" applyAlignment="1">
      <alignment horizontal="center" vertical="top" wrapText="1"/>
    </xf>
    <xf numFmtId="0" fontId="27" fillId="0" borderId="10" xfId="0" applyFont="1" applyFill="1" applyBorder="1" applyAlignment="1">
      <alignment horizontal="center" vertical="top" wrapText="1"/>
    </xf>
    <xf numFmtId="0" fontId="29" fillId="0" borderId="0" xfId="0" applyFont="1" applyFill="1" applyBorder="1"/>
    <xf numFmtId="0" fontId="29" fillId="0" borderId="0" xfId="0" applyNumberFormat="1" applyFont="1" applyFill="1" applyBorder="1"/>
    <xf numFmtId="0" fontId="33" fillId="0" borderId="0" xfId="0" applyFont="1" applyFill="1"/>
    <xf numFmtId="0" fontId="27" fillId="0" borderId="14" xfId="0" applyFont="1" applyFill="1" applyBorder="1" applyAlignment="1">
      <alignment horizontal="center" vertical="top" wrapText="1"/>
    </xf>
    <xf numFmtId="0" fontId="34" fillId="0" borderId="0" xfId="0" applyFont="1"/>
    <xf numFmtId="0" fontId="34" fillId="0" borderId="0" xfId="0" applyFont="1" applyFill="1"/>
    <xf numFmtId="0" fontId="34" fillId="0" borderId="0" xfId="0" applyFont="1" applyBorder="1"/>
    <xf numFmtId="0" fontId="34" fillId="0" borderId="0" xfId="0" applyNumberFormat="1" applyFont="1" applyFill="1" applyBorder="1"/>
    <xf numFmtId="0" fontId="34" fillId="0" borderId="0" xfId="0" applyFont="1" applyFill="1" applyBorder="1"/>
    <xf numFmtId="0" fontId="35" fillId="0" borderId="0" xfId="0" applyNumberFormat="1" applyFont="1" applyFill="1" applyBorder="1" applyAlignment="1">
      <alignment vertical="center"/>
    </xf>
    <xf numFmtId="0" fontId="20" fillId="0" borderId="10" xfId="0" applyFont="1" applyFill="1" applyBorder="1" applyAlignment="1">
      <alignment vertical="top" wrapText="1"/>
    </xf>
    <xf numFmtId="0" fontId="18" fillId="0" borderId="10" xfId="0" applyFont="1" applyFill="1" applyBorder="1" applyAlignment="1">
      <alignment horizontal="center" vertical="top" wrapText="1"/>
    </xf>
    <xf numFmtId="0" fontId="19" fillId="0" borderId="10" xfId="0" applyFont="1" applyFill="1" applyBorder="1" applyAlignment="1">
      <alignment vertical="top" wrapText="1"/>
    </xf>
    <xf numFmtId="0" fontId="18" fillId="0" borderId="10" xfId="0" applyFont="1" applyFill="1" applyBorder="1" applyAlignment="1">
      <alignment vertical="top" wrapText="1"/>
    </xf>
    <xf numFmtId="0" fontId="19" fillId="0" borderId="10" xfId="0" applyFont="1" applyFill="1" applyBorder="1" applyAlignment="1">
      <alignment horizontal="center" vertical="top" wrapText="1"/>
    </xf>
    <xf numFmtId="0" fontId="20" fillId="0" borderId="10" xfId="0" applyFont="1" applyFill="1" applyBorder="1" applyAlignment="1">
      <alignment vertical="center" wrapText="1"/>
    </xf>
    <xf numFmtId="0" fontId="36" fillId="0" borderId="10" xfId="0" applyNumberFormat="1" applyFont="1" applyFill="1" applyBorder="1"/>
    <xf numFmtId="0" fontId="20" fillId="0" borderId="10" xfId="0" applyFont="1" applyBorder="1" applyAlignment="1">
      <alignment vertical="top" wrapText="1"/>
    </xf>
    <xf numFmtId="0" fontId="19" fillId="0" borderId="10" xfId="0" applyFont="1" applyBorder="1" applyAlignment="1">
      <alignment vertical="top" wrapText="1"/>
    </xf>
    <xf numFmtId="0" fontId="18" fillId="0" borderId="10" xfId="0" applyFont="1" applyBorder="1" applyAlignment="1">
      <alignment vertical="top" wrapText="1"/>
    </xf>
    <xf numFmtId="0" fontId="18" fillId="0" borderId="13" xfId="0" applyFont="1" applyBorder="1" applyAlignment="1">
      <alignment vertical="top" wrapText="1"/>
    </xf>
    <xf numFmtId="0" fontId="20" fillId="0" borderId="13" xfId="0" applyFont="1" applyBorder="1" applyAlignment="1">
      <alignment vertical="top" wrapText="1"/>
    </xf>
    <xf numFmtId="0" fontId="26" fillId="0" borderId="10" xfId="0" applyNumberFormat="1" applyFont="1" applyFill="1" applyBorder="1" applyAlignment="1">
      <alignment vertical="center"/>
    </xf>
    <xf numFmtId="0" fontId="19" fillId="0" borderId="10" xfId="0" applyFont="1" applyFill="1" applyBorder="1" applyAlignment="1">
      <alignment vertical="top" wrapText="1"/>
    </xf>
    <xf numFmtId="0" fontId="37" fillId="0" borderId="0" xfId="0" applyFont="1" applyFill="1"/>
    <xf numFmtId="1" fontId="27" fillId="0" borderId="10" xfId="0" applyNumberFormat="1" applyFont="1" applyFill="1" applyBorder="1" applyAlignment="1">
      <alignment vertical="center" wrapText="1"/>
    </xf>
    <xf numFmtId="1" fontId="29" fillId="0" borderId="0" xfId="0" applyNumberFormat="1" applyFont="1" applyFill="1"/>
    <xf numFmtId="1" fontId="19" fillId="0" borderId="10" xfId="0" applyNumberFormat="1" applyFont="1" applyFill="1" applyBorder="1" applyAlignment="1">
      <alignment horizontal="center" vertical="top" wrapText="1"/>
    </xf>
    <xf numFmtId="0" fontId="36" fillId="33" borderId="10" xfId="0" applyNumberFormat="1" applyFont="1" applyFill="1" applyBorder="1"/>
    <xf numFmtId="1" fontId="19" fillId="0" borderId="10" xfId="0" applyNumberFormat="1" applyFont="1" applyFill="1" applyBorder="1" applyAlignment="1">
      <alignment vertical="top" wrapText="1"/>
    </xf>
    <xf numFmtId="0" fontId="19" fillId="0" borderId="10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vertical="center" wrapText="1"/>
    </xf>
    <xf numFmtId="1" fontId="19" fillId="0" borderId="10" xfId="0" applyNumberFormat="1" applyFont="1" applyFill="1" applyBorder="1" applyAlignment="1">
      <alignment vertical="center" wrapText="1"/>
    </xf>
    <xf numFmtId="1" fontId="19" fillId="0" borderId="12" xfId="0" applyNumberFormat="1" applyFont="1" applyFill="1" applyBorder="1" applyAlignment="1">
      <alignment vertical="center" wrapText="1"/>
    </xf>
    <xf numFmtId="1" fontId="18" fillId="0" borderId="13" xfId="0" applyNumberFormat="1" applyFont="1" applyFill="1" applyBorder="1" applyAlignment="1">
      <alignment vertical="center" wrapText="1"/>
    </xf>
    <xf numFmtId="1" fontId="18" fillId="0" borderId="10" xfId="0" applyNumberFormat="1" applyFont="1" applyFill="1" applyBorder="1" applyAlignment="1">
      <alignment vertical="center" wrapText="1"/>
    </xf>
    <xf numFmtId="1" fontId="27" fillId="0" borderId="12" xfId="0" applyNumberFormat="1" applyFont="1" applyFill="1" applyBorder="1" applyAlignment="1">
      <alignment vertical="center" wrapText="1"/>
    </xf>
    <xf numFmtId="1" fontId="29" fillId="0" borderId="10" xfId="0" applyNumberFormat="1" applyFont="1" applyFill="1" applyBorder="1" applyAlignment="1">
      <alignment vertical="center"/>
    </xf>
    <xf numFmtId="1" fontId="26" fillId="0" borderId="13" xfId="0" applyNumberFormat="1" applyFont="1" applyFill="1" applyBorder="1" applyAlignment="1">
      <alignment vertical="center" wrapText="1"/>
    </xf>
    <xf numFmtId="1" fontId="26" fillId="0" borderId="10" xfId="0" applyNumberFormat="1" applyFont="1" applyFill="1" applyBorder="1" applyAlignment="1">
      <alignment vertical="center" wrapText="1"/>
    </xf>
    <xf numFmtId="0" fontId="29" fillId="0" borderId="0" xfId="0" applyFont="1"/>
    <xf numFmtId="1" fontId="18" fillId="0" borderId="10" xfId="0" applyNumberFormat="1" applyFont="1" applyFill="1" applyBorder="1" applyAlignment="1">
      <alignment horizontal="center" vertical="top" wrapText="1"/>
    </xf>
    <xf numFmtId="1" fontId="18" fillId="0" borderId="10" xfId="0" applyNumberFormat="1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vertical="top" wrapText="1"/>
    </xf>
    <xf numFmtId="1" fontId="36" fillId="0" borderId="10" xfId="0" applyNumberFormat="1" applyFont="1" applyFill="1" applyBorder="1"/>
    <xf numFmtId="1" fontId="36" fillId="33" borderId="10" xfId="0" applyNumberFormat="1" applyFont="1" applyFill="1" applyBorder="1"/>
    <xf numFmtId="0" fontId="36" fillId="0" borderId="10" xfId="0" applyNumberFormat="1" applyFont="1" applyFill="1" applyBorder="1" applyAlignment="1">
      <alignment vertical="center"/>
    </xf>
    <xf numFmtId="1" fontId="36" fillId="0" borderId="10" xfId="0" applyNumberFormat="1" applyFont="1" applyFill="1" applyBorder="1" applyAlignment="1">
      <alignment vertical="center"/>
    </xf>
    <xf numFmtId="1" fontId="36" fillId="0" borderId="0" xfId="0" applyNumberFormat="1" applyFont="1" applyFill="1"/>
    <xf numFmtId="0" fontId="36" fillId="0" borderId="0" xfId="0" applyFont="1" applyFill="1"/>
    <xf numFmtId="0" fontId="19" fillId="0" borderId="0" xfId="0" applyFont="1" applyFill="1"/>
    <xf numFmtId="0" fontId="26" fillId="0" borderId="0" xfId="0" applyFont="1" applyFill="1"/>
    <xf numFmtId="0" fontId="18" fillId="0" borderId="12" xfId="0" applyFont="1" applyBorder="1" applyAlignment="1">
      <alignment vertical="top" wrapText="1"/>
    </xf>
    <xf numFmtId="0" fontId="18" fillId="0" borderId="0" xfId="0" applyFont="1" applyBorder="1" applyAlignment="1">
      <alignment vertical="top" wrapText="1"/>
    </xf>
    <xf numFmtId="0" fontId="38" fillId="0" borderId="0" xfId="0" applyFont="1" applyFill="1"/>
    <xf numFmtId="1" fontId="26" fillId="0" borderId="10" xfId="0" applyNumberFormat="1" applyFont="1" applyFill="1" applyBorder="1" applyAlignment="1">
      <alignment vertical="center"/>
    </xf>
    <xf numFmtId="0" fontId="20" fillId="0" borderId="10" xfId="0" applyFont="1" applyFill="1" applyBorder="1" applyAlignment="1">
      <alignment vertical="top" wrapText="1"/>
    </xf>
    <xf numFmtId="0" fontId="18" fillId="0" borderId="10" xfId="0" applyFont="1" applyFill="1" applyBorder="1" applyAlignment="1">
      <alignment horizontal="center" vertical="top" wrapText="1"/>
    </xf>
    <xf numFmtId="0" fontId="19" fillId="0" borderId="10" xfId="0" applyFont="1" applyFill="1" applyBorder="1" applyAlignment="1">
      <alignment vertical="top" wrapText="1"/>
    </xf>
    <xf numFmtId="0" fontId="18" fillId="0" borderId="10" xfId="0" applyFont="1" applyFill="1" applyBorder="1" applyAlignment="1">
      <alignment vertical="top" wrapText="1"/>
    </xf>
    <xf numFmtId="0" fontId="30" fillId="0" borderId="10" xfId="0" applyFont="1" applyFill="1" applyBorder="1" applyAlignment="1">
      <alignment vertical="top" wrapText="1"/>
    </xf>
    <xf numFmtId="0" fontId="26" fillId="0" borderId="10" xfId="0" applyFont="1" applyFill="1" applyBorder="1" applyAlignment="1">
      <alignment vertical="top" wrapText="1"/>
    </xf>
    <xf numFmtId="0" fontId="26" fillId="0" borderId="10" xfId="0" applyFont="1" applyFill="1" applyBorder="1" applyAlignment="1">
      <alignment horizontal="center" vertical="top" wrapText="1"/>
    </xf>
    <xf numFmtId="0" fontId="27" fillId="0" borderId="10" xfId="0" applyFont="1" applyFill="1" applyBorder="1" applyAlignment="1">
      <alignment vertical="top" wrapText="1"/>
    </xf>
    <xf numFmtId="0" fontId="26" fillId="0" borderId="10" xfId="0" applyFont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top" wrapText="1"/>
    </xf>
    <xf numFmtId="0" fontId="29" fillId="0" borderId="0" xfId="0" applyFont="1" applyBorder="1"/>
    <xf numFmtId="1" fontId="36" fillId="0" borderId="10" xfId="0" applyNumberFormat="1" applyFont="1" applyFill="1" applyBorder="1" applyAlignment="1">
      <alignment horizontal="center" vertical="center" wrapText="1"/>
    </xf>
    <xf numFmtId="1" fontId="36" fillId="0" borderId="10" xfId="0" applyNumberFormat="1" applyFont="1" applyFill="1" applyBorder="1" applyAlignment="1">
      <alignment horizontal="center" vertical="center"/>
    </xf>
    <xf numFmtId="0" fontId="26" fillId="0" borderId="10" xfId="0" applyFont="1" applyBorder="1" applyAlignment="1">
      <alignment horizontal="center" vertical="top" wrapText="1"/>
    </xf>
    <xf numFmtId="0" fontId="28" fillId="0" borderId="0" xfId="0" applyFont="1"/>
    <xf numFmtId="0" fontId="30" fillId="0" borderId="10" xfId="0" applyFont="1" applyBorder="1" applyAlignment="1">
      <alignment vertical="top" wrapText="1"/>
    </xf>
    <xf numFmtId="0" fontId="26" fillId="0" borderId="10" xfId="0" applyFont="1" applyBorder="1" applyAlignment="1">
      <alignment vertical="top" wrapText="1"/>
    </xf>
    <xf numFmtId="0" fontId="27" fillId="0" borderId="10" xfId="0" applyFont="1" applyBorder="1" applyAlignment="1">
      <alignment vertical="top" wrapText="1"/>
    </xf>
    <xf numFmtId="0" fontId="26" fillId="0" borderId="11" xfId="0" applyFont="1" applyBorder="1" applyAlignment="1">
      <alignment vertical="top" wrapText="1"/>
    </xf>
    <xf numFmtId="0" fontId="28" fillId="0" borderId="0" xfId="0" applyNumberFormat="1" applyFont="1" applyFill="1" applyBorder="1"/>
    <xf numFmtId="0" fontId="26" fillId="0" borderId="0" xfId="0" applyFont="1" applyFill="1" applyBorder="1" applyAlignment="1">
      <alignment horizontal="center" vertical="top" wrapText="1"/>
    </xf>
    <xf numFmtId="0" fontId="39" fillId="0" borderId="10" xfId="0" applyFont="1" applyBorder="1" applyAlignment="1">
      <alignment vertical="top" wrapText="1"/>
    </xf>
    <xf numFmtId="2" fontId="28" fillId="0" borderId="0" xfId="0" applyNumberFormat="1" applyFont="1" applyFill="1"/>
    <xf numFmtId="0" fontId="40" fillId="0" borderId="0" xfId="0" applyNumberFormat="1" applyFont="1" applyFill="1" applyBorder="1"/>
    <xf numFmtId="0" fontId="37" fillId="0" borderId="0" xfId="0" applyNumberFormat="1" applyFont="1" applyFill="1" applyBorder="1"/>
    <xf numFmtId="164" fontId="26" fillId="0" borderId="10" xfId="0" applyNumberFormat="1" applyFont="1" applyFill="1" applyBorder="1" applyAlignment="1">
      <alignment vertical="center" wrapText="1"/>
    </xf>
    <xf numFmtId="1" fontId="26" fillId="0" borderId="10" xfId="0" applyNumberFormat="1" applyFont="1" applyFill="1" applyBorder="1" applyAlignment="1">
      <alignment horizontal="center" vertical="top" wrapText="1"/>
    </xf>
    <xf numFmtId="0" fontId="26" fillId="0" borderId="10" xfId="0" applyNumberFormat="1" applyFont="1" applyFill="1" applyBorder="1"/>
    <xf numFmtId="0" fontId="26" fillId="0" borderId="12" xfId="0" applyFont="1" applyFill="1" applyBorder="1" applyAlignment="1">
      <alignment vertical="center" wrapText="1"/>
    </xf>
    <xf numFmtId="1" fontId="26" fillId="0" borderId="0" xfId="0" applyNumberFormat="1" applyFont="1" applyFill="1" applyBorder="1" applyAlignment="1">
      <alignment vertical="center" wrapText="1"/>
    </xf>
    <xf numFmtId="1" fontId="26" fillId="0" borderId="10" xfId="0" applyNumberFormat="1" applyFont="1" applyFill="1" applyBorder="1"/>
    <xf numFmtId="0" fontId="26" fillId="0" borderId="10" xfId="0" applyFont="1" applyFill="1" applyBorder="1" applyAlignment="1">
      <alignment horizontal="center" vertical="center" wrapText="1"/>
    </xf>
    <xf numFmtId="1" fontId="26" fillId="0" borderId="10" xfId="0" applyNumberFormat="1" applyFont="1" applyFill="1" applyBorder="1" applyAlignment="1">
      <alignment horizontal="center"/>
    </xf>
    <xf numFmtId="1" fontId="26" fillId="0" borderId="0" xfId="0" applyNumberFormat="1" applyFont="1" applyFill="1" applyBorder="1" applyAlignment="1">
      <alignment vertical="center"/>
    </xf>
    <xf numFmtId="1" fontId="26" fillId="0" borderId="10" xfId="0" applyNumberFormat="1" applyFont="1" applyFill="1" applyBorder="1" applyAlignment="1">
      <alignment horizontal="center" vertical="center" wrapText="1"/>
    </xf>
    <xf numFmtId="1" fontId="26" fillId="0" borderId="0" xfId="0" applyNumberFormat="1" applyFont="1" applyFill="1" applyAlignment="1">
      <alignment horizontal="center" vertical="center"/>
    </xf>
    <xf numFmtId="0" fontId="18" fillId="0" borderId="10" xfId="0" applyFont="1" applyFill="1" applyBorder="1" applyAlignment="1">
      <alignment vertical="top" wrapText="1"/>
    </xf>
    <xf numFmtId="0" fontId="26" fillId="0" borderId="10" xfId="0" applyFont="1" applyFill="1" applyBorder="1" applyAlignment="1">
      <alignment vertical="top" wrapText="1"/>
    </xf>
    <xf numFmtId="0" fontId="26" fillId="0" borderId="10" xfId="0" applyFont="1" applyFill="1" applyBorder="1" applyAlignment="1">
      <alignment horizontal="center" vertical="top" wrapText="1"/>
    </xf>
    <xf numFmtId="0" fontId="26" fillId="0" borderId="10" xfId="0" applyFont="1" applyFill="1" applyBorder="1" applyAlignment="1">
      <alignment horizontal="center" vertical="top" wrapText="1"/>
    </xf>
    <xf numFmtId="0" fontId="26" fillId="0" borderId="10" xfId="0" applyFont="1" applyFill="1" applyBorder="1" applyAlignment="1">
      <alignment vertical="top" wrapText="1"/>
    </xf>
    <xf numFmtId="1" fontId="29" fillId="0" borderId="0" xfId="0" applyNumberFormat="1" applyFont="1" applyFill="1" applyBorder="1" applyAlignment="1">
      <alignment vertical="center"/>
    </xf>
    <xf numFmtId="1" fontId="27" fillId="0" borderId="13" xfId="0" applyNumberFormat="1" applyFont="1" applyFill="1" applyBorder="1" applyAlignment="1">
      <alignment vertical="center" wrapText="1"/>
    </xf>
    <xf numFmtId="0" fontId="18" fillId="0" borderId="10" xfId="0" applyFont="1" applyFill="1" applyBorder="1" applyAlignment="1">
      <alignment vertical="top" wrapText="1"/>
    </xf>
    <xf numFmtId="0" fontId="19" fillId="0" borderId="10" xfId="0" applyFont="1" applyFill="1" applyBorder="1" applyAlignment="1">
      <alignment vertical="center" wrapText="1"/>
    </xf>
    <xf numFmtId="0" fontId="26" fillId="0" borderId="10" xfId="0" applyFont="1" applyFill="1" applyBorder="1" applyAlignment="1">
      <alignment vertical="top" wrapText="1"/>
    </xf>
    <xf numFmtId="0" fontId="26" fillId="0" borderId="10" xfId="0" applyFont="1" applyFill="1" applyBorder="1" applyAlignment="1">
      <alignment horizontal="center" vertical="top" wrapText="1"/>
    </xf>
    <xf numFmtId="0" fontId="29" fillId="0" borderId="10" xfId="0" applyNumberFormat="1" applyFont="1" applyFill="1" applyBorder="1"/>
    <xf numFmtId="1" fontId="29" fillId="0" borderId="10" xfId="0" applyNumberFormat="1" applyFont="1" applyFill="1" applyBorder="1"/>
    <xf numFmtId="1" fontId="27" fillId="0" borderId="10" xfId="0" applyNumberFormat="1" applyFont="1" applyFill="1" applyBorder="1" applyAlignment="1">
      <alignment horizontal="center" vertical="top" wrapText="1"/>
    </xf>
    <xf numFmtId="0" fontId="18" fillId="0" borderId="10" xfId="0" applyFont="1" applyFill="1" applyBorder="1" applyAlignment="1">
      <alignment vertical="top" wrapText="1"/>
    </xf>
    <xf numFmtId="0" fontId="18" fillId="0" borderId="10" xfId="0" applyFont="1" applyFill="1" applyBorder="1" applyAlignment="1">
      <alignment horizontal="center" vertical="top" wrapText="1"/>
    </xf>
    <xf numFmtId="0" fontId="19" fillId="0" borderId="10" xfId="0" applyFont="1" applyFill="1" applyBorder="1" applyAlignment="1">
      <alignment vertical="center" wrapText="1"/>
    </xf>
    <xf numFmtId="0" fontId="26" fillId="0" borderId="10" xfId="0" applyFont="1" applyFill="1" applyBorder="1" applyAlignment="1">
      <alignment vertical="top" wrapText="1"/>
    </xf>
    <xf numFmtId="0" fontId="26" fillId="0" borderId="10" xfId="0" applyFont="1" applyFill="1" applyBorder="1" applyAlignment="1">
      <alignment horizontal="center" vertical="top" wrapText="1"/>
    </xf>
    <xf numFmtId="0" fontId="26" fillId="0" borderId="13" xfId="0" applyFont="1" applyFill="1" applyBorder="1" applyAlignment="1">
      <alignment vertical="center" wrapText="1"/>
    </xf>
    <xf numFmtId="0" fontId="27" fillId="0" borderId="13" xfId="0" applyFont="1" applyFill="1" applyBorder="1" applyAlignment="1">
      <alignment vertical="center" wrapText="1"/>
    </xf>
    <xf numFmtId="164" fontId="26" fillId="0" borderId="13" xfId="0" applyNumberFormat="1" applyFont="1" applyFill="1" applyBorder="1" applyAlignment="1">
      <alignment vertical="center" wrapText="1"/>
    </xf>
    <xf numFmtId="164" fontId="27" fillId="0" borderId="13" xfId="0" applyNumberFormat="1" applyFont="1" applyFill="1" applyBorder="1" applyAlignment="1">
      <alignment vertical="center" wrapText="1"/>
    </xf>
    <xf numFmtId="2" fontId="19" fillId="0" borderId="10" xfId="0" applyNumberFormat="1" applyFont="1" applyFill="1" applyBorder="1" applyAlignment="1">
      <alignment vertical="top" wrapText="1"/>
    </xf>
    <xf numFmtId="2" fontId="26" fillId="0" borderId="10" xfId="0" applyNumberFormat="1" applyFont="1" applyFill="1" applyBorder="1" applyAlignment="1">
      <alignment horizontal="center" vertical="top" wrapText="1"/>
    </xf>
    <xf numFmtId="164" fontId="27" fillId="0" borderId="10" xfId="0" applyNumberFormat="1" applyFont="1" applyFill="1" applyBorder="1" applyAlignment="1">
      <alignment horizontal="center" vertical="top" wrapText="1"/>
    </xf>
    <xf numFmtId="2" fontId="19" fillId="0" borderId="10" xfId="0" applyNumberFormat="1" applyFont="1" applyFill="1" applyBorder="1" applyAlignment="1">
      <alignment vertical="center" wrapText="1"/>
    </xf>
    <xf numFmtId="2" fontId="27" fillId="0" borderId="10" xfId="0" applyNumberFormat="1" applyFont="1" applyFill="1" applyBorder="1" applyAlignment="1">
      <alignment vertical="center" wrapText="1"/>
    </xf>
    <xf numFmtId="0" fontId="27" fillId="0" borderId="12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0" fontId="27" fillId="0" borderId="16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horizontal="center" vertical="top" wrapText="1"/>
    </xf>
    <xf numFmtId="0" fontId="18" fillId="0" borderId="10" xfId="0" applyFont="1" applyFill="1" applyBorder="1" applyAlignment="1">
      <alignment vertical="top" wrapText="1"/>
    </xf>
    <xf numFmtId="0" fontId="26" fillId="0" borderId="10" xfId="0" applyFont="1" applyFill="1" applyBorder="1" applyAlignment="1">
      <alignment vertical="top" wrapText="1"/>
    </xf>
    <xf numFmtId="0" fontId="26" fillId="0" borderId="10" xfId="0" applyFont="1" applyFill="1" applyBorder="1" applyAlignment="1">
      <alignment horizontal="center" vertical="top" wrapText="1"/>
    </xf>
    <xf numFmtId="0" fontId="19" fillId="0" borderId="10" xfId="0" applyFont="1" applyFill="1" applyBorder="1" applyAlignment="1">
      <alignment vertical="center" wrapText="1"/>
    </xf>
    <xf numFmtId="0" fontId="26" fillId="0" borderId="10" xfId="0" applyFont="1" applyFill="1" applyBorder="1" applyAlignment="1">
      <alignment vertical="top" wrapText="1"/>
    </xf>
    <xf numFmtId="0" fontId="26" fillId="0" borderId="10" xfId="0" applyFont="1" applyFill="1" applyBorder="1" applyAlignment="1">
      <alignment horizontal="center" vertical="top" wrapText="1"/>
    </xf>
    <xf numFmtId="164" fontId="27" fillId="0" borderId="10" xfId="0" applyNumberFormat="1" applyFont="1" applyFill="1" applyBorder="1" applyAlignment="1">
      <alignment vertical="center" wrapText="1"/>
    </xf>
    <xf numFmtId="0" fontId="26" fillId="0" borderId="12" xfId="0" applyFont="1" applyFill="1" applyBorder="1" applyAlignment="1">
      <alignment horizontal="center" vertical="top" wrapText="1"/>
    </xf>
    <xf numFmtId="0" fontId="27" fillId="0" borderId="12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center" vertical="top" wrapText="1"/>
    </xf>
    <xf numFmtId="0" fontId="26" fillId="0" borderId="13" xfId="0" applyFont="1" applyFill="1" applyBorder="1" applyAlignment="1">
      <alignment horizontal="center" vertical="top" wrapText="1"/>
    </xf>
    <xf numFmtId="0" fontId="27" fillId="0" borderId="13" xfId="0" applyFont="1" applyFill="1" applyBorder="1" applyAlignment="1">
      <alignment horizontal="center" vertical="top" wrapText="1"/>
    </xf>
    <xf numFmtId="2" fontId="26" fillId="0" borderId="10" xfId="0" applyNumberFormat="1" applyFont="1" applyFill="1" applyBorder="1" applyAlignment="1">
      <alignment vertical="center" wrapText="1"/>
    </xf>
    <xf numFmtId="0" fontId="19" fillId="0" borderId="15" xfId="0" applyFont="1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20" fillId="0" borderId="10" xfId="0" applyFont="1" applyBorder="1" applyAlignment="1">
      <alignment vertical="top" wrapText="1"/>
    </xf>
    <xf numFmtId="0" fontId="18" fillId="0" borderId="10" xfId="0" applyFont="1" applyBorder="1" applyAlignment="1">
      <alignment horizontal="center" vertical="top" wrapText="1"/>
    </xf>
    <xf numFmtId="0" fontId="19" fillId="0" borderId="10" xfId="0" applyFont="1" applyBorder="1" applyAlignment="1">
      <alignment vertical="top" wrapText="1"/>
    </xf>
    <xf numFmtId="0" fontId="20" fillId="0" borderId="12" xfId="0" applyFont="1" applyBorder="1" applyAlignment="1">
      <alignment vertical="top" wrapText="1"/>
    </xf>
    <xf numFmtId="0" fontId="20" fillId="0" borderId="0" xfId="0" applyFont="1" applyBorder="1" applyAlignment="1">
      <alignment vertical="top" wrapText="1"/>
    </xf>
    <xf numFmtId="0" fontId="18" fillId="0" borderId="10" xfId="0" applyFont="1" applyBorder="1" applyAlignment="1">
      <alignment vertical="top" wrapText="1"/>
    </xf>
    <xf numFmtId="0" fontId="20" fillId="0" borderId="10" xfId="0" applyFont="1" applyFill="1" applyBorder="1" applyAlignment="1">
      <alignment vertical="top" wrapText="1"/>
    </xf>
    <xf numFmtId="0" fontId="18" fillId="0" borderId="10" xfId="0" applyFont="1" applyFill="1" applyBorder="1" applyAlignment="1">
      <alignment vertical="top" wrapText="1"/>
    </xf>
    <xf numFmtId="0" fontId="18" fillId="0" borderId="10" xfId="0" applyFont="1" applyFill="1" applyBorder="1" applyAlignment="1">
      <alignment horizontal="center" vertical="top" wrapText="1"/>
    </xf>
    <xf numFmtId="0" fontId="19" fillId="0" borderId="10" xfId="0" applyFont="1" applyFill="1" applyBorder="1" applyAlignment="1">
      <alignment vertical="top" wrapText="1"/>
    </xf>
    <xf numFmtId="0" fontId="20" fillId="0" borderId="10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vertical="center" wrapText="1"/>
    </xf>
    <xf numFmtId="0" fontId="19" fillId="0" borderId="10" xfId="0" applyFont="1" applyFill="1" applyBorder="1" applyAlignment="1">
      <alignment vertical="center" wrapText="1"/>
    </xf>
    <xf numFmtId="0" fontId="30" fillId="0" borderId="10" xfId="0" applyFont="1" applyFill="1" applyBorder="1" applyAlignment="1">
      <alignment vertical="top" wrapText="1"/>
    </xf>
    <xf numFmtId="0" fontId="26" fillId="0" borderId="10" xfId="0" applyFont="1" applyFill="1" applyBorder="1" applyAlignment="1">
      <alignment horizontal="center" vertical="top" wrapText="1"/>
    </xf>
    <xf numFmtId="0" fontId="27" fillId="0" borderId="10" xfId="0" applyFont="1" applyFill="1" applyBorder="1" applyAlignment="1">
      <alignment vertical="top" wrapText="1"/>
    </xf>
    <xf numFmtId="0" fontId="26" fillId="0" borderId="10" xfId="0" applyFont="1" applyFill="1" applyBorder="1" applyAlignment="1">
      <alignment vertical="top" wrapText="1"/>
    </xf>
    <xf numFmtId="0" fontId="34" fillId="0" borderId="17" xfId="0" applyFont="1" applyFill="1" applyBorder="1" applyAlignment="1">
      <alignment horizontal="center"/>
    </xf>
    <xf numFmtId="0" fontId="26" fillId="0" borderId="10" xfId="0" applyFont="1" applyBorder="1" applyAlignment="1">
      <alignment horizontal="center" vertical="top" wrapText="1"/>
    </xf>
    <xf numFmtId="0" fontId="29" fillId="0" borderId="17" xfId="0" applyFont="1" applyFill="1" applyBorder="1" applyAlignment="1">
      <alignment horizontal="center"/>
    </xf>
    <xf numFmtId="0" fontId="34" fillId="0" borderId="17" xfId="0" applyFont="1" applyBorder="1" applyAlignment="1">
      <alignment horizontal="center"/>
    </xf>
    <xf numFmtId="0" fontId="30" fillId="0" borderId="10" xfId="0" applyFont="1" applyBorder="1" applyAlignment="1">
      <alignment vertical="top" wrapText="1"/>
    </xf>
    <xf numFmtId="0" fontId="27" fillId="0" borderId="10" xfId="0" applyFont="1" applyBorder="1" applyAlignment="1">
      <alignment vertical="top" wrapText="1"/>
    </xf>
    <xf numFmtId="0" fontId="26" fillId="0" borderId="10" xfId="0" applyFont="1" applyBorder="1" applyAlignment="1">
      <alignment vertical="top" wrapText="1"/>
    </xf>
  </cellXfs>
  <cellStyles count="42">
    <cellStyle name="20% no 1. izcēluma" xfId="19" builtinId="30" customBuiltin="1"/>
    <cellStyle name="20% no 2. izcēluma" xfId="23" builtinId="34" customBuiltin="1"/>
    <cellStyle name="20% no 3. izcēluma" xfId="27" builtinId="38" customBuiltin="1"/>
    <cellStyle name="20% no 4. izcēluma" xfId="31" builtinId="42" customBuiltin="1"/>
    <cellStyle name="20% no 5. izcēluma" xfId="35" builtinId="46" customBuiltin="1"/>
    <cellStyle name="20% no 6. izcēluma" xfId="39" builtinId="50" customBuiltin="1"/>
    <cellStyle name="40% no 1. izcēluma" xfId="20" builtinId="31" customBuiltin="1"/>
    <cellStyle name="40% no 2. izcēluma" xfId="24" builtinId="35" customBuiltin="1"/>
    <cellStyle name="40% no 3. izcēluma" xfId="28" builtinId="39" customBuiltin="1"/>
    <cellStyle name="40% no 4. izcēluma" xfId="32" builtinId="43" customBuiltin="1"/>
    <cellStyle name="40% no 5. izcēluma" xfId="36" builtinId="47" customBuiltin="1"/>
    <cellStyle name="40% no 6. izcēluma" xfId="40" builtinId="51" customBuiltin="1"/>
    <cellStyle name="60% no 1. izcēluma" xfId="21" builtinId="32" customBuiltin="1"/>
    <cellStyle name="60% no 2. izcēluma" xfId="25" builtinId="36" customBuiltin="1"/>
    <cellStyle name="60% no 3. izcēluma" xfId="29" builtinId="40" customBuiltin="1"/>
    <cellStyle name="60% no 4. izcēluma" xfId="33" builtinId="44" customBuiltin="1"/>
    <cellStyle name="60% no 5. izcēluma" xfId="37" builtinId="48" customBuiltin="1"/>
    <cellStyle name="60% no 6. izcēluma" xfId="41" builtinId="52" customBuiltin="1"/>
    <cellStyle name="Aprēķināšana" xfId="11" builtinId="22" customBuiltin="1"/>
    <cellStyle name="Brīdinājuma teksts" xfId="14" builtinId="11" customBuiltin="1"/>
    <cellStyle name="Ievade" xfId="9" builtinId="20" customBuiltin="1"/>
    <cellStyle name="Izcēlums (1. veids)" xfId="18" builtinId="29" customBuiltin="1"/>
    <cellStyle name="Izcēlums (2. veids)" xfId="22" builtinId="33" customBuiltin="1"/>
    <cellStyle name="Izcēlums (3. veids)" xfId="26" builtinId="37" customBuiltin="1"/>
    <cellStyle name="Izcēlums (4. veids)" xfId="30" builtinId="41" customBuiltin="1"/>
    <cellStyle name="Izcēlums (5. veids)" xfId="34" builtinId="45" customBuiltin="1"/>
    <cellStyle name="Izcēlums (6. veids)" xfId="38" builtinId="49" customBuiltin="1"/>
    <cellStyle name="Izvade" xfId="10" builtinId="21" customBuiltin="1"/>
    <cellStyle name="Kopsumma" xfId="17" builtinId="25" customBuiltin="1"/>
    <cellStyle name="Labs" xfId="6" builtinId="26" customBuiltin="1"/>
    <cellStyle name="Neitrāls" xfId="8" builtinId="28" customBuiltin="1"/>
    <cellStyle name="Nosaukums" xfId="1" builtinId="15" customBuiltin="1"/>
    <cellStyle name="Parasts" xfId="0" builtinId="0"/>
    <cellStyle name="Paskaidrojošs teksts" xfId="16" builtinId="53" customBuiltin="1"/>
    <cellStyle name="Pārbaudes šūna" xfId="13" builtinId="23" customBuiltin="1"/>
    <cellStyle name="Piezīme" xfId="15" builtinId="10" customBuiltin="1"/>
    <cellStyle name="Saistīta šūna" xfId="12" builtinId="24" customBuiltin="1"/>
    <cellStyle name="Slikts" xfId="7" builtinId="27" customBuiltin="1"/>
    <cellStyle name="Virsraksts 1" xfId="2" builtinId="16" customBuiltin="1"/>
    <cellStyle name="Virsraksts 2" xfId="3" builtinId="17" customBuiltin="1"/>
    <cellStyle name="Virsraksts 3" xfId="4" builtinId="18" customBuiltin="1"/>
    <cellStyle name="Virsraksts 4" xfId="5" builtinId="1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48"/>
  <sheetViews>
    <sheetView tabSelected="1" topLeftCell="A7" workbookViewId="0">
      <selection activeCell="N35" sqref="N35"/>
    </sheetView>
  </sheetViews>
  <sheetFormatPr defaultRowHeight="15" x14ac:dyDescent="0.25"/>
  <cols>
    <col min="1" max="1" width="32.28515625" style="39" customWidth="1"/>
    <col min="2" max="2" width="3.42578125" style="39" customWidth="1"/>
    <col min="3" max="4" width="9.140625" style="39" customWidth="1"/>
    <col min="5" max="5" width="6.140625" style="39" customWidth="1"/>
    <col min="6" max="6" width="5.85546875" style="39" customWidth="1"/>
    <col min="7" max="7" width="13.140625" style="39" customWidth="1"/>
    <col min="8" max="8" width="9.140625" style="39"/>
    <col min="9" max="9" width="6.5703125" style="39" customWidth="1"/>
    <col min="10" max="10" width="7.28515625" style="39" customWidth="1"/>
    <col min="11" max="11" width="10.85546875" style="39" customWidth="1"/>
    <col min="12" max="12" width="7.85546875" style="39" customWidth="1"/>
    <col min="13" max="13" width="6.140625" style="39" customWidth="1"/>
    <col min="14" max="14" width="12.140625" style="39" customWidth="1"/>
    <col min="15" max="16384" width="9.140625" style="39"/>
  </cols>
  <sheetData>
    <row r="1" spans="1:15" ht="12" customHeight="1" x14ac:dyDescent="0.25">
      <c r="A1" s="75" t="s">
        <v>45</v>
      </c>
    </row>
    <row r="2" spans="1:15" ht="14.25" customHeight="1" x14ac:dyDescent="0.25">
      <c r="A2" s="17" t="s">
        <v>0</v>
      </c>
      <c r="B2" s="17"/>
      <c r="C2" s="176" t="s">
        <v>1</v>
      </c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" t="s">
        <v>2</v>
      </c>
    </row>
    <row r="3" spans="1:15" ht="26.25" customHeight="1" x14ac:dyDescent="0.25">
      <c r="A3" s="17" t="s">
        <v>3</v>
      </c>
      <c r="B3" s="17"/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7" t="s">
        <v>13</v>
      </c>
      <c r="M3" s="17" t="s">
        <v>14</v>
      </c>
      <c r="N3" s="17"/>
    </row>
    <row r="4" spans="1:15" ht="15" customHeight="1" x14ac:dyDescent="0.25">
      <c r="A4" s="16" t="s">
        <v>15</v>
      </c>
      <c r="B4" s="19" t="s">
        <v>16</v>
      </c>
      <c r="C4" s="135">
        <f>C6+C8+C10</f>
        <v>2100.2400000000002</v>
      </c>
      <c r="D4" s="135">
        <f>D6+D8+D10</f>
        <v>430.79</v>
      </c>
      <c r="E4" s="135">
        <f>E6+E8+E10</f>
        <v>0</v>
      </c>
      <c r="F4" s="135">
        <f t="shared" ref="F4:M5" si="0">F6+F8+F10</f>
        <v>0.37</v>
      </c>
      <c r="G4" s="135">
        <f t="shared" si="0"/>
        <v>2531.3999999999996</v>
      </c>
      <c r="H4" s="135">
        <f t="shared" si="0"/>
        <v>1310.5700000000002</v>
      </c>
      <c r="I4" s="135">
        <f t="shared" si="0"/>
        <v>29.82</v>
      </c>
      <c r="J4" s="135">
        <f t="shared" si="0"/>
        <v>285.81</v>
      </c>
      <c r="K4" s="135">
        <f t="shared" si="0"/>
        <v>1626.2</v>
      </c>
      <c r="L4" s="135">
        <f t="shared" si="0"/>
        <v>4157.5999999999995</v>
      </c>
      <c r="M4" s="135">
        <f t="shared" si="0"/>
        <v>48.15</v>
      </c>
      <c r="N4" s="153">
        <f>N6+N8+N10</f>
        <v>4205.75</v>
      </c>
      <c r="O4" s="40"/>
    </row>
    <row r="5" spans="1:15" ht="15" customHeight="1" x14ac:dyDescent="0.25">
      <c r="A5" s="18"/>
      <c r="B5" s="19" t="s">
        <v>17</v>
      </c>
      <c r="C5" s="68">
        <f>C7+C9+C11</f>
        <v>584745</v>
      </c>
      <c r="D5" s="68">
        <f t="shared" ref="D5:G5" si="1">D7+D9+D11</f>
        <v>111809</v>
      </c>
      <c r="E5" s="68">
        <f t="shared" si="1"/>
        <v>0</v>
      </c>
      <c r="F5" s="68">
        <f t="shared" si="1"/>
        <v>1</v>
      </c>
      <c r="G5" s="68">
        <f t="shared" si="1"/>
        <v>696555</v>
      </c>
      <c r="H5" s="68">
        <f>H7+H9+H11</f>
        <v>325353</v>
      </c>
      <c r="I5" s="68">
        <f t="shared" si="0"/>
        <v>7524</v>
      </c>
      <c r="J5" s="68">
        <f t="shared" si="0"/>
        <v>78426</v>
      </c>
      <c r="K5" s="68">
        <f t="shared" si="0"/>
        <v>411303</v>
      </c>
      <c r="L5" s="68">
        <f t="shared" si="0"/>
        <v>1107858</v>
      </c>
      <c r="M5" s="68">
        <f>M7+M9+M11</f>
        <v>8663</v>
      </c>
      <c r="N5" s="68">
        <f>N7+N9+N11</f>
        <v>1116521</v>
      </c>
      <c r="O5" s="40"/>
    </row>
    <row r="6" spans="1:15" ht="15" customHeight="1" x14ac:dyDescent="0.25">
      <c r="A6" s="177" t="s">
        <v>18</v>
      </c>
      <c r="B6" s="5" t="s">
        <v>16</v>
      </c>
      <c r="C6" s="31">
        <v>1969.07</v>
      </c>
      <c r="D6" s="31">
        <v>427.62</v>
      </c>
      <c r="E6" s="26">
        <v>0</v>
      </c>
      <c r="F6" s="26">
        <v>0.37</v>
      </c>
      <c r="G6" s="26">
        <f>SUM(C6:F6)</f>
        <v>2397.06</v>
      </c>
      <c r="H6" s="31">
        <v>1294.43</v>
      </c>
      <c r="I6" s="31">
        <v>29.82</v>
      </c>
      <c r="J6" s="31">
        <v>285.81</v>
      </c>
      <c r="K6" s="26">
        <f>SUM(H6:J6)</f>
        <v>1610.06</v>
      </c>
      <c r="L6" s="26">
        <f>G6+K6</f>
        <v>4007.12</v>
      </c>
      <c r="M6" s="31">
        <v>48.15</v>
      </c>
      <c r="N6" s="29">
        <f>SUM(L6:M6)</f>
        <v>4055.27</v>
      </c>
      <c r="O6" s="40"/>
    </row>
    <row r="7" spans="1:15" ht="15.75" x14ac:dyDescent="0.25">
      <c r="A7" s="177"/>
      <c r="B7" s="19" t="s">
        <v>17</v>
      </c>
      <c r="C7" s="132">
        <v>570845</v>
      </c>
      <c r="D7" s="132">
        <v>111308</v>
      </c>
      <c r="E7" s="73">
        <v>0</v>
      </c>
      <c r="F7" s="73">
        <v>1</v>
      </c>
      <c r="G7" s="73">
        <f t="shared" ref="G7:G37" si="2">SUM(C7:F7)</f>
        <v>682154</v>
      </c>
      <c r="H7" s="132">
        <v>324679</v>
      </c>
      <c r="I7" s="132">
        <v>7524</v>
      </c>
      <c r="J7" s="132">
        <v>78426</v>
      </c>
      <c r="K7" s="73">
        <f t="shared" ref="K7:K37" si="3">SUM(H7:J7)</f>
        <v>410629</v>
      </c>
      <c r="L7" s="73">
        <f t="shared" ref="L7:L37" si="4">G7+K7</f>
        <v>1092783</v>
      </c>
      <c r="M7" s="132">
        <v>8663</v>
      </c>
      <c r="N7" s="133">
        <f t="shared" ref="N7:N37" si="5">SUM(L7:M7)</f>
        <v>1101446</v>
      </c>
      <c r="O7" s="40"/>
    </row>
    <row r="8" spans="1:15" x14ac:dyDescent="0.25">
      <c r="A8" s="177" t="s">
        <v>19</v>
      </c>
      <c r="B8" s="19" t="s">
        <v>16</v>
      </c>
      <c r="C8" s="26">
        <v>116.39</v>
      </c>
      <c r="D8" s="26">
        <v>1.29</v>
      </c>
      <c r="E8" s="26">
        <v>0</v>
      </c>
      <c r="F8" s="26">
        <v>0</v>
      </c>
      <c r="G8" s="26">
        <f t="shared" si="2"/>
        <v>117.68</v>
      </c>
      <c r="H8" s="26">
        <v>16.14</v>
      </c>
      <c r="I8" s="26">
        <v>0</v>
      </c>
      <c r="J8" s="26">
        <v>0</v>
      </c>
      <c r="K8" s="26">
        <f t="shared" si="3"/>
        <v>16.14</v>
      </c>
      <c r="L8" s="26">
        <f t="shared" si="4"/>
        <v>133.82</v>
      </c>
      <c r="M8" s="26">
        <v>0</v>
      </c>
      <c r="N8" s="25">
        <f t="shared" si="5"/>
        <v>133.82</v>
      </c>
      <c r="O8" s="40"/>
    </row>
    <row r="9" spans="1:15" ht="29.25" customHeight="1" x14ac:dyDescent="0.25">
      <c r="A9" s="177"/>
      <c r="B9" s="19" t="s">
        <v>17</v>
      </c>
      <c r="C9" s="26">
        <v>9267</v>
      </c>
      <c r="D9" s="26">
        <v>20</v>
      </c>
      <c r="E9" s="26">
        <v>0</v>
      </c>
      <c r="F9" s="26">
        <v>0</v>
      </c>
      <c r="G9" s="26">
        <f>SUM(C9:F9)</f>
        <v>9287</v>
      </c>
      <c r="H9" s="26">
        <v>674</v>
      </c>
      <c r="I9" s="26">
        <v>0</v>
      </c>
      <c r="J9" s="26">
        <v>0</v>
      </c>
      <c r="K9" s="26">
        <f t="shared" si="3"/>
        <v>674</v>
      </c>
      <c r="L9" s="26">
        <f>G9+K9</f>
        <v>9961</v>
      </c>
      <c r="M9" s="26">
        <v>0</v>
      </c>
      <c r="N9" s="25">
        <f>SUM(L9:M9)</f>
        <v>9961</v>
      </c>
      <c r="O9" s="40"/>
    </row>
    <row r="10" spans="1:15" ht="12.75" customHeight="1" x14ac:dyDescent="0.25">
      <c r="A10" s="177" t="s">
        <v>20</v>
      </c>
      <c r="B10" s="54" t="s">
        <v>16</v>
      </c>
      <c r="C10" s="26">
        <v>14.78</v>
      </c>
      <c r="D10" s="26">
        <v>1.88</v>
      </c>
      <c r="E10" s="26">
        <v>0</v>
      </c>
      <c r="F10" s="26">
        <v>0</v>
      </c>
      <c r="G10" s="26">
        <f t="shared" si="2"/>
        <v>16.66</v>
      </c>
      <c r="H10" s="26">
        <v>0</v>
      </c>
      <c r="I10" s="26">
        <v>0</v>
      </c>
      <c r="J10" s="26">
        <v>0</v>
      </c>
      <c r="K10" s="26">
        <f t="shared" si="3"/>
        <v>0</v>
      </c>
      <c r="L10" s="26">
        <f t="shared" si="4"/>
        <v>16.66</v>
      </c>
      <c r="M10" s="26">
        <v>0</v>
      </c>
      <c r="N10" s="25">
        <f t="shared" si="5"/>
        <v>16.66</v>
      </c>
      <c r="O10" s="40"/>
    </row>
    <row r="11" spans="1:15" ht="12.75" customHeight="1" x14ac:dyDescent="0.25">
      <c r="A11" s="177"/>
      <c r="B11" s="54" t="s">
        <v>17</v>
      </c>
      <c r="C11" s="26">
        <v>4633</v>
      </c>
      <c r="D11" s="26">
        <v>481</v>
      </c>
      <c r="E11" s="26">
        <v>0</v>
      </c>
      <c r="F11" s="26">
        <v>0</v>
      </c>
      <c r="G11" s="26">
        <f t="shared" si="2"/>
        <v>5114</v>
      </c>
      <c r="H11" s="26">
        <v>0</v>
      </c>
      <c r="I11" s="26">
        <v>0</v>
      </c>
      <c r="J11" s="26">
        <v>0</v>
      </c>
      <c r="K11" s="26">
        <f t="shared" si="3"/>
        <v>0</v>
      </c>
      <c r="L11" s="26">
        <f t="shared" si="4"/>
        <v>5114</v>
      </c>
      <c r="M11" s="26">
        <v>0</v>
      </c>
      <c r="N11" s="25">
        <f>SUM(L11:M11)</f>
        <v>5114</v>
      </c>
      <c r="O11" s="40"/>
    </row>
    <row r="12" spans="1:15" ht="13.5" customHeight="1" x14ac:dyDescent="0.25">
      <c r="A12" s="56" t="s">
        <v>21</v>
      </c>
      <c r="B12" s="55" t="s">
        <v>16</v>
      </c>
      <c r="C12" s="146">
        <v>3346.55</v>
      </c>
      <c r="D12" s="146">
        <v>1671.87</v>
      </c>
      <c r="E12" s="146">
        <v>3.65</v>
      </c>
      <c r="F12" s="146">
        <v>4.54</v>
      </c>
      <c r="G12" s="147">
        <f t="shared" si="2"/>
        <v>5026.6099999999997</v>
      </c>
      <c r="H12" s="146">
        <v>611.89</v>
      </c>
      <c r="I12" s="146">
        <v>27.87</v>
      </c>
      <c r="J12" s="146">
        <v>98.23</v>
      </c>
      <c r="K12" s="147">
        <f t="shared" si="3"/>
        <v>737.99</v>
      </c>
      <c r="L12" s="147">
        <f t="shared" si="4"/>
        <v>5764.5999999999995</v>
      </c>
      <c r="M12" s="146">
        <v>8.15</v>
      </c>
      <c r="N12" s="147">
        <f t="shared" si="5"/>
        <v>5772.7499999999991</v>
      </c>
      <c r="O12" s="40"/>
    </row>
    <row r="13" spans="1:15" ht="12.75" customHeight="1" x14ac:dyDescent="0.25">
      <c r="A13" s="54" t="s">
        <v>37</v>
      </c>
      <c r="B13" s="54" t="s">
        <v>17</v>
      </c>
      <c r="C13" s="26">
        <v>192638</v>
      </c>
      <c r="D13" s="26">
        <v>82518</v>
      </c>
      <c r="E13" s="26">
        <v>97</v>
      </c>
      <c r="F13" s="26">
        <v>127</v>
      </c>
      <c r="G13" s="25">
        <f t="shared" si="2"/>
        <v>275380</v>
      </c>
      <c r="H13" s="26">
        <v>35888</v>
      </c>
      <c r="I13" s="26">
        <v>1488</v>
      </c>
      <c r="J13" s="26">
        <v>6026</v>
      </c>
      <c r="K13" s="25">
        <f t="shared" si="3"/>
        <v>43402</v>
      </c>
      <c r="L13" s="25">
        <f t="shared" si="4"/>
        <v>318782</v>
      </c>
      <c r="M13" s="26">
        <v>168</v>
      </c>
      <c r="N13" s="25">
        <f t="shared" si="5"/>
        <v>318950</v>
      </c>
      <c r="O13" s="40"/>
    </row>
    <row r="14" spans="1:15" ht="12.75" customHeight="1" x14ac:dyDescent="0.25">
      <c r="A14" s="175" t="s">
        <v>23</v>
      </c>
      <c r="B14" s="54" t="s">
        <v>16</v>
      </c>
      <c r="C14" s="26">
        <v>9.75</v>
      </c>
      <c r="D14" s="26">
        <v>9.3800000000000008</v>
      </c>
      <c r="E14" s="26">
        <v>0</v>
      </c>
      <c r="F14" s="26">
        <v>1.03</v>
      </c>
      <c r="G14" s="25">
        <f t="shared" si="2"/>
        <v>20.160000000000004</v>
      </c>
      <c r="H14" s="26">
        <v>4.87</v>
      </c>
      <c r="I14" s="26">
        <v>0</v>
      </c>
      <c r="J14" s="26">
        <v>2.06</v>
      </c>
      <c r="K14" s="25">
        <f t="shared" si="3"/>
        <v>6.93</v>
      </c>
      <c r="L14" s="25">
        <f t="shared" si="4"/>
        <v>27.090000000000003</v>
      </c>
      <c r="M14" s="26">
        <v>0</v>
      </c>
      <c r="N14" s="25">
        <f t="shared" si="5"/>
        <v>27.090000000000003</v>
      </c>
      <c r="O14" s="40"/>
    </row>
    <row r="15" spans="1:15" ht="12.75" customHeight="1" x14ac:dyDescent="0.25">
      <c r="A15" s="175"/>
      <c r="B15" s="54" t="s">
        <v>17</v>
      </c>
      <c r="C15" s="26">
        <v>1656</v>
      </c>
      <c r="D15" s="26">
        <v>806</v>
      </c>
      <c r="E15" s="26">
        <v>0</v>
      </c>
      <c r="F15" s="26">
        <v>78</v>
      </c>
      <c r="G15" s="25">
        <f t="shared" si="2"/>
        <v>2540</v>
      </c>
      <c r="H15" s="26">
        <v>489</v>
      </c>
      <c r="I15" s="26">
        <v>0</v>
      </c>
      <c r="J15" s="26">
        <v>158</v>
      </c>
      <c r="K15" s="25">
        <f t="shared" si="3"/>
        <v>647</v>
      </c>
      <c r="L15" s="25">
        <f t="shared" si="4"/>
        <v>3187</v>
      </c>
      <c r="M15" s="26">
        <v>0</v>
      </c>
      <c r="N15" s="25">
        <f t="shared" si="5"/>
        <v>3187</v>
      </c>
      <c r="O15" s="40"/>
    </row>
    <row r="16" spans="1:15" ht="12.75" customHeight="1" x14ac:dyDescent="0.25">
      <c r="A16" s="175" t="s">
        <v>24</v>
      </c>
      <c r="B16" s="54" t="s">
        <v>16</v>
      </c>
      <c r="C16" s="26">
        <v>1595.07</v>
      </c>
      <c r="D16" s="26">
        <v>1329.18</v>
      </c>
      <c r="E16" s="26">
        <v>18.82</v>
      </c>
      <c r="F16" s="26">
        <v>32.6</v>
      </c>
      <c r="G16" s="25">
        <f t="shared" si="2"/>
        <v>2975.67</v>
      </c>
      <c r="H16" s="26">
        <v>638.02</v>
      </c>
      <c r="I16" s="26">
        <v>11.61</v>
      </c>
      <c r="J16" s="26">
        <v>29.89</v>
      </c>
      <c r="K16" s="25">
        <f t="shared" si="3"/>
        <v>679.52</v>
      </c>
      <c r="L16" s="25">
        <f t="shared" si="4"/>
        <v>3655.19</v>
      </c>
      <c r="M16" s="26">
        <v>0.74</v>
      </c>
      <c r="N16" s="25">
        <f t="shared" si="5"/>
        <v>3655.93</v>
      </c>
      <c r="O16" s="40"/>
    </row>
    <row r="17" spans="1:15" ht="12.75" customHeight="1" x14ac:dyDescent="0.25">
      <c r="A17" s="175"/>
      <c r="B17" s="54" t="s">
        <v>17</v>
      </c>
      <c r="C17" s="26">
        <v>11845</v>
      </c>
      <c r="D17" s="26">
        <v>10636</v>
      </c>
      <c r="E17" s="26">
        <v>25</v>
      </c>
      <c r="F17" s="26">
        <v>588</v>
      </c>
      <c r="G17" s="25">
        <f t="shared" si="2"/>
        <v>23094</v>
      </c>
      <c r="H17" s="26">
        <v>3983</v>
      </c>
      <c r="I17" s="26">
        <v>110</v>
      </c>
      <c r="J17" s="26">
        <v>592</v>
      </c>
      <c r="K17" s="25">
        <f t="shared" si="3"/>
        <v>4685</v>
      </c>
      <c r="L17" s="25">
        <f t="shared" si="4"/>
        <v>27779</v>
      </c>
      <c r="M17" s="26">
        <v>15</v>
      </c>
      <c r="N17" s="25">
        <f t="shared" si="5"/>
        <v>27794</v>
      </c>
      <c r="O17" s="40"/>
    </row>
    <row r="18" spans="1:15" ht="12.75" customHeight="1" x14ac:dyDescent="0.25">
      <c r="A18" s="180" t="s">
        <v>25</v>
      </c>
      <c r="B18" s="54" t="s">
        <v>16</v>
      </c>
      <c r="C18" s="26">
        <v>2.73</v>
      </c>
      <c r="D18" s="26">
        <v>0</v>
      </c>
      <c r="E18" s="26">
        <v>0</v>
      </c>
      <c r="F18" s="26">
        <v>0</v>
      </c>
      <c r="G18" s="25">
        <f t="shared" si="2"/>
        <v>2.73</v>
      </c>
      <c r="H18" s="26">
        <v>10.27</v>
      </c>
      <c r="I18" s="26">
        <v>0</v>
      </c>
      <c r="J18" s="26">
        <v>0</v>
      </c>
      <c r="K18" s="25">
        <f t="shared" si="3"/>
        <v>10.27</v>
      </c>
      <c r="L18" s="25">
        <f t="shared" si="4"/>
        <v>13</v>
      </c>
      <c r="M18" s="26">
        <v>0</v>
      </c>
      <c r="N18" s="25">
        <f t="shared" si="5"/>
        <v>13</v>
      </c>
      <c r="O18" s="40"/>
    </row>
    <row r="19" spans="1:15" ht="12.75" customHeight="1" x14ac:dyDescent="0.25">
      <c r="A19" s="180"/>
      <c r="B19" s="54" t="s">
        <v>17</v>
      </c>
      <c r="C19" s="26">
        <v>666</v>
      </c>
      <c r="D19" s="26">
        <v>0</v>
      </c>
      <c r="E19" s="26">
        <v>0</v>
      </c>
      <c r="F19" s="26">
        <v>0</v>
      </c>
      <c r="G19" s="25">
        <f t="shared" si="2"/>
        <v>666</v>
      </c>
      <c r="H19" s="26">
        <v>2234</v>
      </c>
      <c r="I19" s="26">
        <v>0</v>
      </c>
      <c r="J19" s="26">
        <v>0</v>
      </c>
      <c r="K19" s="25">
        <f t="shared" si="3"/>
        <v>2234</v>
      </c>
      <c r="L19" s="25">
        <f t="shared" si="4"/>
        <v>2900</v>
      </c>
      <c r="M19" s="26">
        <v>0</v>
      </c>
      <c r="N19" s="25">
        <f t="shared" si="5"/>
        <v>2900</v>
      </c>
      <c r="O19" s="40"/>
    </row>
    <row r="20" spans="1:15" ht="12.75" customHeight="1" x14ac:dyDescent="0.25">
      <c r="A20" s="180" t="s">
        <v>26</v>
      </c>
      <c r="B20" s="54" t="s">
        <v>16</v>
      </c>
      <c r="C20" s="26">
        <v>0</v>
      </c>
      <c r="D20" s="26">
        <v>0</v>
      </c>
      <c r="E20" s="26">
        <v>0</v>
      </c>
      <c r="F20" s="26">
        <v>0</v>
      </c>
      <c r="G20" s="25">
        <f t="shared" si="2"/>
        <v>0</v>
      </c>
      <c r="H20" s="26">
        <v>0</v>
      </c>
      <c r="I20" s="26">
        <v>0</v>
      </c>
      <c r="J20" s="26">
        <v>0</v>
      </c>
      <c r="K20" s="25">
        <f t="shared" si="3"/>
        <v>0</v>
      </c>
      <c r="L20" s="25">
        <f t="shared" si="4"/>
        <v>0</v>
      </c>
      <c r="M20" s="26">
        <v>0</v>
      </c>
      <c r="N20" s="25">
        <f t="shared" si="5"/>
        <v>0</v>
      </c>
      <c r="O20" s="40"/>
    </row>
    <row r="21" spans="1:15" ht="12.75" customHeight="1" x14ac:dyDescent="0.25">
      <c r="A21" s="180"/>
      <c r="B21" s="54" t="s">
        <v>17</v>
      </c>
      <c r="C21" s="26">
        <v>0</v>
      </c>
      <c r="D21" s="26">
        <v>0</v>
      </c>
      <c r="E21" s="26">
        <v>0</v>
      </c>
      <c r="F21" s="26">
        <v>0</v>
      </c>
      <c r="G21" s="25">
        <f t="shared" si="2"/>
        <v>0</v>
      </c>
      <c r="H21" s="26">
        <v>0</v>
      </c>
      <c r="I21" s="26">
        <v>0</v>
      </c>
      <c r="J21" s="26">
        <v>0</v>
      </c>
      <c r="K21" s="25">
        <f t="shared" si="3"/>
        <v>0</v>
      </c>
      <c r="L21" s="25">
        <f t="shared" si="4"/>
        <v>0</v>
      </c>
      <c r="M21" s="26">
        <v>0</v>
      </c>
      <c r="N21" s="25">
        <f t="shared" si="5"/>
        <v>0</v>
      </c>
      <c r="O21" s="40"/>
    </row>
    <row r="22" spans="1:15" ht="12.75" customHeight="1" x14ac:dyDescent="0.25">
      <c r="A22" s="52" t="s">
        <v>27</v>
      </c>
      <c r="B22" s="134" t="s">
        <v>16</v>
      </c>
      <c r="C22" s="26">
        <v>100.55</v>
      </c>
      <c r="D22" s="26">
        <v>101.09</v>
      </c>
      <c r="E22" s="26">
        <v>0</v>
      </c>
      <c r="F22" s="26">
        <v>0</v>
      </c>
      <c r="G22" s="25">
        <f t="shared" si="2"/>
        <v>201.64</v>
      </c>
      <c r="H22" s="26">
        <v>100.03</v>
      </c>
      <c r="I22" s="26">
        <v>80</v>
      </c>
      <c r="J22" s="26">
        <v>30.05</v>
      </c>
      <c r="K22" s="25">
        <f t="shared" si="3"/>
        <v>210.08</v>
      </c>
      <c r="L22" s="25">
        <f t="shared" si="4"/>
        <v>411.72</v>
      </c>
      <c r="M22" s="26">
        <v>69.95</v>
      </c>
      <c r="N22" s="25">
        <f t="shared" si="5"/>
        <v>481.67</v>
      </c>
      <c r="O22" s="40"/>
    </row>
    <row r="23" spans="1:15" ht="12.75" customHeight="1" x14ac:dyDescent="0.25">
      <c r="A23" s="53"/>
      <c r="B23" s="134" t="s">
        <v>17</v>
      </c>
      <c r="C23" s="26">
        <v>10160</v>
      </c>
      <c r="D23" s="26">
        <v>10160</v>
      </c>
      <c r="E23" s="26">
        <v>0</v>
      </c>
      <c r="F23" s="26">
        <v>0</v>
      </c>
      <c r="G23" s="25">
        <f t="shared" si="2"/>
        <v>20320</v>
      </c>
      <c r="H23" s="26">
        <v>10010</v>
      </c>
      <c r="I23" s="26">
        <v>7363</v>
      </c>
      <c r="J23" s="26">
        <v>3050</v>
      </c>
      <c r="K23" s="25">
        <f t="shared" si="3"/>
        <v>20423</v>
      </c>
      <c r="L23" s="25">
        <f t="shared" si="4"/>
        <v>40743</v>
      </c>
      <c r="M23" s="26">
        <v>6950</v>
      </c>
      <c r="N23" s="25">
        <f t="shared" si="5"/>
        <v>47693</v>
      </c>
      <c r="O23" s="40"/>
    </row>
    <row r="24" spans="1:15" ht="12.75" customHeight="1" x14ac:dyDescent="0.25">
      <c r="A24" s="175" t="s">
        <v>28</v>
      </c>
      <c r="B24" s="54" t="s">
        <v>16</v>
      </c>
      <c r="C24" s="26">
        <v>212.28</v>
      </c>
      <c r="D24" s="26">
        <v>37.479999999999997</v>
      </c>
      <c r="E24" s="26">
        <v>0</v>
      </c>
      <c r="F24" s="26">
        <v>0</v>
      </c>
      <c r="G24" s="25">
        <f t="shared" si="2"/>
        <v>249.76</v>
      </c>
      <c r="H24" s="26">
        <v>27.76</v>
      </c>
      <c r="I24" s="26">
        <v>3.29</v>
      </c>
      <c r="J24" s="26">
        <v>0.72</v>
      </c>
      <c r="K24" s="25">
        <f t="shared" si="3"/>
        <v>31.77</v>
      </c>
      <c r="L24" s="25">
        <f t="shared" si="4"/>
        <v>281.52999999999997</v>
      </c>
      <c r="M24" s="26">
        <v>1.89</v>
      </c>
      <c r="N24" s="25">
        <f t="shared" si="5"/>
        <v>283.41999999999996</v>
      </c>
      <c r="O24" s="40"/>
    </row>
    <row r="25" spans="1:15" ht="12.75" customHeight="1" x14ac:dyDescent="0.25">
      <c r="A25" s="175"/>
      <c r="B25" s="54" t="s">
        <v>17</v>
      </c>
      <c r="C25" s="26">
        <v>5691</v>
      </c>
      <c r="D25" s="26">
        <v>1172</v>
      </c>
      <c r="E25" s="26">
        <v>0</v>
      </c>
      <c r="F25" s="26">
        <v>0</v>
      </c>
      <c r="G25" s="25">
        <f t="shared" si="2"/>
        <v>6863</v>
      </c>
      <c r="H25" s="26">
        <v>1088</v>
      </c>
      <c r="I25" s="26">
        <v>41</v>
      </c>
      <c r="J25" s="26">
        <v>115</v>
      </c>
      <c r="K25" s="25">
        <f t="shared" si="3"/>
        <v>1244</v>
      </c>
      <c r="L25" s="25">
        <f t="shared" si="4"/>
        <v>8107</v>
      </c>
      <c r="M25" s="26">
        <v>83</v>
      </c>
      <c r="N25" s="25">
        <f t="shared" si="5"/>
        <v>8190</v>
      </c>
      <c r="O25" s="40"/>
    </row>
    <row r="26" spans="1:15" ht="12.75" customHeight="1" x14ac:dyDescent="0.25">
      <c r="A26" s="175" t="s">
        <v>29</v>
      </c>
      <c r="B26" s="54" t="s">
        <v>16</v>
      </c>
      <c r="C26" s="26">
        <v>0</v>
      </c>
      <c r="D26" s="26">
        <v>0</v>
      </c>
      <c r="E26" s="26">
        <v>0</v>
      </c>
      <c r="F26" s="26">
        <v>0</v>
      </c>
      <c r="G26" s="25">
        <f t="shared" si="2"/>
        <v>0</v>
      </c>
      <c r="H26" s="26">
        <v>0</v>
      </c>
      <c r="I26" s="26">
        <v>0</v>
      </c>
      <c r="J26" s="26">
        <v>0</v>
      </c>
      <c r="K26" s="25">
        <f t="shared" si="3"/>
        <v>0</v>
      </c>
      <c r="L26" s="25">
        <f t="shared" si="4"/>
        <v>0</v>
      </c>
      <c r="M26" s="26">
        <v>0</v>
      </c>
      <c r="N26" s="25">
        <f t="shared" si="5"/>
        <v>0</v>
      </c>
      <c r="O26" s="40"/>
    </row>
    <row r="27" spans="1:15" ht="12.75" customHeight="1" x14ac:dyDescent="0.25">
      <c r="A27" s="175"/>
      <c r="B27" s="54" t="s">
        <v>17</v>
      </c>
      <c r="C27" s="26">
        <v>0</v>
      </c>
      <c r="D27" s="26">
        <v>0</v>
      </c>
      <c r="E27" s="26">
        <v>0</v>
      </c>
      <c r="F27" s="26">
        <v>0</v>
      </c>
      <c r="G27" s="25">
        <f t="shared" si="2"/>
        <v>0</v>
      </c>
      <c r="H27" s="26">
        <v>0</v>
      </c>
      <c r="I27" s="26">
        <v>0</v>
      </c>
      <c r="J27" s="26">
        <v>0</v>
      </c>
      <c r="K27" s="25">
        <f t="shared" si="3"/>
        <v>0</v>
      </c>
      <c r="L27" s="25">
        <f t="shared" si="4"/>
        <v>0</v>
      </c>
      <c r="M27" s="26">
        <v>0</v>
      </c>
      <c r="N27" s="25">
        <f t="shared" si="5"/>
        <v>0</v>
      </c>
      <c r="O27" s="40"/>
    </row>
    <row r="28" spans="1:15" ht="12.75" customHeight="1" x14ac:dyDescent="0.25">
      <c r="A28" s="175" t="s">
        <v>30</v>
      </c>
      <c r="B28" s="54" t="s">
        <v>16</v>
      </c>
      <c r="C28" s="26">
        <v>1.44</v>
      </c>
      <c r="D28" s="26">
        <v>0</v>
      </c>
      <c r="E28" s="26">
        <v>0</v>
      </c>
      <c r="F28" s="26">
        <v>0</v>
      </c>
      <c r="G28" s="25">
        <f t="shared" si="2"/>
        <v>1.44</v>
      </c>
      <c r="H28" s="26">
        <v>0</v>
      </c>
      <c r="I28" s="26">
        <v>0</v>
      </c>
      <c r="J28" s="26">
        <v>0</v>
      </c>
      <c r="K28" s="25">
        <f t="shared" si="3"/>
        <v>0</v>
      </c>
      <c r="L28" s="25">
        <f t="shared" si="4"/>
        <v>1.44</v>
      </c>
      <c r="M28" s="26">
        <v>0</v>
      </c>
      <c r="N28" s="25">
        <f t="shared" si="5"/>
        <v>1.44</v>
      </c>
      <c r="O28" s="40"/>
    </row>
    <row r="29" spans="1:15" ht="12.75" customHeight="1" x14ac:dyDescent="0.25">
      <c r="A29" s="175"/>
      <c r="B29" s="54" t="s">
        <v>17</v>
      </c>
      <c r="C29" s="26">
        <v>1</v>
      </c>
      <c r="D29" s="26">
        <v>0</v>
      </c>
      <c r="E29" s="26">
        <v>0</v>
      </c>
      <c r="F29" s="26">
        <v>0</v>
      </c>
      <c r="G29" s="25">
        <f t="shared" si="2"/>
        <v>1</v>
      </c>
      <c r="H29" s="26">
        <v>0</v>
      </c>
      <c r="I29" s="26">
        <v>0</v>
      </c>
      <c r="J29" s="26">
        <v>0</v>
      </c>
      <c r="K29" s="25">
        <f t="shared" si="3"/>
        <v>0</v>
      </c>
      <c r="L29" s="25">
        <f t="shared" si="4"/>
        <v>1</v>
      </c>
      <c r="M29" s="26">
        <v>0</v>
      </c>
      <c r="N29" s="25">
        <f t="shared" si="5"/>
        <v>1</v>
      </c>
      <c r="O29" s="40"/>
    </row>
    <row r="30" spans="1:15" ht="12.75" customHeight="1" x14ac:dyDescent="0.25">
      <c r="A30" s="175" t="s">
        <v>31</v>
      </c>
      <c r="B30" s="54" t="s">
        <v>16</v>
      </c>
      <c r="C30" s="26">
        <v>129.36000000000001</v>
      </c>
      <c r="D30" s="26">
        <v>30.15</v>
      </c>
      <c r="E30" s="26">
        <v>0</v>
      </c>
      <c r="F30" s="26">
        <v>0</v>
      </c>
      <c r="G30" s="25">
        <f t="shared" si="2"/>
        <v>159.51000000000002</v>
      </c>
      <c r="H30" s="26">
        <v>21.56</v>
      </c>
      <c r="I30" s="26">
        <v>2.41</v>
      </c>
      <c r="J30" s="26">
        <v>1.8</v>
      </c>
      <c r="K30" s="25">
        <f t="shared" si="3"/>
        <v>25.77</v>
      </c>
      <c r="L30" s="25">
        <f t="shared" si="4"/>
        <v>185.28000000000003</v>
      </c>
      <c r="M30" s="26">
        <v>0.42</v>
      </c>
      <c r="N30" s="25">
        <f t="shared" si="5"/>
        <v>185.70000000000002</v>
      </c>
      <c r="O30" s="40"/>
    </row>
    <row r="31" spans="1:15" ht="12.75" customHeight="1" x14ac:dyDescent="0.25">
      <c r="A31" s="175"/>
      <c r="B31" s="54" t="s">
        <v>17</v>
      </c>
      <c r="C31" s="26">
        <v>21021</v>
      </c>
      <c r="D31" s="26">
        <v>4932</v>
      </c>
      <c r="E31" s="26">
        <v>0</v>
      </c>
      <c r="F31" s="26">
        <v>0</v>
      </c>
      <c r="G31" s="25">
        <f t="shared" si="2"/>
        <v>25953</v>
      </c>
      <c r="H31" s="26">
        <v>3271</v>
      </c>
      <c r="I31" s="26">
        <v>331</v>
      </c>
      <c r="J31" s="26">
        <v>300</v>
      </c>
      <c r="K31" s="25">
        <f t="shared" si="3"/>
        <v>3902</v>
      </c>
      <c r="L31" s="25">
        <f t="shared" si="4"/>
        <v>29855</v>
      </c>
      <c r="M31" s="26">
        <v>38</v>
      </c>
      <c r="N31" s="25">
        <f t="shared" si="5"/>
        <v>29893</v>
      </c>
      <c r="O31" s="40"/>
    </row>
    <row r="32" spans="1:15" ht="12.75" customHeight="1" x14ac:dyDescent="0.25">
      <c r="A32" s="175" t="s">
        <v>32</v>
      </c>
      <c r="B32" s="54" t="s">
        <v>16</v>
      </c>
      <c r="C32" s="26">
        <v>0</v>
      </c>
      <c r="D32" s="26">
        <v>0</v>
      </c>
      <c r="E32" s="26">
        <v>0</v>
      </c>
      <c r="F32" s="26">
        <v>0</v>
      </c>
      <c r="G32" s="25">
        <f t="shared" si="2"/>
        <v>0</v>
      </c>
      <c r="H32" s="26">
        <v>0</v>
      </c>
      <c r="I32" s="26">
        <v>0</v>
      </c>
      <c r="J32" s="26">
        <v>0</v>
      </c>
      <c r="K32" s="25">
        <f t="shared" si="3"/>
        <v>0</v>
      </c>
      <c r="L32" s="25">
        <f t="shared" si="4"/>
        <v>0</v>
      </c>
      <c r="M32" s="26">
        <v>0</v>
      </c>
      <c r="N32" s="25">
        <f t="shared" si="5"/>
        <v>0</v>
      </c>
      <c r="O32" s="40"/>
    </row>
    <row r="33" spans="1:16" ht="12.75" customHeight="1" x14ac:dyDescent="0.25">
      <c r="A33" s="175"/>
      <c r="B33" s="54" t="s">
        <v>17</v>
      </c>
      <c r="C33" s="26">
        <v>0</v>
      </c>
      <c r="D33" s="26">
        <v>0</v>
      </c>
      <c r="E33" s="26">
        <v>0</v>
      </c>
      <c r="F33" s="26">
        <v>0</v>
      </c>
      <c r="G33" s="25">
        <f t="shared" si="2"/>
        <v>0</v>
      </c>
      <c r="H33" s="26">
        <v>0</v>
      </c>
      <c r="I33" s="26">
        <v>0</v>
      </c>
      <c r="J33" s="26">
        <v>0</v>
      </c>
      <c r="K33" s="25">
        <f t="shared" si="3"/>
        <v>0</v>
      </c>
      <c r="L33" s="25">
        <f t="shared" si="4"/>
        <v>0</v>
      </c>
      <c r="M33" s="26">
        <v>0</v>
      </c>
      <c r="N33" s="25">
        <f t="shared" si="5"/>
        <v>0</v>
      </c>
      <c r="O33" s="40"/>
    </row>
    <row r="34" spans="1:16" ht="12.75" customHeight="1" x14ac:dyDescent="0.25">
      <c r="A34" s="175" t="s">
        <v>33</v>
      </c>
      <c r="B34" s="54" t="s">
        <v>16</v>
      </c>
      <c r="C34" s="26">
        <v>0</v>
      </c>
      <c r="D34" s="26">
        <v>0</v>
      </c>
      <c r="E34" s="26">
        <v>0</v>
      </c>
      <c r="F34" s="26">
        <v>0</v>
      </c>
      <c r="G34" s="25">
        <f t="shared" si="2"/>
        <v>0</v>
      </c>
      <c r="H34" s="26">
        <v>0</v>
      </c>
      <c r="I34" s="26">
        <v>0</v>
      </c>
      <c r="J34" s="26">
        <v>0</v>
      </c>
      <c r="K34" s="25">
        <f t="shared" si="3"/>
        <v>0</v>
      </c>
      <c r="L34" s="25">
        <f t="shared" si="4"/>
        <v>0</v>
      </c>
      <c r="M34" s="26">
        <v>0</v>
      </c>
      <c r="N34" s="25">
        <f t="shared" si="5"/>
        <v>0</v>
      </c>
      <c r="O34" s="40"/>
    </row>
    <row r="35" spans="1:16" ht="12.75" customHeight="1" x14ac:dyDescent="0.25">
      <c r="A35" s="178"/>
      <c r="B35" s="87" t="s">
        <v>17</v>
      </c>
      <c r="C35" s="119">
        <v>0</v>
      </c>
      <c r="D35" s="119">
        <v>0</v>
      </c>
      <c r="E35" s="119">
        <v>0</v>
      </c>
      <c r="F35" s="119">
        <v>0</v>
      </c>
      <c r="G35" s="155">
        <f t="shared" si="2"/>
        <v>0</v>
      </c>
      <c r="H35" s="119">
        <v>0</v>
      </c>
      <c r="I35" s="119">
        <v>0</v>
      </c>
      <c r="J35" s="119">
        <v>0</v>
      </c>
      <c r="K35" s="155">
        <f t="shared" si="3"/>
        <v>0</v>
      </c>
      <c r="L35" s="155">
        <f t="shared" si="4"/>
        <v>0</v>
      </c>
      <c r="M35" s="119">
        <v>0</v>
      </c>
      <c r="N35" s="155">
        <f t="shared" si="5"/>
        <v>0</v>
      </c>
      <c r="O35" s="40"/>
    </row>
    <row r="36" spans="1:16" ht="12.75" customHeight="1" x14ac:dyDescent="0.25">
      <c r="A36" s="179" t="s">
        <v>34</v>
      </c>
      <c r="B36" s="88" t="s">
        <v>16</v>
      </c>
      <c r="C36" s="156">
        <v>0</v>
      </c>
      <c r="D36" s="156">
        <v>0</v>
      </c>
      <c r="E36" s="156">
        <v>0</v>
      </c>
      <c r="F36" s="156">
        <v>0</v>
      </c>
      <c r="G36" s="157">
        <f t="shared" si="2"/>
        <v>0</v>
      </c>
      <c r="H36" s="156">
        <v>0</v>
      </c>
      <c r="I36" s="156">
        <v>0</v>
      </c>
      <c r="J36" s="156">
        <v>1.5</v>
      </c>
      <c r="K36" s="157">
        <f t="shared" si="3"/>
        <v>1.5</v>
      </c>
      <c r="L36" s="157">
        <f t="shared" si="4"/>
        <v>1.5</v>
      </c>
      <c r="M36" s="156">
        <v>0</v>
      </c>
      <c r="N36" s="157">
        <f t="shared" si="5"/>
        <v>1.5</v>
      </c>
      <c r="O36" s="40"/>
    </row>
    <row r="37" spans="1:16" ht="12.75" customHeight="1" x14ac:dyDescent="0.25">
      <c r="A37" s="179"/>
      <c r="B37" s="88" t="s">
        <v>17</v>
      </c>
      <c r="C37" s="156">
        <v>0</v>
      </c>
      <c r="D37" s="156">
        <v>0</v>
      </c>
      <c r="E37" s="156">
        <v>0</v>
      </c>
      <c r="F37" s="156">
        <v>0</v>
      </c>
      <c r="G37" s="157">
        <f t="shared" si="2"/>
        <v>0</v>
      </c>
      <c r="H37" s="156">
        <v>0</v>
      </c>
      <c r="I37" s="156">
        <v>0</v>
      </c>
      <c r="J37" s="156">
        <v>8</v>
      </c>
      <c r="K37" s="157">
        <f t="shared" si="3"/>
        <v>8</v>
      </c>
      <c r="L37" s="157">
        <f t="shared" si="4"/>
        <v>8</v>
      </c>
      <c r="M37" s="156">
        <v>0</v>
      </c>
      <c r="N37" s="157">
        <f t="shared" si="5"/>
        <v>8</v>
      </c>
      <c r="O37" s="40"/>
    </row>
    <row r="38" spans="1:16" ht="12.75" customHeight="1" x14ac:dyDescent="0.25">
      <c r="A38" s="173" t="s">
        <v>35</v>
      </c>
      <c r="B38" s="55" t="s">
        <v>16</v>
      </c>
      <c r="C38" s="147">
        <f>C4+C12+C14+C16+C18+C20+C22+C24+C26+C28+C30+C32+C34+C36</f>
        <v>7497.9699999999993</v>
      </c>
      <c r="D38" s="147">
        <f t="shared" ref="D38:M39" si="6">D4+D12+D14+D16+D18+D20+D22+D24+D26+D28+D30+D32+D34+D36</f>
        <v>3609.9400000000005</v>
      </c>
      <c r="E38" s="147">
        <f t="shared" si="6"/>
        <v>22.47</v>
      </c>
      <c r="F38" s="147">
        <f t="shared" si="6"/>
        <v>38.54</v>
      </c>
      <c r="G38" s="147">
        <f t="shared" si="6"/>
        <v>11168.92</v>
      </c>
      <c r="H38" s="147">
        <f t="shared" si="6"/>
        <v>2724.9700000000003</v>
      </c>
      <c r="I38" s="147">
        <f t="shared" si="6"/>
        <v>155</v>
      </c>
      <c r="J38" s="147">
        <f>J4+J12+J14+J16+J18+J20+J22+J24+J26+J28+J30+J32+J34+J36</f>
        <v>450.06000000000006</v>
      </c>
      <c r="K38" s="147">
        <f t="shared" ref="K38:M38" si="7">K4+K12+K14+K16+K18+K20+K22+K24+K26+K28+K30+K32+K34+K36</f>
        <v>3330.0299999999997</v>
      </c>
      <c r="L38" s="147">
        <f t="shared" si="7"/>
        <v>14498.95</v>
      </c>
      <c r="M38" s="147">
        <f t="shared" si="7"/>
        <v>129.29999999999998</v>
      </c>
      <c r="N38" s="158">
        <f>N4+N12+N14+N16+N18+N20+N22+N24+N26+N28+N30+N32+N34+N36</f>
        <v>14628.250000000002</v>
      </c>
      <c r="O38" s="114"/>
      <c r="P38" s="3"/>
    </row>
    <row r="39" spans="1:16" ht="12.75" customHeight="1" x14ac:dyDescent="0.25">
      <c r="A39" s="174"/>
      <c r="B39" s="19" t="s">
        <v>17</v>
      </c>
      <c r="C39" s="60">
        <f>C5+C13+C15+C17+C19+C21+C23+C25+C27+C29+C31+C33+C35+C37</f>
        <v>828423</v>
      </c>
      <c r="D39" s="60">
        <f>D5+D13+D15+D17+D19+D21+D23+D25+D27+D29+D31+D33+D35+D37</f>
        <v>222033</v>
      </c>
      <c r="E39" s="60">
        <f t="shared" si="6"/>
        <v>122</v>
      </c>
      <c r="F39" s="60">
        <f t="shared" si="6"/>
        <v>794</v>
      </c>
      <c r="G39" s="60">
        <f t="shared" si="6"/>
        <v>1051372</v>
      </c>
      <c r="H39" s="60">
        <f t="shared" si="6"/>
        <v>382316</v>
      </c>
      <c r="I39" s="60">
        <f t="shared" si="6"/>
        <v>16857</v>
      </c>
      <c r="J39" s="60">
        <f t="shared" si="6"/>
        <v>88675</v>
      </c>
      <c r="K39" s="60">
        <f t="shared" si="6"/>
        <v>487848</v>
      </c>
      <c r="L39" s="60">
        <f t="shared" si="6"/>
        <v>1539220</v>
      </c>
      <c r="M39" s="60">
        <f t="shared" si="6"/>
        <v>15917</v>
      </c>
      <c r="N39" s="60">
        <f>N5+N13+N15+N17+N19+N21+N23+N25+N27+N29+N31+N33+N35+N37</f>
        <v>1555137</v>
      </c>
      <c r="O39" s="40"/>
      <c r="P39" s="3"/>
    </row>
    <row r="40" spans="1:16" x14ac:dyDescent="0.25"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40"/>
    </row>
    <row r="41" spans="1:16" x14ac:dyDescent="0.25"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40"/>
    </row>
    <row r="42" spans="1:16" x14ac:dyDescent="0.25"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40"/>
    </row>
    <row r="43" spans="1:16" x14ac:dyDescent="0.25"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40"/>
    </row>
    <row r="44" spans="1:16" x14ac:dyDescent="0.25"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40"/>
    </row>
    <row r="45" spans="1:16" x14ac:dyDescent="0.25"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</row>
    <row r="46" spans="1:16" x14ac:dyDescent="0.25"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</row>
    <row r="47" spans="1:16" x14ac:dyDescent="0.25"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</row>
    <row r="48" spans="1:16" x14ac:dyDescent="0.25"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</row>
  </sheetData>
  <mergeCells count="16">
    <mergeCell ref="A38:A39"/>
    <mergeCell ref="A16:A17"/>
    <mergeCell ref="C2:M2"/>
    <mergeCell ref="A6:A7"/>
    <mergeCell ref="A8:A9"/>
    <mergeCell ref="A10:A11"/>
    <mergeCell ref="A14:A15"/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</mergeCells>
  <pageMargins left="0.15748031496062992" right="0.15748031496062992" top="0.23622047244094491" bottom="0.74803149606299213" header="0.15748031496062992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40"/>
  <sheetViews>
    <sheetView topLeftCell="A7" workbookViewId="0">
      <selection activeCell="J14" sqref="J14"/>
    </sheetView>
  </sheetViews>
  <sheetFormatPr defaultRowHeight="15" x14ac:dyDescent="0.25"/>
  <cols>
    <col min="1" max="1" width="31.5703125" style="75" customWidth="1"/>
    <col min="2" max="2" width="4" style="75" customWidth="1"/>
    <col min="3" max="3" width="8.140625" style="75" customWidth="1"/>
    <col min="4" max="4" width="9.140625" style="75"/>
    <col min="5" max="5" width="5.85546875" style="75" customWidth="1"/>
    <col min="6" max="6" width="5.42578125" style="75" customWidth="1"/>
    <col min="7" max="7" width="12.140625" style="75" customWidth="1"/>
    <col min="8" max="8" width="9.140625" style="75"/>
    <col min="9" max="9" width="7.28515625" style="75" customWidth="1"/>
    <col min="10" max="10" width="9.140625" style="75"/>
    <col min="11" max="11" width="12.5703125" style="75" customWidth="1"/>
    <col min="12" max="12" width="7.85546875" style="75" customWidth="1"/>
    <col min="13" max="13" width="6.42578125" style="75" customWidth="1"/>
    <col min="14" max="14" width="11.85546875" style="75" customWidth="1"/>
    <col min="15" max="15" width="9.140625" style="32"/>
    <col min="16" max="16384" width="9.140625" style="75"/>
  </cols>
  <sheetData>
    <row r="1" spans="1:14" ht="12.75" customHeight="1" x14ac:dyDescent="0.25">
      <c r="A1" s="75" t="s">
        <v>54</v>
      </c>
    </row>
    <row r="2" spans="1:14" ht="11.25" customHeight="1" x14ac:dyDescent="0.25">
      <c r="A2" s="97" t="s">
        <v>0</v>
      </c>
      <c r="B2" s="165"/>
      <c r="C2" s="189" t="s">
        <v>1</v>
      </c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34" t="s">
        <v>2</v>
      </c>
    </row>
    <row r="3" spans="1:14" ht="25.5" customHeight="1" x14ac:dyDescent="0.25">
      <c r="A3" s="97" t="s">
        <v>3</v>
      </c>
      <c r="B3" s="165"/>
      <c r="C3" s="165" t="s">
        <v>4</v>
      </c>
      <c r="D3" s="165" t="s">
        <v>5</v>
      </c>
      <c r="E3" s="165" t="s">
        <v>6</v>
      </c>
      <c r="F3" s="165" t="s">
        <v>7</v>
      </c>
      <c r="G3" s="165" t="s">
        <v>8</v>
      </c>
      <c r="H3" s="165" t="s">
        <v>9</v>
      </c>
      <c r="I3" s="165" t="s">
        <v>10</v>
      </c>
      <c r="J3" s="165" t="s">
        <v>11</v>
      </c>
      <c r="K3" s="165" t="s">
        <v>12</v>
      </c>
      <c r="L3" s="165" t="s">
        <v>13</v>
      </c>
      <c r="M3" s="165" t="s">
        <v>14</v>
      </c>
      <c r="N3" s="165"/>
    </row>
    <row r="4" spans="1:14" ht="14.25" customHeight="1" x14ac:dyDescent="0.25">
      <c r="A4" s="95" t="s">
        <v>15</v>
      </c>
      <c r="B4" s="164" t="s">
        <v>16</v>
      </c>
      <c r="C4" s="34">
        <f>C6+C8+C10</f>
        <v>1061.96</v>
      </c>
      <c r="D4" s="34">
        <f>D6+D8+D10</f>
        <v>439.00000000000006</v>
      </c>
      <c r="E4" s="34">
        <f t="shared" ref="E4:F4" si="0">E6+E8+E10</f>
        <v>0</v>
      </c>
      <c r="F4" s="34">
        <f t="shared" si="0"/>
        <v>1.1000000000000001</v>
      </c>
      <c r="G4" s="34">
        <f t="shared" ref="G4:G5" si="1">SUM(C4:F4)</f>
        <v>1502.06</v>
      </c>
      <c r="H4" s="34">
        <f>H6+H8+H10</f>
        <v>1040.8600000000001</v>
      </c>
      <c r="I4" s="34">
        <f>I6+I8</f>
        <v>39.869999999999997</v>
      </c>
      <c r="J4" s="34">
        <f>J6+J8</f>
        <v>277.52</v>
      </c>
      <c r="K4" s="34">
        <f t="shared" ref="K4:K5" si="2">SUM(H4:J4)</f>
        <v>1358.25</v>
      </c>
      <c r="L4" s="34">
        <f t="shared" ref="L4:L5" si="3">G4+K4</f>
        <v>2860.31</v>
      </c>
      <c r="M4" s="34">
        <f>M6+M8+M10</f>
        <v>29.14</v>
      </c>
      <c r="N4" s="34">
        <f t="shared" ref="N4:N5" si="4">SUM(L4:M4)</f>
        <v>2889.45</v>
      </c>
    </row>
    <row r="5" spans="1:14" ht="14.25" customHeight="1" x14ac:dyDescent="0.25">
      <c r="A5" s="98"/>
      <c r="B5" s="164" t="s">
        <v>38</v>
      </c>
      <c r="C5" s="34">
        <f>C7+C9+C11</f>
        <v>293029</v>
      </c>
      <c r="D5" s="34">
        <f t="shared" ref="D5:F5" si="5">D7+D9+D11</f>
        <v>125954</v>
      </c>
      <c r="E5" s="34">
        <f t="shared" si="5"/>
        <v>0</v>
      </c>
      <c r="F5" s="34">
        <f t="shared" si="5"/>
        <v>207</v>
      </c>
      <c r="G5" s="34">
        <f t="shared" si="1"/>
        <v>419190</v>
      </c>
      <c r="H5" s="34">
        <f>H7+H9+H11</f>
        <v>288402</v>
      </c>
      <c r="I5" s="34">
        <f t="shared" ref="I5:J5" si="6">I7+I9+I11</f>
        <v>11455</v>
      </c>
      <c r="J5" s="34">
        <f t="shared" si="6"/>
        <v>84796</v>
      </c>
      <c r="K5" s="34">
        <f t="shared" si="2"/>
        <v>384653</v>
      </c>
      <c r="L5" s="34">
        <f t="shared" si="3"/>
        <v>803843</v>
      </c>
      <c r="M5" s="34">
        <f>M7+M9+M11</f>
        <v>4946</v>
      </c>
      <c r="N5" s="34">
        <f t="shared" si="4"/>
        <v>808789</v>
      </c>
    </row>
    <row r="6" spans="1:14" ht="13.5" customHeight="1" x14ac:dyDescent="0.25">
      <c r="A6" s="190" t="s">
        <v>39</v>
      </c>
      <c r="B6" s="131" t="s">
        <v>16</v>
      </c>
      <c r="C6" s="118">
        <v>1010.9</v>
      </c>
      <c r="D6" s="118">
        <v>437.72</v>
      </c>
      <c r="E6" s="130">
        <v>0</v>
      </c>
      <c r="F6" s="130">
        <v>1.1000000000000001</v>
      </c>
      <c r="G6" s="130">
        <f>SUM(C6:F6)</f>
        <v>1449.7199999999998</v>
      </c>
      <c r="H6" s="118">
        <v>1026.93</v>
      </c>
      <c r="I6" s="118">
        <v>39.869999999999997</v>
      </c>
      <c r="J6" s="118">
        <v>275.81</v>
      </c>
      <c r="K6" s="130">
        <f>SUM(H6:J6)</f>
        <v>1342.61</v>
      </c>
      <c r="L6" s="130">
        <f>G6+K6</f>
        <v>2792.33</v>
      </c>
      <c r="M6" s="118">
        <v>27.35</v>
      </c>
      <c r="N6" s="130">
        <f>SUM(L6:M6)</f>
        <v>2819.68</v>
      </c>
    </row>
    <row r="7" spans="1:14" ht="15" customHeight="1" x14ac:dyDescent="0.25">
      <c r="A7" s="190"/>
      <c r="B7" s="131" t="s">
        <v>38</v>
      </c>
      <c r="C7" s="118">
        <v>289829</v>
      </c>
      <c r="D7" s="118">
        <v>125748</v>
      </c>
      <c r="E7" s="130">
        <v>0</v>
      </c>
      <c r="F7" s="130">
        <v>207</v>
      </c>
      <c r="G7" s="130">
        <f>SUM(C7:F7)</f>
        <v>415784</v>
      </c>
      <c r="H7" s="118">
        <v>286979</v>
      </c>
      <c r="I7" s="118">
        <v>11455</v>
      </c>
      <c r="J7" s="118">
        <v>84524</v>
      </c>
      <c r="K7" s="130">
        <f>SUM(H7:J7)</f>
        <v>382958</v>
      </c>
      <c r="L7" s="130">
        <f>G7+K7</f>
        <v>798742</v>
      </c>
      <c r="M7" s="118">
        <v>4913</v>
      </c>
      <c r="N7" s="130">
        <f>SUM(L7:M7)</f>
        <v>803655</v>
      </c>
    </row>
    <row r="8" spans="1:14" ht="13.5" customHeight="1" x14ac:dyDescent="0.25">
      <c r="A8" s="190" t="s">
        <v>40</v>
      </c>
      <c r="B8" s="131" t="s">
        <v>16</v>
      </c>
      <c r="C8" s="130">
        <v>50.67</v>
      </c>
      <c r="D8" s="130">
        <v>0.87</v>
      </c>
      <c r="E8" s="130">
        <v>0</v>
      </c>
      <c r="F8" s="130">
        <v>0</v>
      </c>
      <c r="G8" s="130">
        <f t="shared" ref="G8:G37" si="7">SUM(C8:F8)</f>
        <v>51.54</v>
      </c>
      <c r="H8" s="130">
        <v>13.41</v>
      </c>
      <c r="I8" s="130">
        <v>0</v>
      </c>
      <c r="J8" s="130">
        <v>1.71</v>
      </c>
      <c r="K8" s="130">
        <f t="shared" ref="K8:K37" si="8">SUM(H8:J8)</f>
        <v>15.120000000000001</v>
      </c>
      <c r="L8" s="130">
        <f t="shared" ref="L8:L37" si="9">G8+K8</f>
        <v>66.66</v>
      </c>
      <c r="M8" s="130">
        <v>1.79</v>
      </c>
      <c r="N8" s="130">
        <f t="shared" ref="N8:N37" si="10">SUM(L8:M8)</f>
        <v>68.45</v>
      </c>
    </row>
    <row r="9" spans="1:14" ht="29.25" customHeight="1" x14ac:dyDescent="0.25">
      <c r="A9" s="190"/>
      <c r="B9" s="131" t="s">
        <v>38</v>
      </c>
      <c r="C9" s="130">
        <v>3105</v>
      </c>
      <c r="D9" s="130">
        <v>121</v>
      </c>
      <c r="E9" s="130">
        <v>0</v>
      </c>
      <c r="F9" s="130">
        <v>0</v>
      </c>
      <c r="G9" s="130">
        <f t="shared" si="7"/>
        <v>3226</v>
      </c>
      <c r="H9" s="130">
        <v>1369</v>
      </c>
      <c r="I9" s="130">
        <v>0</v>
      </c>
      <c r="J9" s="130">
        <v>272</v>
      </c>
      <c r="K9" s="130">
        <f t="shared" si="8"/>
        <v>1641</v>
      </c>
      <c r="L9" s="130">
        <f t="shared" si="9"/>
        <v>4867</v>
      </c>
      <c r="M9" s="130">
        <v>33</v>
      </c>
      <c r="N9" s="130">
        <f t="shared" si="10"/>
        <v>4900</v>
      </c>
    </row>
    <row r="10" spans="1:14" ht="12.75" customHeight="1" x14ac:dyDescent="0.25">
      <c r="A10" s="190" t="s">
        <v>41</v>
      </c>
      <c r="B10" s="131" t="s">
        <v>16</v>
      </c>
      <c r="C10" s="130">
        <v>0.39</v>
      </c>
      <c r="D10" s="130">
        <v>0.41</v>
      </c>
      <c r="E10" s="130">
        <v>0</v>
      </c>
      <c r="F10" s="130">
        <v>0</v>
      </c>
      <c r="G10" s="130">
        <f t="shared" si="7"/>
        <v>0.8</v>
      </c>
      <c r="H10" s="130">
        <v>0.52</v>
      </c>
      <c r="I10" s="130">
        <v>0</v>
      </c>
      <c r="J10" s="130">
        <v>0</v>
      </c>
      <c r="K10" s="130">
        <f t="shared" si="8"/>
        <v>0.52</v>
      </c>
      <c r="L10" s="130">
        <f t="shared" si="9"/>
        <v>1.32</v>
      </c>
      <c r="M10" s="130">
        <v>0</v>
      </c>
      <c r="N10" s="130">
        <f t="shared" si="10"/>
        <v>1.32</v>
      </c>
    </row>
    <row r="11" spans="1:14" ht="13.5" customHeight="1" x14ac:dyDescent="0.25">
      <c r="A11" s="190"/>
      <c r="B11" s="131" t="s">
        <v>38</v>
      </c>
      <c r="C11" s="130">
        <v>95</v>
      </c>
      <c r="D11" s="130">
        <v>85</v>
      </c>
      <c r="E11" s="130">
        <v>0</v>
      </c>
      <c r="F11" s="130">
        <v>0</v>
      </c>
      <c r="G11" s="130">
        <f t="shared" si="7"/>
        <v>180</v>
      </c>
      <c r="H11" s="130">
        <v>54</v>
      </c>
      <c r="I11" s="130">
        <v>0</v>
      </c>
      <c r="J11" s="130">
        <v>0</v>
      </c>
      <c r="K11" s="130">
        <f t="shared" si="8"/>
        <v>54</v>
      </c>
      <c r="L11" s="130">
        <f t="shared" si="9"/>
        <v>234</v>
      </c>
      <c r="M11" s="130">
        <v>0</v>
      </c>
      <c r="N11" s="130">
        <f t="shared" si="10"/>
        <v>234</v>
      </c>
    </row>
    <row r="12" spans="1:14" ht="14.25" customHeight="1" x14ac:dyDescent="0.25">
      <c r="A12" s="95" t="s">
        <v>21</v>
      </c>
      <c r="B12" s="136" t="s">
        <v>16</v>
      </c>
      <c r="C12" s="137">
        <v>1008.4</v>
      </c>
      <c r="D12" s="137">
        <v>2043.12</v>
      </c>
      <c r="E12" s="137">
        <v>0</v>
      </c>
      <c r="F12" s="137">
        <v>0</v>
      </c>
      <c r="G12" s="34">
        <f t="shared" si="7"/>
        <v>3051.52</v>
      </c>
      <c r="H12" s="137">
        <v>433.97</v>
      </c>
      <c r="I12" s="137">
        <v>22.38</v>
      </c>
      <c r="J12" s="137">
        <v>32.630000000000003</v>
      </c>
      <c r="K12" s="34">
        <f t="shared" si="8"/>
        <v>488.98</v>
      </c>
      <c r="L12" s="34">
        <f t="shared" si="9"/>
        <v>3540.5</v>
      </c>
      <c r="M12" s="137">
        <v>3.65</v>
      </c>
      <c r="N12" s="34">
        <f t="shared" si="10"/>
        <v>3544.15</v>
      </c>
    </row>
    <row r="13" spans="1:14" ht="14.25" customHeight="1" x14ac:dyDescent="0.25">
      <c r="A13" s="96" t="s">
        <v>37</v>
      </c>
      <c r="B13" s="136" t="s">
        <v>38</v>
      </c>
      <c r="C13" s="137">
        <v>54190</v>
      </c>
      <c r="D13" s="137">
        <v>112171</v>
      </c>
      <c r="E13" s="137">
        <v>0</v>
      </c>
      <c r="F13" s="137">
        <v>0</v>
      </c>
      <c r="G13" s="34">
        <f t="shared" si="7"/>
        <v>166361</v>
      </c>
      <c r="H13" s="137">
        <v>21345</v>
      </c>
      <c r="I13" s="137">
        <v>1165</v>
      </c>
      <c r="J13" s="137">
        <v>1304</v>
      </c>
      <c r="K13" s="34">
        <f t="shared" si="8"/>
        <v>23814</v>
      </c>
      <c r="L13" s="34">
        <f t="shared" si="9"/>
        <v>190175</v>
      </c>
      <c r="M13" s="137">
        <v>4</v>
      </c>
      <c r="N13" s="34">
        <f t="shared" si="10"/>
        <v>190179</v>
      </c>
    </row>
    <row r="14" spans="1:14" ht="14.25" customHeight="1" x14ac:dyDescent="0.25">
      <c r="A14" s="188" t="s">
        <v>23</v>
      </c>
      <c r="B14" s="161" t="s">
        <v>16</v>
      </c>
      <c r="C14" s="162">
        <v>23.39</v>
      </c>
      <c r="D14" s="162">
        <v>64</v>
      </c>
      <c r="E14" s="162">
        <v>0</v>
      </c>
      <c r="F14" s="162">
        <v>0</v>
      </c>
      <c r="G14" s="34">
        <f t="shared" si="7"/>
        <v>87.39</v>
      </c>
      <c r="H14" s="162">
        <v>20.09</v>
      </c>
      <c r="I14" s="162">
        <v>1.4</v>
      </c>
      <c r="J14" s="162">
        <v>5.13</v>
      </c>
      <c r="K14" s="34">
        <f t="shared" si="8"/>
        <v>26.619999999999997</v>
      </c>
      <c r="L14" s="34">
        <f t="shared" si="9"/>
        <v>114.00999999999999</v>
      </c>
      <c r="M14" s="162">
        <v>0</v>
      </c>
      <c r="N14" s="34">
        <f t="shared" si="10"/>
        <v>114.00999999999999</v>
      </c>
    </row>
    <row r="15" spans="1:14" ht="14.25" customHeight="1" x14ac:dyDescent="0.25">
      <c r="A15" s="188"/>
      <c r="B15" s="161" t="s">
        <v>38</v>
      </c>
      <c r="C15" s="162">
        <v>2710</v>
      </c>
      <c r="D15" s="162">
        <v>7116</v>
      </c>
      <c r="E15" s="162">
        <v>0</v>
      </c>
      <c r="F15" s="162">
        <v>0</v>
      </c>
      <c r="G15" s="34">
        <f t="shared" si="7"/>
        <v>9826</v>
      </c>
      <c r="H15" s="162">
        <v>1763</v>
      </c>
      <c r="I15" s="162">
        <v>189</v>
      </c>
      <c r="J15" s="162">
        <v>14</v>
      </c>
      <c r="K15" s="34">
        <f t="shared" si="8"/>
        <v>1966</v>
      </c>
      <c r="L15" s="34">
        <f t="shared" si="9"/>
        <v>11792</v>
      </c>
      <c r="M15" s="162">
        <v>0</v>
      </c>
      <c r="N15" s="34">
        <f t="shared" si="10"/>
        <v>11792</v>
      </c>
    </row>
    <row r="16" spans="1:14" ht="14.25" customHeight="1" x14ac:dyDescent="0.25">
      <c r="A16" s="188" t="s">
        <v>24</v>
      </c>
      <c r="B16" s="161" t="s">
        <v>16</v>
      </c>
      <c r="C16" s="162">
        <v>3088.65</v>
      </c>
      <c r="D16" s="162">
        <v>1219.9100000000001</v>
      </c>
      <c r="E16" s="162"/>
      <c r="F16" s="162">
        <v>2</v>
      </c>
      <c r="G16" s="34">
        <f t="shared" si="7"/>
        <v>4310.5600000000004</v>
      </c>
      <c r="H16" s="162">
        <v>592.12</v>
      </c>
      <c r="I16" s="162">
        <v>20.38</v>
      </c>
      <c r="J16" s="162">
        <v>44.84</v>
      </c>
      <c r="K16" s="34">
        <f t="shared" si="8"/>
        <v>657.34</v>
      </c>
      <c r="L16" s="34">
        <f>G16+K16</f>
        <v>4967.9000000000005</v>
      </c>
      <c r="M16" s="162">
        <v>2.2200000000000002</v>
      </c>
      <c r="N16" s="34">
        <f>SUM(L16:M16)</f>
        <v>4970.1200000000008</v>
      </c>
    </row>
    <row r="17" spans="1:14" ht="14.25" customHeight="1" x14ac:dyDescent="0.25">
      <c r="A17" s="188"/>
      <c r="B17" s="161" t="s">
        <v>38</v>
      </c>
      <c r="C17" s="162">
        <v>109350</v>
      </c>
      <c r="D17" s="162">
        <v>30063</v>
      </c>
      <c r="E17" s="162"/>
      <c r="F17" s="162">
        <v>11</v>
      </c>
      <c r="G17" s="34">
        <f t="shared" si="7"/>
        <v>139424</v>
      </c>
      <c r="H17" s="162">
        <v>21726</v>
      </c>
      <c r="I17" s="162">
        <v>1148</v>
      </c>
      <c r="J17" s="162">
        <v>1274</v>
      </c>
      <c r="K17" s="34">
        <f t="shared" si="8"/>
        <v>24148</v>
      </c>
      <c r="L17" s="34">
        <f t="shared" si="9"/>
        <v>163572</v>
      </c>
      <c r="M17" s="162">
        <v>36</v>
      </c>
      <c r="N17" s="34">
        <f t="shared" si="10"/>
        <v>163608</v>
      </c>
    </row>
    <row r="18" spans="1:14" ht="14.25" customHeight="1" x14ac:dyDescent="0.25">
      <c r="A18" s="191" t="s">
        <v>42</v>
      </c>
      <c r="B18" s="161" t="s">
        <v>16</v>
      </c>
      <c r="C18" s="162">
        <v>0.47</v>
      </c>
      <c r="D18" s="162">
        <v>6.19</v>
      </c>
      <c r="E18" s="162">
        <v>0</v>
      </c>
      <c r="F18" s="162">
        <v>0</v>
      </c>
      <c r="G18" s="34">
        <f t="shared" si="7"/>
        <v>6.66</v>
      </c>
      <c r="H18" s="162">
        <v>0</v>
      </c>
      <c r="I18" s="162">
        <v>0</v>
      </c>
      <c r="J18" s="162">
        <v>0</v>
      </c>
      <c r="K18" s="34">
        <f t="shared" si="8"/>
        <v>0</v>
      </c>
      <c r="L18" s="34">
        <f t="shared" si="9"/>
        <v>6.66</v>
      </c>
      <c r="M18" s="162">
        <v>0</v>
      </c>
      <c r="N18" s="34">
        <f t="shared" si="10"/>
        <v>6.66</v>
      </c>
    </row>
    <row r="19" spans="1:14" ht="14.25" customHeight="1" x14ac:dyDescent="0.25">
      <c r="A19" s="191"/>
      <c r="B19" s="161" t="s">
        <v>38</v>
      </c>
      <c r="C19" s="162">
        <v>144</v>
      </c>
      <c r="D19" s="162">
        <v>506</v>
      </c>
      <c r="E19" s="162">
        <v>0</v>
      </c>
      <c r="F19" s="162">
        <v>0</v>
      </c>
      <c r="G19" s="34">
        <f t="shared" si="7"/>
        <v>650</v>
      </c>
      <c r="H19" s="162">
        <v>0</v>
      </c>
      <c r="I19" s="162">
        <v>0</v>
      </c>
      <c r="J19" s="162">
        <v>0</v>
      </c>
      <c r="K19" s="34">
        <f t="shared" si="8"/>
        <v>0</v>
      </c>
      <c r="L19" s="34">
        <f t="shared" si="9"/>
        <v>650</v>
      </c>
      <c r="M19" s="162">
        <v>0</v>
      </c>
      <c r="N19" s="34">
        <f t="shared" si="10"/>
        <v>650</v>
      </c>
    </row>
    <row r="20" spans="1:14" ht="14.25" customHeight="1" x14ac:dyDescent="0.25">
      <c r="A20" s="191" t="s">
        <v>43</v>
      </c>
      <c r="B20" s="161" t="s">
        <v>16</v>
      </c>
      <c r="C20" s="162">
        <v>0</v>
      </c>
      <c r="D20" s="162">
        <v>0</v>
      </c>
      <c r="E20" s="162">
        <v>0</v>
      </c>
      <c r="F20" s="162">
        <v>0</v>
      </c>
      <c r="G20" s="34">
        <f t="shared" si="7"/>
        <v>0</v>
      </c>
      <c r="H20" s="162">
        <v>0</v>
      </c>
      <c r="I20" s="162">
        <v>0</v>
      </c>
      <c r="J20" s="162">
        <v>0</v>
      </c>
      <c r="K20" s="34">
        <f t="shared" si="8"/>
        <v>0</v>
      </c>
      <c r="L20" s="34">
        <f t="shared" si="9"/>
        <v>0</v>
      </c>
      <c r="M20" s="162">
        <v>0</v>
      </c>
      <c r="N20" s="34">
        <f t="shared" si="10"/>
        <v>0</v>
      </c>
    </row>
    <row r="21" spans="1:14" ht="14.25" customHeight="1" x14ac:dyDescent="0.25">
      <c r="A21" s="191"/>
      <c r="B21" s="161" t="s">
        <v>38</v>
      </c>
      <c r="C21" s="162">
        <v>0</v>
      </c>
      <c r="D21" s="162">
        <v>0</v>
      </c>
      <c r="E21" s="162">
        <v>0</v>
      </c>
      <c r="F21" s="162">
        <v>0</v>
      </c>
      <c r="G21" s="34">
        <f t="shared" si="7"/>
        <v>0</v>
      </c>
      <c r="H21" s="162">
        <v>0</v>
      </c>
      <c r="I21" s="162">
        <v>0</v>
      </c>
      <c r="J21" s="162">
        <v>0</v>
      </c>
      <c r="K21" s="34">
        <f t="shared" si="8"/>
        <v>0</v>
      </c>
      <c r="L21" s="34">
        <f t="shared" si="9"/>
        <v>0</v>
      </c>
      <c r="M21" s="162">
        <v>0</v>
      </c>
      <c r="N21" s="34">
        <f t="shared" si="10"/>
        <v>0</v>
      </c>
    </row>
    <row r="22" spans="1:14" ht="14.25" customHeight="1" x14ac:dyDescent="0.25">
      <c r="A22" s="95" t="s">
        <v>27</v>
      </c>
      <c r="B22" s="161" t="s">
        <v>16</v>
      </c>
      <c r="C22" s="162">
        <v>33.32</v>
      </c>
      <c r="D22" s="162">
        <v>33.03</v>
      </c>
      <c r="E22" s="162">
        <v>0</v>
      </c>
      <c r="F22" s="162">
        <v>0</v>
      </c>
      <c r="G22" s="34">
        <f t="shared" si="7"/>
        <v>66.349999999999994</v>
      </c>
      <c r="H22" s="162">
        <v>34.369999999999997</v>
      </c>
      <c r="I22" s="162">
        <v>13.3</v>
      </c>
      <c r="J22" s="162">
        <v>9.9</v>
      </c>
      <c r="K22" s="34">
        <f t="shared" si="8"/>
        <v>57.57</v>
      </c>
      <c r="L22" s="34">
        <f t="shared" si="9"/>
        <v>123.91999999999999</v>
      </c>
      <c r="M22" s="162">
        <v>12.75</v>
      </c>
      <c r="N22" s="34">
        <f t="shared" si="10"/>
        <v>136.66999999999999</v>
      </c>
    </row>
    <row r="23" spans="1:14" ht="14.25" customHeight="1" x14ac:dyDescent="0.25">
      <c r="A23" s="98"/>
      <c r="B23" s="161" t="s">
        <v>38</v>
      </c>
      <c r="C23" s="162">
        <v>2497</v>
      </c>
      <c r="D23" s="162">
        <v>2503</v>
      </c>
      <c r="E23" s="162">
        <v>0</v>
      </c>
      <c r="F23" s="162">
        <v>0</v>
      </c>
      <c r="G23" s="34">
        <f t="shared" si="7"/>
        <v>5000</v>
      </c>
      <c r="H23" s="162">
        <v>2501</v>
      </c>
      <c r="I23" s="162">
        <v>993</v>
      </c>
      <c r="J23" s="162">
        <v>675</v>
      </c>
      <c r="K23" s="34">
        <f t="shared" si="8"/>
        <v>4169</v>
      </c>
      <c r="L23" s="34">
        <f t="shared" si="9"/>
        <v>9169</v>
      </c>
      <c r="M23" s="162">
        <v>1002</v>
      </c>
      <c r="N23" s="34">
        <f t="shared" si="10"/>
        <v>10171</v>
      </c>
    </row>
    <row r="24" spans="1:14" ht="14.25" customHeight="1" x14ac:dyDescent="0.25">
      <c r="A24" s="188" t="s">
        <v>28</v>
      </c>
      <c r="B24" s="161" t="s">
        <v>16</v>
      </c>
      <c r="C24" s="162">
        <v>444.63</v>
      </c>
      <c r="D24" s="162">
        <v>124.08</v>
      </c>
      <c r="E24" s="162">
        <v>2.13</v>
      </c>
      <c r="F24" s="162">
        <v>0</v>
      </c>
      <c r="G24" s="34">
        <f t="shared" si="7"/>
        <v>570.84</v>
      </c>
      <c r="H24" s="162">
        <v>105.1</v>
      </c>
      <c r="I24" s="162">
        <v>2.19</v>
      </c>
      <c r="J24" s="162">
        <v>21.59</v>
      </c>
      <c r="K24" s="34">
        <f t="shared" si="8"/>
        <v>128.88</v>
      </c>
      <c r="L24" s="34">
        <f t="shared" si="9"/>
        <v>699.72</v>
      </c>
      <c r="M24" s="162">
        <v>3.46</v>
      </c>
      <c r="N24" s="34">
        <f t="shared" si="10"/>
        <v>703.18000000000006</v>
      </c>
    </row>
    <row r="25" spans="1:14" ht="14.25" customHeight="1" x14ac:dyDescent="0.25">
      <c r="A25" s="188"/>
      <c r="B25" s="161" t="s">
        <v>38</v>
      </c>
      <c r="C25" s="162">
        <v>12742</v>
      </c>
      <c r="D25" s="162">
        <v>2016</v>
      </c>
      <c r="E25" s="162">
        <v>15</v>
      </c>
      <c r="F25" s="162">
        <v>0</v>
      </c>
      <c r="G25" s="34">
        <f t="shared" si="7"/>
        <v>14773</v>
      </c>
      <c r="H25" s="162">
        <v>1046</v>
      </c>
      <c r="I25" s="162">
        <v>28</v>
      </c>
      <c r="J25" s="162">
        <v>107</v>
      </c>
      <c r="K25" s="34">
        <f t="shared" si="8"/>
        <v>1181</v>
      </c>
      <c r="L25" s="34">
        <f t="shared" si="9"/>
        <v>15954</v>
      </c>
      <c r="M25" s="162">
        <v>64</v>
      </c>
      <c r="N25" s="34">
        <f t="shared" si="10"/>
        <v>16018</v>
      </c>
    </row>
    <row r="26" spans="1:14" ht="14.25" customHeight="1" x14ac:dyDescent="0.25">
      <c r="A26" s="188" t="s">
        <v>29</v>
      </c>
      <c r="B26" s="161" t="s">
        <v>16</v>
      </c>
      <c r="C26" s="162">
        <v>0</v>
      </c>
      <c r="D26" s="162">
        <v>0</v>
      </c>
      <c r="E26" s="162">
        <v>0</v>
      </c>
      <c r="F26" s="162">
        <v>0</v>
      </c>
      <c r="G26" s="34">
        <f t="shared" si="7"/>
        <v>0</v>
      </c>
      <c r="H26" s="162">
        <v>0</v>
      </c>
      <c r="I26" s="162">
        <v>0</v>
      </c>
      <c r="J26" s="162">
        <v>0</v>
      </c>
      <c r="K26" s="34">
        <f t="shared" si="8"/>
        <v>0</v>
      </c>
      <c r="L26" s="34">
        <f t="shared" si="9"/>
        <v>0</v>
      </c>
      <c r="M26" s="162">
        <v>0</v>
      </c>
      <c r="N26" s="34">
        <f t="shared" si="10"/>
        <v>0</v>
      </c>
    </row>
    <row r="27" spans="1:14" ht="14.25" customHeight="1" x14ac:dyDescent="0.25">
      <c r="A27" s="188"/>
      <c r="B27" s="161" t="s">
        <v>38</v>
      </c>
      <c r="C27" s="162">
        <v>0</v>
      </c>
      <c r="D27" s="162">
        <v>0</v>
      </c>
      <c r="E27" s="162">
        <v>0</v>
      </c>
      <c r="F27" s="162">
        <v>0</v>
      </c>
      <c r="G27" s="34">
        <f t="shared" si="7"/>
        <v>0</v>
      </c>
      <c r="H27" s="162">
        <v>0</v>
      </c>
      <c r="I27" s="162">
        <v>0</v>
      </c>
      <c r="J27" s="162">
        <v>0</v>
      </c>
      <c r="K27" s="34">
        <f t="shared" si="8"/>
        <v>0</v>
      </c>
      <c r="L27" s="34">
        <f t="shared" si="9"/>
        <v>0</v>
      </c>
      <c r="M27" s="162">
        <v>0</v>
      </c>
      <c r="N27" s="34">
        <f t="shared" si="10"/>
        <v>0</v>
      </c>
    </row>
    <row r="28" spans="1:14" ht="14.25" customHeight="1" x14ac:dyDescent="0.25">
      <c r="A28" s="188" t="s">
        <v>30</v>
      </c>
      <c r="B28" s="161" t="s">
        <v>16</v>
      </c>
      <c r="C28" s="162">
        <v>0</v>
      </c>
      <c r="D28" s="162">
        <v>0</v>
      </c>
      <c r="E28" s="162">
        <v>0</v>
      </c>
      <c r="F28" s="162">
        <v>0</v>
      </c>
      <c r="G28" s="34">
        <f t="shared" si="7"/>
        <v>0</v>
      </c>
      <c r="H28" s="162">
        <v>0</v>
      </c>
      <c r="I28" s="162">
        <v>0</v>
      </c>
      <c r="J28" s="162">
        <v>0</v>
      </c>
      <c r="K28" s="34">
        <f t="shared" si="8"/>
        <v>0</v>
      </c>
      <c r="L28" s="34">
        <f t="shared" si="9"/>
        <v>0</v>
      </c>
      <c r="M28" s="162">
        <v>0</v>
      </c>
      <c r="N28" s="34">
        <f t="shared" si="10"/>
        <v>0</v>
      </c>
    </row>
    <row r="29" spans="1:14" ht="14.25" customHeight="1" x14ac:dyDescent="0.25">
      <c r="A29" s="188"/>
      <c r="B29" s="161" t="s">
        <v>38</v>
      </c>
      <c r="C29" s="162">
        <v>0</v>
      </c>
      <c r="D29" s="162">
        <v>0</v>
      </c>
      <c r="E29" s="162">
        <v>0</v>
      </c>
      <c r="F29" s="162">
        <v>0</v>
      </c>
      <c r="G29" s="34">
        <f t="shared" si="7"/>
        <v>0</v>
      </c>
      <c r="H29" s="162">
        <v>0</v>
      </c>
      <c r="I29" s="162">
        <v>0</v>
      </c>
      <c r="J29" s="162">
        <v>0</v>
      </c>
      <c r="K29" s="34">
        <f t="shared" si="8"/>
        <v>0</v>
      </c>
      <c r="L29" s="34">
        <f t="shared" si="9"/>
        <v>0</v>
      </c>
      <c r="M29" s="162">
        <v>0</v>
      </c>
      <c r="N29" s="34">
        <f t="shared" si="10"/>
        <v>0</v>
      </c>
    </row>
    <row r="30" spans="1:14" ht="14.25" customHeight="1" x14ac:dyDescent="0.25">
      <c r="A30" s="188" t="s">
        <v>31</v>
      </c>
      <c r="B30" s="161" t="s">
        <v>16</v>
      </c>
      <c r="C30" s="162">
        <v>94.74</v>
      </c>
      <c r="D30" s="162">
        <v>28.13</v>
      </c>
      <c r="E30" s="162">
        <v>0</v>
      </c>
      <c r="F30" s="162">
        <v>0</v>
      </c>
      <c r="G30" s="34">
        <f t="shared" si="7"/>
        <v>122.86999999999999</v>
      </c>
      <c r="H30" s="162">
        <v>29.45</v>
      </c>
      <c r="I30" s="162">
        <v>2.61</v>
      </c>
      <c r="J30" s="162">
        <v>2.81</v>
      </c>
      <c r="K30" s="34">
        <f t="shared" si="8"/>
        <v>34.870000000000005</v>
      </c>
      <c r="L30" s="34">
        <f t="shared" si="9"/>
        <v>157.74</v>
      </c>
      <c r="M30" s="162">
        <v>1.29</v>
      </c>
      <c r="N30" s="34">
        <f t="shared" si="10"/>
        <v>159.03</v>
      </c>
    </row>
    <row r="31" spans="1:14" ht="14.25" customHeight="1" x14ac:dyDescent="0.25">
      <c r="A31" s="188"/>
      <c r="B31" s="161" t="s">
        <v>38</v>
      </c>
      <c r="C31" s="162">
        <v>10372</v>
      </c>
      <c r="D31" s="162">
        <v>4512</v>
      </c>
      <c r="E31" s="162">
        <v>0</v>
      </c>
      <c r="F31" s="162">
        <v>0</v>
      </c>
      <c r="G31" s="34">
        <f t="shared" si="7"/>
        <v>14884</v>
      </c>
      <c r="H31" s="162">
        <v>5390</v>
      </c>
      <c r="I31" s="162">
        <v>324</v>
      </c>
      <c r="J31" s="162">
        <v>385</v>
      </c>
      <c r="K31" s="34">
        <f t="shared" si="8"/>
        <v>6099</v>
      </c>
      <c r="L31" s="34">
        <f t="shared" si="9"/>
        <v>20983</v>
      </c>
      <c r="M31" s="162">
        <v>182</v>
      </c>
      <c r="N31" s="34">
        <f t="shared" si="10"/>
        <v>21165</v>
      </c>
    </row>
    <row r="32" spans="1:14" ht="14.25" customHeight="1" x14ac:dyDescent="0.25">
      <c r="A32" s="188" t="s">
        <v>32</v>
      </c>
      <c r="B32" s="161" t="s">
        <v>16</v>
      </c>
      <c r="C32" s="162">
        <v>0</v>
      </c>
      <c r="D32" s="162">
        <v>0</v>
      </c>
      <c r="E32" s="162">
        <v>0</v>
      </c>
      <c r="F32" s="162">
        <v>0</v>
      </c>
      <c r="G32" s="34">
        <f t="shared" si="7"/>
        <v>0</v>
      </c>
      <c r="H32" s="162">
        <v>0</v>
      </c>
      <c r="I32" s="162">
        <v>0</v>
      </c>
      <c r="J32" s="162">
        <v>0</v>
      </c>
      <c r="K32" s="34">
        <f t="shared" si="8"/>
        <v>0</v>
      </c>
      <c r="L32" s="34">
        <f t="shared" si="9"/>
        <v>0</v>
      </c>
      <c r="M32" s="162">
        <v>0</v>
      </c>
      <c r="N32" s="34">
        <f t="shared" si="10"/>
        <v>0</v>
      </c>
    </row>
    <row r="33" spans="1:15" ht="14.25" customHeight="1" x14ac:dyDescent="0.25">
      <c r="A33" s="188"/>
      <c r="B33" s="161" t="s">
        <v>38</v>
      </c>
      <c r="C33" s="162">
        <v>0</v>
      </c>
      <c r="D33" s="162">
        <v>0</v>
      </c>
      <c r="E33" s="162">
        <v>0</v>
      </c>
      <c r="F33" s="162">
        <v>0</v>
      </c>
      <c r="G33" s="34">
        <f t="shared" si="7"/>
        <v>0</v>
      </c>
      <c r="H33" s="162">
        <v>0</v>
      </c>
      <c r="I33" s="162">
        <v>0</v>
      </c>
      <c r="J33" s="162">
        <v>0</v>
      </c>
      <c r="K33" s="34">
        <f t="shared" si="8"/>
        <v>0</v>
      </c>
      <c r="L33" s="34">
        <f t="shared" si="9"/>
        <v>0</v>
      </c>
      <c r="M33" s="162">
        <v>0</v>
      </c>
      <c r="N33" s="34">
        <f t="shared" si="10"/>
        <v>0</v>
      </c>
    </row>
    <row r="34" spans="1:15" ht="14.25" customHeight="1" x14ac:dyDescent="0.25">
      <c r="A34" s="188" t="s">
        <v>33</v>
      </c>
      <c r="B34" s="161" t="s">
        <v>16</v>
      </c>
      <c r="C34" s="162">
        <v>1.7</v>
      </c>
      <c r="D34" s="162">
        <v>0</v>
      </c>
      <c r="E34" s="162">
        <v>0</v>
      </c>
      <c r="F34" s="162">
        <v>0</v>
      </c>
      <c r="G34" s="34">
        <f t="shared" si="7"/>
        <v>1.7</v>
      </c>
      <c r="H34" s="162">
        <v>1.29</v>
      </c>
      <c r="I34" s="162">
        <v>0</v>
      </c>
      <c r="J34" s="162">
        <v>0</v>
      </c>
      <c r="K34" s="34">
        <f t="shared" si="8"/>
        <v>1.29</v>
      </c>
      <c r="L34" s="34">
        <f t="shared" si="9"/>
        <v>2.99</v>
      </c>
      <c r="M34" s="162">
        <v>0</v>
      </c>
      <c r="N34" s="34">
        <f t="shared" si="10"/>
        <v>2.99</v>
      </c>
    </row>
    <row r="35" spans="1:15" ht="14.25" customHeight="1" x14ac:dyDescent="0.25">
      <c r="A35" s="188"/>
      <c r="B35" s="161" t="s">
        <v>38</v>
      </c>
      <c r="C35" s="162">
        <v>410</v>
      </c>
      <c r="D35" s="162">
        <v>0</v>
      </c>
      <c r="E35" s="162">
        <v>0</v>
      </c>
      <c r="F35" s="162">
        <v>0</v>
      </c>
      <c r="G35" s="34">
        <f t="shared" si="7"/>
        <v>410</v>
      </c>
      <c r="H35" s="162">
        <v>188</v>
      </c>
      <c r="I35" s="162">
        <v>0</v>
      </c>
      <c r="J35" s="162">
        <v>0</v>
      </c>
      <c r="K35" s="34">
        <f t="shared" si="8"/>
        <v>188</v>
      </c>
      <c r="L35" s="34">
        <f t="shared" si="9"/>
        <v>598</v>
      </c>
      <c r="M35" s="162">
        <v>0</v>
      </c>
      <c r="N35" s="34">
        <f t="shared" si="10"/>
        <v>598</v>
      </c>
    </row>
    <row r="36" spans="1:15" ht="14.25" customHeight="1" x14ac:dyDescent="0.25">
      <c r="A36" s="188" t="s">
        <v>34</v>
      </c>
      <c r="B36" s="161" t="s">
        <v>16</v>
      </c>
      <c r="C36" s="162">
        <v>0.18</v>
      </c>
      <c r="D36" s="162">
        <v>0.53</v>
      </c>
      <c r="E36" s="162">
        <v>0</v>
      </c>
      <c r="F36" s="162">
        <v>0</v>
      </c>
      <c r="G36" s="34">
        <f t="shared" si="7"/>
        <v>0.71</v>
      </c>
      <c r="H36" s="162">
        <v>0</v>
      </c>
      <c r="I36" s="162">
        <v>0</v>
      </c>
      <c r="J36" s="162">
        <v>0</v>
      </c>
      <c r="K36" s="34">
        <f t="shared" si="8"/>
        <v>0</v>
      </c>
      <c r="L36" s="34">
        <f t="shared" si="9"/>
        <v>0.71</v>
      </c>
      <c r="M36" s="162">
        <v>0</v>
      </c>
      <c r="N36" s="34">
        <f t="shared" si="10"/>
        <v>0.71</v>
      </c>
    </row>
    <row r="37" spans="1:15" ht="14.25" customHeight="1" x14ac:dyDescent="0.25">
      <c r="A37" s="188"/>
      <c r="B37" s="161" t="s">
        <v>38</v>
      </c>
      <c r="C37" s="162">
        <v>7</v>
      </c>
      <c r="D37" s="162">
        <v>63</v>
      </c>
      <c r="E37" s="162">
        <v>0</v>
      </c>
      <c r="F37" s="162">
        <v>0</v>
      </c>
      <c r="G37" s="34">
        <f t="shared" si="7"/>
        <v>70</v>
      </c>
      <c r="H37" s="162">
        <v>0</v>
      </c>
      <c r="I37" s="162">
        <v>0</v>
      </c>
      <c r="J37" s="162">
        <v>0</v>
      </c>
      <c r="K37" s="34">
        <f t="shared" si="8"/>
        <v>0</v>
      </c>
      <c r="L37" s="34">
        <f t="shared" si="9"/>
        <v>70</v>
      </c>
      <c r="M37" s="162">
        <v>0</v>
      </c>
      <c r="N37" s="34">
        <f t="shared" si="10"/>
        <v>70</v>
      </c>
      <c r="O37" s="35"/>
    </row>
    <row r="38" spans="1:15" ht="14.25" customHeight="1" x14ac:dyDescent="0.25">
      <c r="A38" s="98" t="s">
        <v>35</v>
      </c>
      <c r="B38" s="161" t="s">
        <v>16</v>
      </c>
      <c r="C38" s="34">
        <f t="shared" ref="C38:L39" si="11">C4+C12+C14+C16+C18+C20+C22+C24+C26+C28+C30+C32+C34+C36</f>
        <v>5757.44</v>
      </c>
      <c r="D38" s="34">
        <f t="shared" si="11"/>
        <v>3957.9900000000002</v>
      </c>
      <c r="E38" s="34">
        <f t="shared" si="11"/>
        <v>2.13</v>
      </c>
      <c r="F38" s="34">
        <f t="shared" si="11"/>
        <v>3.1</v>
      </c>
      <c r="G38" s="34">
        <f t="shared" si="11"/>
        <v>9720.6600000000017</v>
      </c>
      <c r="H38" s="34">
        <f t="shared" si="11"/>
        <v>2257.2499999999995</v>
      </c>
      <c r="I38" s="34">
        <f t="shared" si="11"/>
        <v>102.13</v>
      </c>
      <c r="J38" s="34">
        <f t="shared" si="11"/>
        <v>394.41999999999996</v>
      </c>
      <c r="K38" s="34">
        <f>K4+K12+K14+K16+K18+K20+K22+K24+K26+K28+K30+K32+K34+K36</f>
        <v>2753.8</v>
      </c>
      <c r="L38" s="34">
        <f t="shared" si="11"/>
        <v>12474.46</v>
      </c>
      <c r="M38" s="34">
        <f>M4+M12+M14+M16+M18+M20+M22+M24+M26+M28+M30+M32+M34+M36</f>
        <v>52.51</v>
      </c>
      <c r="N38" s="34">
        <f>N4+N12+N14+N16+N18+N20+N22+N24+N26+N28+N30+N32+N34+N36</f>
        <v>12526.970000000001</v>
      </c>
      <c r="O38" s="36"/>
    </row>
    <row r="39" spans="1:15" ht="14.25" customHeight="1" x14ac:dyDescent="0.25">
      <c r="A39" s="96"/>
      <c r="B39" s="161" t="s">
        <v>38</v>
      </c>
      <c r="C39" s="34">
        <f>C5+C13+C15+C17+C19+C21+C23+C25+C27+C29+C31+C33+C35+C37</f>
        <v>485451</v>
      </c>
      <c r="D39" s="34">
        <f>D5+D13+D15+D17+D19+D21+D23+D25+D27+D29+D31+D33+D35+D37</f>
        <v>284904</v>
      </c>
      <c r="E39" s="34">
        <f t="shared" si="11"/>
        <v>15</v>
      </c>
      <c r="F39" s="34">
        <f t="shared" si="11"/>
        <v>218</v>
      </c>
      <c r="G39" s="34">
        <f t="shared" si="11"/>
        <v>770588</v>
      </c>
      <c r="H39" s="34">
        <f>H5+H13+H15+H17+H19+H21+H23+H25+H27+H29+H31+H33+H35+H37</f>
        <v>342361</v>
      </c>
      <c r="I39" s="34">
        <f t="shared" si="11"/>
        <v>15302</v>
      </c>
      <c r="J39" s="34">
        <f t="shared" si="11"/>
        <v>88555</v>
      </c>
      <c r="K39" s="34">
        <f t="shared" si="11"/>
        <v>446218</v>
      </c>
      <c r="L39" s="34">
        <f t="shared" si="11"/>
        <v>1216806</v>
      </c>
      <c r="M39" s="34">
        <f>M5+M13+M15+M17+M19+M21+M23+M25+M27+M29+M31+M33+M35+M37</f>
        <v>6234</v>
      </c>
      <c r="N39" s="140">
        <f>N5+N13+N15+N17+N19+N21+N23+N25+N27+N29+N31+N33+N35+N37</f>
        <v>1223040</v>
      </c>
      <c r="O39" s="36"/>
    </row>
    <row r="40" spans="1:15" x14ac:dyDescent="0.25"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5"/>
    </row>
  </sheetData>
  <mergeCells count="15">
    <mergeCell ref="A16:A17"/>
    <mergeCell ref="C2:M2"/>
    <mergeCell ref="A6:A7"/>
    <mergeCell ref="A8:A9"/>
    <mergeCell ref="A10:A11"/>
    <mergeCell ref="A14:A15"/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</mergeCells>
  <pageMargins left="0.17" right="0.17" top="0.22" bottom="0.17" header="0.17" footer="0.17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40"/>
  <sheetViews>
    <sheetView topLeftCell="A7" workbookViewId="0">
      <selection activeCell="H22" sqref="H22"/>
    </sheetView>
  </sheetViews>
  <sheetFormatPr defaultRowHeight="15" x14ac:dyDescent="0.25"/>
  <cols>
    <col min="1" max="1" width="31.42578125" style="32" customWidth="1"/>
    <col min="2" max="2" width="4" style="32" customWidth="1"/>
    <col min="3" max="3" width="8" style="32" customWidth="1"/>
    <col min="4" max="4" width="6.85546875" style="32" customWidth="1"/>
    <col min="5" max="5" width="6.28515625" style="32" customWidth="1"/>
    <col min="6" max="6" width="5.85546875" style="32" customWidth="1"/>
    <col min="7" max="7" width="12.5703125" style="32" customWidth="1"/>
    <col min="8" max="8" width="8" style="32" customWidth="1"/>
    <col min="9" max="9" width="7.42578125" style="32" customWidth="1"/>
    <col min="10" max="10" width="6.85546875" style="32" customWidth="1"/>
    <col min="11" max="11" width="11.28515625" style="32" customWidth="1"/>
    <col min="12" max="12" width="7.85546875" style="32" customWidth="1"/>
    <col min="13" max="13" width="6.7109375" style="32" customWidth="1"/>
    <col min="14" max="14" width="12.28515625" style="32" customWidth="1"/>
    <col min="15" max="16384" width="9.140625" style="32"/>
  </cols>
  <sheetData>
    <row r="1" spans="1:14" ht="13.5" customHeight="1" x14ac:dyDescent="0.25">
      <c r="A1" s="32" t="s">
        <v>56</v>
      </c>
    </row>
    <row r="2" spans="1:14" ht="12.75" customHeight="1" x14ac:dyDescent="0.25">
      <c r="A2" s="97" t="s">
        <v>0</v>
      </c>
      <c r="B2" s="97"/>
      <c r="C2" s="189" t="s">
        <v>1</v>
      </c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34" t="s">
        <v>2</v>
      </c>
    </row>
    <row r="3" spans="1:14" ht="25.5" customHeight="1" x14ac:dyDescent="0.25">
      <c r="A3" s="97" t="s">
        <v>3</v>
      </c>
      <c r="B3" s="162"/>
      <c r="C3" s="162" t="s">
        <v>4</v>
      </c>
      <c r="D3" s="162" t="s">
        <v>5</v>
      </c>
      <c r="E3" s="162" t="s">
        <v>6</v>
      </c>
      <c r="F3" s="162" t="s">
        <v>7</v>
      </c>
      <c r="G3" s="162" t="s">
        <v>8</v>
      </c>
      <c r="H3" s="162" t="s">
        <v>9</v>
      </c>
      <c r="I3" s="162" t="s">
        <v>10</v>
      </c>
      <c r="J3" s="162" t="s">
        <v>11</v>
      </c>
      <c r="K3" s="162" t="s">
        <v>12</v>
      </c>
      <c r="L3" s="162" t="s">
        <v>13</v>
      </c>
      <c r="M3" s="162" t="s">
        <v>14</v>
      </c>
      <c r="N3" s="162"/>
    </row>
    <row r="4" spans="1:14" ht="14.25" customHeight="1" x14ac:dyDescent="0.25">
      <c r="A4" s="95" t="s">
        <v>15</v>
      </c>
      <c r="B4" s="161" t="s">
        <v>16</v>
      </c>
      <c r="C4" s="34">
        <f>C6+C8+C10</f>
        <v>1519.4</v>
      </c>
      <c r="D4" s="34">
        <f>D6+D8+D10</f>
        <v>1266.5700000000002</v>
      </c>
      <c r="E4" s="34">
        <f t="shared" ref="E4:F4" si="0">E6+E8+E10</f>
        <v>3.29</v>
      </c>
      <c r="F4" s="34">
        <f t="shared" si="0"/>
        <v>19.149999999999999</v>
      </c>
      <c r="G4" s="34">
        <f t="shared" ref="G4:G5" si="1">SUM(C4:F4)</f>
        <v>2808.4100000000003</v>
      </c>
      <c r="H4" s="34">
        <f>H6+H8+H10</f>
        <v>2437.04</v>
      </c>
      <c r="I4" s="34">
        <f>I6+I8</f>
        <v>117.22999999999999</v>
      </c>
      <c r="J4" s="34">
        <f>J6+J8</f>
        <v>601.47</v>
      </c>
      <c r="K4" s="34">
        <f t="shared" ref="K4:K5" si="2">SUM(H4:J4)</f>
        <v>3155.74</v>
      </c>
      <c r="L4" s="34">
        <f t="shared" ref="L4:L5" si="3">G4+K4</f>
        <v>5964.15</v>
      </c>
      <c r="M4" s="34">
        <f>M6+M8+M10</f>
        <v>2158.1</v>
      </c>
      <c r="N4" s="34">
        <f>SUM(L4:M4)</f>
        <v>8122.25</v>
      </c>
    </row>
    <row r="5" spans="1:14" ht="14.25" customHeight="1" x14ac:dyDescent="0.25">
      <c r="A5" s="98"/>
      <c r="B5" s="161" t="s">
        <v>38</v>
      </c>
      <c r="C5" s="140">
        <f>C7+C9+C11</f>
        <v>281400</v>
      </c>
      <c r="D5" s="140">
        <f t="shared" ref="D5:F5" si="4">D7+D9+D11</f>
        <v>259257</v>
      </c>
      <c r="E5" s="140">
        <f t="shared" si="4"/>
        <v>40</v>
      </c>
      <c r="F5" s="140">
        <f t="shared" si="4"/>
        <v>2364</v>
      </c>
      <c r="G5" s="140">
        <f t="shared" si="1"/>
        <v>543061</v>
      </c>
      <c r="H5" s="140">
        <f>H7+H9+H11</f>
        <v>459628</v>
      </c>
      <c r="I5" s="140">
        <f t="shared" ref="I5:J5" si="5">I7+I9+I11</f>
        <v>19099</v>
      </c>
      <c r="J5" s="140">
        <f t="shared" si="5"/>
        <v>121130</v>
      </c>
      <c r="K5" s="140">
        <f t="shared" si="2"/>
        <v>599857</v>
      </c>
      <c r="L5" s="140">
        <f t="shared" si="3"/>
        <v>1142918</v>
      </c>
      <c r="M5" s="140">
        <f>M7+M9+M11</f>
        <v>313926</v>
      </c>
      <c r="N5" s="140">
        <f>SUM(L5:M5)</f>
        <v>1456844</v>
      </c>
    </row>
    <row r="6" spans="1:14" ht="16.5" customHeight="1" x14ac:dyDescent="0.25">
      <c r="A6" s="190" t="s">
        <v>39</v>
      </c>
      <c r="B6" s="131" t="s">
        <v>16</v>
      </c>
      <c r="C6" s="138">
        <v>730.7</v>
      </c>
      <c r="D6" s="138">
        <v>914.63</v>
      </c>
      <c r="E6" s="130">
        <v>0</v>
      </c>
      <c r="F6" s="130">
        <v>13.28</v>
      </c>
      <c r="G6" s="34">
        <f>SUM(C6:F6)</f>
        <v>1658.61</v>
      </c>
      <c r="H6" s="138">
        <v>1775.74</v>
      </c>
      <c r="I6" s="138">
        <v>87.24</v>
      </c>
      <c r="J6" s="138">
        <v>493.57</v>
      </c>
      <c r="K6" s="34">
        <f>SUM(H6:J6)</f>
        <v>2356.5500000000002</v>
      </c>
      <c r="L6" s="34">
        <f>G6+K6</f>
        <v>4015.16</v>
      </c>
      <c r="M6" s="138">
        <v>1766.76</v>
      </c>
      <c r="N6" s="130">
        <f>SUM(L6:M6)</f>
        <v>5781.92</v>
      </c>
    </row>
    <row r="7" spans="1:14" ht="15" customHeight="1" x14ac:dyDescent="0.25">
      <c r="A7" s="190"/>
      <c r="B7" s="131" t="s">
        <v>38</v>
      </c>
      <c r="C7" s="61">
        <v>174343</v>
      </c>
      <c r="D7" s="139">
        <v>222449</v>
      </c>
      <c r="E7" s="117">
        <v>0</v>
      </c>
      <c r="F7" s="117">
        <v>2172</v>
      </c>
      <c r="G7" s="140">
        <f>SUM(C7:F7)</f>
        <v>398964</v>
      </c>
      <c r="H7" s="139">
        <v>375319</v>
      </c>
      <c r="I7" s="139">
        <v>18094</v>
      </c>
      <c r="J7" s="139">
        <v>116125</v>
      </c>
      <c r="K7" s="140">
        <f>SUM(H7:J7)</f>
        <v>509538</v>
      </c>
      <c r="L7" s="140">
        <f>G7+K7</f>
        <v>908502</v>
      </c>
      <c r="M7" s="139">
        <v>296731</v>
      </c>
      <c r="N7" s="117">
        <f>SUM(L7:M7)</f>
        <v>1205233</v>
      </c>
    </row>
    <row r="8" spans="1:14" ht="27.75" customHeight="1" x14ac:dyDescent="0.25">
      <c r="A8" s="190" t="s">
        <v>40</v>
      </c>
      <c r="B8" s="131" t="s">
        <v>16</v>
      </c>
      <c r="C8" s="130">
        <v>435.55</v>
      </c>
      <c r="D8" s="130">
        <v>261.54000000000002</v>
      </c>
      <c r="E8" s="130">
        <v>3.29</v>
      </c>
      <c r="F8" s="130">
        <v>5.87</v>
      </c>
      <c r="G8" s="34">
        <f t="shared" ref="G8:G37" si="6">SUM(C8:F8)</f>
        <v>706.25</v>
      </c>
      <c r="H8" s="130">
        <v>346.1</v>
      </c>
      <c r="I8" s="130">
        <v>29.99</v>
      </c>
      <c r="J8" s="130">
        <v>107.9</v>
      </c>
      <c r="K8" s="34">
        <f t="shared" ref="K8:K37" si="7">SUM(H8:J8)</f>
        <v>483.99</v>
      </c>
      <c r="L8" s="34">
        <f t="shared" ref="L8:L37" si="8">G8+K8</f>
        <v>1190.24</v>
      </c>
      <c r="M8" s="130">
        <v>391.34</v>
      </c>
      <c r="N8" s="130">
        <f t="shared" ref="N8:N37" si="9">SUM(L8:M8)</f>
        <v>1581.58</v>
      </c>
    </row>
    <row r="9" spans="1:14" ht="14.25" customHeight="1" x14ac:dyDescent="0.25">
      <c r="A9" s="190"/>
      <c r="B9" s="131" t="s">
        <v>38</v>
      </c>
      <c r="C9" s="117">
        <v>28039</v>
      </c>
      <c r="D9" s="117">
        <v>14375</v>
      </c>
      <c r="E9" s="117">
        <v>40</v>
      </c>
      <c r="F9" s="117">
        <v>192</v>
      </c>
      <c r="G9" s="140">
        <f t="shared" si="6"/>
        <v>42646</v>
      </c>
      <c r="H9" s="117">
        <v>19872</v>
      </c>
      <c r="I9" s="117">
        <v>1005</v>
      </c>
      <c r="J9" s="117">
        <v>5005</v>
      </c>
      <c r="K9" s="140">
        <f t="shared" si="7"/>
        <v>25882</v>
      </c>
      <c r="L9" s="140">
        <f t="shared" si="8"/>
        <v>68528</v>
      </c>
      <c r="M9" s="61">
        <v>17195</v>
      </c>
      <c r="N9" s="117">
        <f t="shared" si="9"/>
        <v>85723</v>
      </c>
    </row>
    <row r="10" spans="1:14" ht="13.5" customHeight="1" x14ac:dyDescent="0.25">
      <c r="A10" s="190" t="s">
        <v>41</v>
      </c>
      <c r="B10" s="131" t="s">
        <v>16</v>
      </c>
      <c r="C10" s="130">
        <v>353.15</v>
      </c>
      <c r="D10" s="130">
        <v>90.4</v>
      </c>
      <c r="E10" s="130">
        <v>0</v>
      </c>
      <c r="F10" s="130">
        <v>0</v>
      </c>
      <c r="G10" s="34">
        <f t="shared" si="6"/>
        <v>443.54999999999995</v>
      </c>
      <c r="H10" s="130">
        <v>315.2</v>
      </c>
      <c r="I10" s="130">
        <v>0</v>
      </c>
      <c r="J10" s="130">
        <v>0</v>
      </c>
      <c r="K10" s="34">
        <f t="shared" si="7"/>
        <v>315.2</v>
      </c>
      <c r="L10" s="34">
        <f t="shared" si="8"/>
        <v>758.75</v>
      </c>
      <c r="M10" s="130">
        <v>0</v>
      </c>
      <c r="N10" s="130">
        <f t="shared" si="9"/>
        <v>758.75</v>
      </c>
    </row>
    <row r="11" spans="1:14" ht="13.5" customHeight="1" x14ac:dyDescent="0.25">
      <c r="A11" s="190"/>
      <c r="B11" s="131" t="s">
        <v>38</v>
      </c>
      <c r="C11" s="117">
        <v>79018</v>
      </c>
      <c r="D11" s="117">
        <v>22433</v>
      </c>
      <c r="E11" s="117">
        <v>0</v>
      </c>
      <c r="F11" s="117">
        <v>0</v>
      </c>
      <c r="G11" s="140">
        <f t="shared" si="6"/>
        <v>101451</v>
      </c>
      <c r="H11" s="117">
        <v>64437</v>
      </c>
      <c r="I11" s="117">
        <v>0</v>
      </c>
      <c r="J11" s="117">
        <v>0</v>
      </c>
      <c r="K11" s="140">
        <f t="shared" si="7"/>
        <v>64437</v>
      </c>
      <c r="L11" s="140">
        <f t="shared" si="8"/>
        <v>165888</v>
      </c>
      <c r="M11" s="117">
        <v>0</v>
      </c>
      <c r="N11" s="117">
        <f t="shared" si="9"/>
        <v>165888</v>
      </c>
    </row>
    <row r="12" spans="1:14" ht="13.5" customHeight="1" x14ac:dyDescent="0.25">
      <c r="A12" s="95" t="s">
        <v>21</v>
      </c>
      <c r="B12" s="136" t="s">
        <v>16</v>
      </c>
      <c r="C12" s="137">
        <v>901.75</v>
      </c>
      <c r="D12" s="137">
        <v>893.43</v>
      </c>
      <c r="E12" s="137">
        <v>1.17</v>
      </c>
      <c r="F12" s="137">
        <v>6.05</v>
      </c>
      <c r="G12" s="34">
        <f t="shared" si="6"/>
        <v>1802.3999999999999</v>
      </c>
      <c r="H12" s="137">
        <v>1823.43</v>
      </c>
      <c r="I12" s="137">
        <v>48.26</v>
      </c>
      <c r="J12" s="137">
        <v>125.49</v>
      </c>
      <c r="K12" s="34">
        <f t="shared" si="7"/>
        <v>1997.18</v>
      </c>
      <c r="L12" s="34">
        <f t="shared" si="8"/>
        <v>3799.58</v>
      </c>
      <c r="M12" s="137">
        <v>279.2</v>
      </c>
      <c r="N12" s="34">
        <f t="shared" si="9"/>
        <v>4078.7799999999997</v>
      </c>
    </row>
    <row r="13" spans="1:14" ht="13.5" customHeight="1" x14ac:dyDescent="0.25">
      <c r="A13" s="96" t="s">
        <v>37</v>
      </c>
      <c r="B13" s="136" t="s">
        <v>38</v>
      </c>
      <c r="C13" s="117">
        <v>24917</v>
      </c>
      <c r="D13" s="117">
        <v>28125</v>
      </c>
      <c r="E13" s="117">
        <v>7</v>
      </c>
      <c r="F13" s="117">
        <v>110</v>
      </c>
      <c r="G13" s="140">
        <f t="shared" si="6"/>
        <v>53159</v>
      </c>
      <c r="H13" s="117">
        <v>49099</v>
      </c>
      <c r="I13" s="117">
        <v>1541</v>
      </c>
      <c r="J13" s="117">
        <v>3085</v>
      </c>
      <c r="K13" s="140">
        <f t="shared" si="7"/>
        <v>53725</v>
      </c>
      <c r="L13" s="140">
        <f t="shared" si="8"/>
        <v>106884</v>
      </c>
      <c r="M13" s="117">
        <v>6421</v>
      </c>
      <c r="N13" s="140">
        <f t="shared" si="9"/>
        <v>113305</v>
      </c>
    </row>
    <row r="14" spans="1:14" ht="13.5" customHeight="1" x14ac:dyDescent="0.25">
      <c r="A14" s="188" t="s">
        <v>23</v>
      </c>
      <c r="B14" s="161" t="s">
        <v>16</v>
      </c>
      <c r="C14" s="162">
        <v>77.53</v>
      </c>
      <c r="D14" s="162">
        <v>71.77</v>
      </c>
      <c r="E14" s="162">
        <v>0</v>
      </c>
      <c r="F14" s="162">
        <v>1.88</v>
      </c>
      <c r="G14" s="34">
        <f t="shared" si="6"/>
        <v>151.18</v>
      </c>
      <c r="H14" s="162">
        <v>56.91</v>
      </c>
      <c r="I14" s="162">
        <v>3.99</v>
      </c>
      <c r="J14" s="162">
        <v>9.2799999999999994</v>
      </c>
      <c r="K14" s="34">
        <f t="shared" si="7"/>
        <v>70.179999999999993</v>
      </c>
      <c r="L14" s="34">
        <f t="shared" si="8"/>
        <v>221.36</v>
      </c>
      <c r="M14" s="162">
        <v>4.0199999999999996</v>
      </c>
      <c r="N14" s="34">
        <f t="shared" si="9"/>
        <v>225.38000000000002</v>
      </c>
    </row>
    <row r="15" spans="1:14" ht="13.5" customHeight="1" x14ac:dyDescent="0.25">
      <c r="A15" s="188"/>
      <c r="B15" s="161" t="s">
        <v>38</v>
      </c>
      <c r="C15" s="117">
        <v>14266</v>
      </c>
      <c r="D15" s="117">
        <v>13333</v>
      </c>
      <c r="E15" s="117">
        <v>0</v>
      </c>
      <c r="F15" s="117">
        <v>209</v>
      </c>
      <c r="G15" s="140">
        <f t="shared" si="6"/>
        <v>27808</v>
      </c>
      <c r="H15" s="117">
        <v>9284</v>
      </c>
      <c r="I15" s="117">
        <v>504</v>
      </c>
      <c r="J15" s="117">
        <v>1451</v>
      </c>
      <c r="K15" s="140">
        <f t="shared" si="7"/>
        <v>11239</v>
      </c>
      <c r="L15" s="140">
        <f t="shared" si="8"/>
        <v>39047</v>
      </c>
      <c r="M15" s="117">
        <v>563</v>
      </c>
      <c r="N15" s="140">
        <f t="shared" si="9"/>
        <v>39610</v>
      </c>
    </row>
    <row r="16" spans="1:14" ht="13.5" customHeight="1" x14ac:dyDescent="0.25">
      <c r="A16" s="188" t="s">
        <v>24</v>
      </c>
      <c r="B16" s="161" t="s">
        <v>16</v>
      </c>
      <c r="C16" s="162">
        <v>1814.35</v>
      </c>
      <c r="D16" s="162">
        <v>778.19</v>
      </c>
      <c r="E16" s="162">
        <v>15.58</v>
      </c>
      <c r="F16" s="162">
        <v>17.45</v>
      </c>
      <c r="G16" s="34">
        <f t="shared" si="6"/>
        <v>2625.5699999999997</v>
      </c>
      <c r="H16" s="162">
        <v>1036.5999999999999</v>
      </c>
      <c r="I16" s="162">
        <v>30.05</v>
      </c>
      <c r="J16" s="162">
        <v>85.78</v>
      </c>
      <c r="K16" s="34">
        <f t="shared" si="7"/>
        <v>1152.4299999999998</v>
      </c>
      <c r="L16" s="34">
        <f t="shared" si="8"/>
        <v>3777.9999999999995</v>
      </c>
      <c r="M16" s="162">
        <v>267.48</v>
      </c>
      <c r="N16" s="34">
        <f t="shared" si="9"/>
        <v>4045.4799999999996</v>
      </c>
    </row>
    <row r="17" spans="1:15" ht="13.5" customHeight="1" x14ac:dyDescent="0.25">
      <c r="A17" s="188"/>
      <c r="B17" s="161" t="s">
        <v>38</v>
      </c>
      <c r="C17" s="117">
        <v>49123</v>
      </c>
      <c r="D17" s="117">
        <v>16959</v>
      </c>
      <c r="E17" s="117">
        <v>240</v>
      </c>
      <c r="F17" s="117">
        <v>255</v>
      </c>
      <c r="G17" s="140">
        <f t="shared" si="6"/>
        <v>66577</v>
      </c>
      <c r="H17" s="117">
        <v>27720</v>
      </c>
      <c r="I17" s="117">
        <v>796</v>
      </c>
      <c r="J17" s="117">
        <v>1657</v>
      </c>
      <c r="K17" s="140">
        <f t="shared" si="7"/>
        <v>30173</v>
      </c>
      <c r="L17" s="140">
        <f t="shared" si="8"/>
        <v>96750</v>
      </c>
      <c r="M17" s="117">
        <v>6612</v>
      </c>
      <c r="N17" s="140">
        <f t="shared" si="9"/>
        <v>103362</v>
      </c>
    </row>
    <row r="18" spans="1:15" ht="13.5" customHeight="1" x14ac:dyDescent="0.25">
      <c r="A18" s="191" t="s">
        <v>42</v>
      </c>
      <c r="B18" s="161" t="s">
        <v>16</v>
      </c>
      <c r="C18" s="162">
        <v>5.71</v>
      </c>
      <c r="D18" s="162">
        <v>3.81</v>
      </c>
      <c r="E18" s="162">
        <v>0</v>
      </c>
      <c r="F18" s="162">
        <v>0</v>
      </c>
      <c r="G18" s="34">
        <f t="shared" si="6"/>
        <v>9.52</v>
      </c>
      <c r="H18" s="162">
        <v>0</v>
      </c>
      <c r="I18" s="162">
        <v>0</v>
      </c>
      <c r="J18" s="162">
        <v>0.9</v>
      </c>
      <c r="K18" s="34">
        <f t="shared" si="7"/>
        <v>0.9</v>
      </c>
      <c r="L18" s="34">
        <f t="shared" si="8"/>
        <v>10.42</v>
      </c>
      <c r="M18" s="162">
        <v>0</v>
      </c>
      <c r="N18" s="34">
        <f t="shared" si="9"/>
        <v>10.42</v>
      </c>
    </row>
    <row r="19" spans="1:15" ht="13.5" customHeight="1" x14ac:dyDescent="0.25">
      <c r="A19" s="191"/>
      <c r="B19" s="161" t="s">
        <v>38</v>
      </c>
      <c r="C19" s="162">
        <v>1078</v>
      </c>
      <c r="D19" s="162">
        <v>445</v>
      </c>
      <c r="E19" s="162">
        <v>0</v>
      </c>
      <c r="F19" s="162">
        <v>0</v>
      </c>
      <c r="G19" s="34">
        <f t="shared" si="6"/>
        <v>1523</v>
      </c>
      <c r="H19" s="162">
        <v>0</v>
      </c>
      <c r="I19" s="162">
        <v>0</v>
      </c>
      <c r="J19" s="162">
        <v>230</v>
      </c>
      <c r="K19" s="34">
        <f t="shared" si="7"/>
        <v>230</v>
      </c>
      <c r="L19" s="34">
        <f t="shared" si="8"/>
        <v>1753</v>
      </c>
      <c r="M19" s="162">
        <v>0</v>
      </c>
      <c r="N19" s="34">
        <f t="shared" si="9"/>
        <v>1753</v>
      </c>
    </row>
    <row r="20" spans="1:15" ht="13.5" customHeight="1" x14ac:dyDescent="0.25">
      <c r="A20" s="191" t="s">
        <v>43</v>
      </c>
      <c r="B20" s="161" t="s">
        <v>16</v>
      </c>
      <c r="C20" s="167">
        <v>1.32</v>
      </c>
      <c r="D20" s="167">
        <v>0</v>
      </c>
      <c r="E20" s="167">
        <v>0</v>
      </c>
      <c r="F20" s="167">
        <v>0</v>
      </c>
      <c r="G20" s="168">
        <f t="shared" si="6"/>
        <v>1.32</v>
      </c>
      <c r="H20" s="167">
        <v>0</v>
      </c>
      <c r="I20" s="167">
        <v>0</v>
      </c>
      <c r="J20" s="167">
        <v>0</v>
      </c>
      <c r="K20" s="168">
        <f t="shared" si="7"/>
        <v>0</v>
      </c>
      <c r="L20" s="168">
        <f t="shared" si="8"/>
        <v>1.32</v>
      </c>
      <c r="M20" s="167">
        <v>0.3</v>
      </c>
      <c r="N20" s="168">
        <f t="shared" si="9"/>
        <v>1.62</v>
      </c>
      <c r="O20" s="35"/>
    </row>
    <row r="21" spans="1:15" ht="13.5" customHeight="1" x14ac:dyDescent="0.25">
      <c r="A21" s="191"/>
      <c r="B21" s="78" t="s">
        <v>38</v>
      </c>
      <c r="C21" s="111">
        <v>5</v>
      </c>
      <c r="D21" s="111">
        <v>0</v>
      </c>
      <c r="E21" s="111">
        <v>0</v>
      </c>
      <c r="F21" s="111">
        <v>0</v>
      </c>
      <c r="G21" s="169">
        <f t="shared" si="6"/>
        <v>5</v>
      </c>
      <c r="H21" s="111">
        <v>0</v>
      </c>
      <c r="I21" s="111">
        <v>0</v>
      </c>
      <c r="J21" s="111">
        <v>0</v>
      </c>
      <c r="K21" s="169">
        <f t="shared" si="7"/>
        <v>0</v>
      </c>
      <c r="L21" s="169">
        <f t="shared" si="8"/>
        <v>5</v>
      </c>
      <c r="M21" s="111">
        <v>15</v>
      </c>
      <c r="N21" s="169">
        <f t="shared" si="9"/>
        <v>20</v>
      </c>
      <c r="O21" s="35"/>
    </row>
    <row r="22" spans="1:15" ht="13.5" customHeight="1" x14ac:dyDescent="0.25">
      <c r="A22" s="95" t="s">
        <v>27</v>
      </c>
      <c r="B22" s="161" t="s">
        <v>16</v>
      </c>
      <c r="C22" s="170">
        <v>0.26</v>
      </c>
      <c r="D22" s="170">
        <v>0</v>
      </c>
      <c r="E22" s="170">
        <v>0</v>
      </c>
      <c r="F22" s="170">
        <v>0</v>
      </c>
      <c r="G22" s="171">
        <f t="shared" si="6"/>
        <v>0.26</v>
      </c>
      <c r="H22" s="170">
        <v>2</v>
      </c>
      <c r="I22" s="170">
        <v>0</v>
      </c>
      <c r="J22" s="170">
        <v>0.32</v>
      </c>
      <c r="K22" s="171">
        <f t="shared" si="7"/>
        <v>2.3199999999999998</v>
      </c>
      <c r="L22" s="171">
        <f t="shared" si="8"/>
        <v>2.58</v>
      </c>
      <c r="M22" s="170">
        <v>0.05</v>
      </c>
      <c r="N22" s="171">
        <f t="shared" si="9"/>
        <v>2.63</v>
      </c>
    </row>
    <row r="23" spans="1:15" ht="13.5" customHeight="1" x14ac:dyDescent="0.25">
      <c r="A23" s="98"/>
      <c r="B23" s="161" t="s">
        <v>38</v>
      </c>
      <c r="C23" s="162">
        <v>57</v>
      </c>
      <c r="D23" s="162">
        <v>0</v>
      </c>
      <c r="E23" s="162">
        <v>0</v>
      </c>
      <c r="F23" s="162">
        <v>0</v>
      </c>
      <c r="G23" s="34">
        <f t="shared" si="6"/>
        <v>57</v>
      </c>
      <c r="H23" s="162">
        <v>76</v>
      </c>
      <c r="I23" s="162">
        <v>0</v>
      </c>
      <c r="J23" s="162">
        <v>24</v>
      </c>
      <c r="K23" s="34">
        <f t="shared" si="7"/>
        <v>100</v>
      </c>
      <c r="L23" s="34">
        <f t="shared" si="8"/>
        <v>157</v>
      </c>
      <c r="M23" s="162">
        <v>1</v>
      </c>
      <c r="N23" s="34">
        <f t="shared" si="9"/>
        <v>158</v>
      </c>
    </row>
    <row r="24" spans="1:15" ht="13.5" customHeight="1" x14ac:dyDescent="0.25">
      <c r="A24" s="188" t="s">
        <v>28</v>
      </c>
      <c r="B24" s="161" t="s">
        <v>16</v>
      </c>
      <c r="C24" s="162">
        <v>25.77</v>
      </c>
      <c r="D24" s="162">
        <v>6.05</v>
      </c>
      <c r="E24" s="162">
        <v>2.0099999999999998</v>
      </c>
      <c r="F24" s="162">
        <v>0</v>
      </c>
      <c r="G24" s="34">
        <f t="shared" si="6"/>
        <v>33.83</v>
      </c>
      <c r="H24" s="162">
        <v>26.76</v>
      </c>
      <c r="I24" s="162">
        <v>0</v>
      </c>
      <c r="J24" s="162">
        <v>8.07</v>
      </c>
      <c r="K24" s="34">
        <f t="shared" si="7"/>
        <v>34.83</v>
      </c>
      <c r="L24" s="34">
        <f t="shared" si="8"/>
        <v>68.66</v>
      </c>
      <c r="M24" s="162">
        <v>15.41</v>
      </c>
      <c r="N24" s="34">
        <f t="shared" si="9"/>
        <v>84.07</v>
      </c>
    </row>
    <row r="25" spans="1:15" ht="13.5" customHeight="1" x14ac:dyDescent="0.25">
      <c r="A25" s="188"/>
      <c r="B25" s="161" t="s">
        <v>38</v>
      </c>
      <c r="C25" s="117">
        <v>285</v>
      </c>
      <c r="D25" s="117">
        <v>71</v>
      </c>
      <c r="E25" s="117">
        <v>57</v>
      </c>
      <c r="F25" s="117">
        <v>0</v>
      </c>
      <c r="G25" s="140">
        <f t="shared" si="6"/>
        <v>413</v>
      </c>
      <c r="H25" s="117">
        <v>204</v>
      </c>
      <c r="I25" s="117">
        <v>0</v>
      </c>
      <c r="J25" s="117">
        <v>76</v>
      </c>
      <c r="K25" s="140">
        <f t="shared" si="7"/>
        <v>280</v>
      </c>
      <c r="L25" s="140">
        <f t="shared" si="8"/>
        <v>693</v>
      </c>
      <c r="M25" s="117">
        <v>302</v>
      </c>
      <c r="N25" s="140">
        <f t="shared" si="9"/>
        <v>995</v>
      </c>
    </row>
    <row r="26" spans="1:15" ht="13.5" customHeight="1" x14ac:dyDescent="0.25">
      <c r="A26" s="188" t="s">
        <v>29</v>
      </c>
      <c r="B26" s="161" t="s">
        <v>16</v>
      </c>
      <c r="C26" s="162">
        <v>0</v>
      </c>
      <c r="D26" s="162">
        <v>0</v>
      </c>
      <c r="E26" s="162">
        <v>0</v>
      </c>
      <c r="F26" s="162">
        <v>0</v>
      </c>
      <c r="G26" s="34">
        <f t="shared" si="6"/>
        <v>0</v>
      </c>
      <c r="H26" s="162">
        <v>0</v>
      </c>
      <c r="I26" s="162">
        <v>0</v>
      </c>
      <c r="J26" s="162">
        <v>0</v>
      </c>
      <c r="K26" s="34">
        <f t="shared" si="7"/>
        <v>0</v>
      </c>
      <c r="L26" s="34">
        <f t="shared" si="8"/>
        <v>0</v>
      </c>
      <c r="M26" s="162">
        <v>0</v>
      </c>
      <c r="N26" s="34">
        <f t="shared" si="9"/>
        <v>0</v>
      </c>
    </row>
    <row r="27" spans="1:15" ht="13.5" customHeight="1" x14ac:dyDescent="0.25">
      <c r="A27" s="188"/>
      <c r="B27" s="161" t="s">
        <v>38</v>
      </c>
      <c r="C27" s="162">
        <v>0</v>
      </c>
      <c r="D27" s="162">
        <v>0</v>
      </c>
      <c r="E27" s="162">
        <v>0</v>
      </c>
      <c r="F27" s="162">
        <v>0</v>
      </c>
      <c r="G27" s="34">
        <f t="shared" si="6"/>
        <v>0</v>
      </c>
      <c r="H27" s="162">
        <v>0</v>
      </c>
      <c r="I27" s="162">
        <v>0</v>
      </c>
      <c r="J27" s="162">
        <v>0</v>
      </c>
      <c r="K27" s="34">
        <f t="shared" si="7"/>
        <v>0</v>
      </c>
      <c r="L27" s="34">
        <f t="shared" si="8"/>
        <v>0</v>
      </c>
      <c r="M27" s="162">
        <v>0</v>
      </c>
      <c r="N27" s="34">
        <f t="shared" si="9"/>
        <v>0</v>
      </c>
    </row>
    <row r="28" spans="1:15" ht="13.5" customHeight="1" x14ac:dyDescent="0.25">
      <c r="A28" s="188" t="s">
        <v>30</v>
      </c>
      <c r="B28" s="161" t="s">
        <v>16</v>
      </c>
      <c r="C28" s="162">
        <v>0</v>
      </c>
      <c r="D28" s="162">
        <v>0</v>
      </c>
      <c r="E28" s="162">
        <v>0</v>
      </c>
      <c r="F28" s="162">
        <v>0</v>
      </c>
      <c r="G28" s="34">
        <f t="shared" si="6"/>
        <v>0</v>
      </c>
      <c r="H28" s="162">
        <v>0</v>
      </c>
      <c r="I28" s="162">
        <v>0</v>
      </c>
      <c r="J28" s="162">
        <v>0</v>
      </c>
      <c r="K28" s="34">
        <f t="shared" si="7"/>
        <v>0</v>
      </c>
      <c r="L28" s="34">
        <f t="shared" si="8"/>
        <v>0</v>
      </c>
      <c r="M28" s="162">
        <v>0</v>
      </c>
      <c r="N28" s="34">
        <f t="shared" si="9"/>
        <v>0</v>
      </c>
    </row>
    <row r="29" spans="1:15" ht="13.5" customHeight="1" x14ac:dyDescent="0.25">
      <c r="A29" s="188"/>
      <c r="B29" s="161" t="s">
        <v>38</v>
      </c>
      <c r="C29" s="162">
        <v>0</v>
      </c>
      <c r="D29" s="162">
        <v>0</v>
      </c>
      <c r="E29" s="162">
        <v>0</v>
      </c>
      <c r="F29" s="162">
        <v>0</v>
      </c>
      <c r="G29" s="34">
        <f t="shared" si="6"/>
        <v>0</v>
      </c>
      <c r="H29" s="162">
        <v>0</v>
      </c>
      <c r="I29" s="162">
        <v>0</v>
      </c>
      <c r="J29" s="162">
        <v>0</v>
      </c>
      <c r="K29" s="34">
        <f t="shared" si="7"/>
        <v>0</v>
      </c>
      <c r="L29" s="34">
        <f t="shared" si="8"/>
        <v>0</v>
      </c>
      <c r="M29" s="162">
        <v>0</v>
      </c>
      <c r="N29" s="34">
        <f t="shared" si="9"/>
        <v>0</v>
      </c>
    </row>
    <row r="30" spans="1:15" ht="13.5" customHeight="1" x14ac:dyDescent="0.25">
      <c r="A30" s="188" t="s">
        <v>31</v>
      </c>
      <c r="B30" s="161" t="s">
        <v>16</v>
      </c>
      <c r="C30" s="162">
        <v>9.9499999999999993</v>
      </c>
      <c r="D30" s="162">
        <v>1.78</v>
      </c>
      <c r="E30" s="162">
        <v>0</v>
      </c>
      <c r="F30" s="162">
        <v>0</v>
      </c>
      <c r="G30" s="34">
        <f t="shared" si="6"/>
        <v>11.729999999999999</v>
      </c>
      <c r="H30" s="162">
        <v>8.18</v>
      </c>
      <c r="I30" s="162">
        <v>0.19</v>
      </c>
      <c r="J30" s="162">
        <v>0.55000000000000004</v>
      </c>
      <c r="K30" s="34">
        <f t="shared" si="7"/>
        <v>8.92</v>
      </c>
      <c r="L30" s="34">
        <f t="shared" si="8"/>
        <v>20.65</v>
      </c>
      <c r="M30" s="162">
        <v>2.12</v>
      </c>
      <c r="N30" s="34">
        <f t="shared" si="9"/>
        <v>22.77</v>
      </c>
    </row>
    <row r="31" spans="1:15" ht="13.5" customHeight="1" x14ac:dyDescent="0.25">
      <c r="A31" s="188"/>
      <c r="B31" s="161" t="s">
        <v>38</v>
      </c>
      <c r="C31" s="162">
        <v>244</v>
      </c>
      <c r="D31" s="162">
        <v>116</v>
      </c>
      <c r="E31" s="162">
        <v>0</v>
      </c>
      <c r="F31" s="162">
        <v>0</v>
      </c>
      <c r="G31" s="34">
        <f t="shared" si="6"/>
        <v>360</v>
      </c>
      <c r="H31" s="162">
        <v>172</v>
      </c>
      <c r="I31" s="162">
        <v>29</v>
      </c>
      <c r="J31" s="162">
        <v>9</v>
      </c>
      <c r="K31" s="34">
        <f t="shared" si="7"/>
        <v>210</v>
      </c>
      <c r="L31" s="34">
        <f t="shared" si="8"/>
        <v>570</v>
      </c>
      <c r="M31" s="162">
        <v>93</v>
      </c>
      <c r="N31" s="34">
        <f t="shared" si="9"/>
        <v>663</v>
      </c>
    </row>
    <row r="32" spans="1:15" ht="13.5" customHeight="1" x14ac:dyDescent="0.25">
      <c r="A32" s="188" t="s">
        <v>32</v>
      </c>
      <c r="B32" s="161" t="s">
        <v>16</v>
      </c>
      <c r="C32" s="162">
        <v>0</v>
      </c>
      <c r="D32" s="162">
        <v>0</v>
      </c>
      <c r="E32" s="162">
        <v>0</v>
      </c>
      <c r="F32" s="162">
        <v>0</v>
      </c>
      <c r="G32" s="34">
        <f t="shared" si="6"/>
        <v>0</v>
      </c>
      <c r="H32" s="162">
        <v>0</v>
      </c>
      <c r="I32" s="162">
        <v>0</v>
      </c>
      <c r="J32" s="162">
        <v>0</v>
      </c>
      <c r="K32" s="34">
        <f t="shared" si="7"/>
        <v>0</v>
      </c>
      <c r="L32" s="34">
        <f t="shared" si="8"/>
        <v>0</v>
      </c>
      <c r="M32" s="162">
        <v>0</v>
      </c>
      <c r="N32" s="34">
        <f t="shared" si="9"/>
        <v>0</v>
      </c>
    </row>
    <row r="33" spans="1:16" ht="13.5" customHeight="1" x14ac:dyDescent="0.25">
      <c r="A33" s="188"/>
      <c r="B33" s="161" t="s">
        <v>38</v>
      </c>
      <c r="C33" s="162">
        <v>0</v>
      </c>
      <c r="D33" s="162">
        <v>0</v>
      </c>
      <c r="E33" s="162">
        <v>0</v>
      </c>
      <c r="F33" s="162">
        <v>0</v>
      </c>
      <c r="G33" s="34">
        <f t="shared" si="6"/>
        <v>0</v>
      </c>
      <c r="H33" s="162">
        <v>0</v>
      </c>
      <c r="I33" s="162">
        <v>0</v>
      </c>
      <c r="J33" s="162">
        <v>0</v>
      </c>
      <c r="K33" s="34">
        <f t="shared" si="7"/>
        <v>0</v>
      </c>
      <c r="L33" s="34">
        <f t="shared" si="8"/>
        <v>0</v>
      </c>
      <c r="M33" s="162">
        <v>0</v>
      </c>
      <c r="N33" s="34">
        <f t="shared" si="9"/>
        <v>0</v>
      </c>
    </row>
    <row r="34" spans="1:16" ht="13.5" customHeight="1" x14ac:dyDescent="0.25">
      <c r="A34" s="188" t="s">
        <v>33</v>
      </c>
      <c r="B34" s="161" t="s">
        <v>16</v>
      </c>
      <c r="C34" s="162">
        <v>0.79</v>
      </c>
      <c r="D34" s="162">
        <v>3.06</v>
      </c>
      <c r="E34" s="162">
        <v>0</v>
      </c>
      <c r="F34" s="162">
        <v>1.2</v>
      </c>
      <c r="G34" s="34">
        <f t="shared" si="6"/>
        <v>5.05</v>
      </c>
      <c r="H34" s="162">
        <v>5.57</v>
      </c>
      <c r="I34" s="162">
        <v>0</v>
      </c>
      <c r="J34" s="162">
        <v>1.92</v>
      </c>
      <c r="K34" s="34">
        <f t="shared" si="7"/>
        <v>7.49</v>
      </c>
      <c r="L34" s="34">
        <f t="shared" si="8"/>
        <v>12.54</v>
      </c>
      <c r="M34" s="162">
        <v>0.91</v>
      </c>
      <c r="N34" s="34">
        <f t="shared" si="9"/>
        <v>13.45</v>
      </c>
    </row>
    <row r="35" spans="1:16" ht="13.5" customHeight="1" x14ac:dyDescent="0.25">
      <c r="A35" s="188"/>
      <c r="B35" s="161" t="s">
        <v>38</v>
      </c>
      <c r="C35" s="117">
        <v>350</v>
      </c>
      <c r="D35" s="117">
        <v>442</v>
      </c>
      <c r="E35" s="117">
        <v>0</v>
      </c>
      <c r="F35" s="117">
        <v>70</v>
      </c>
      <c r="G35" s="140">
        <f t="shared" si="6"/>
        <v>862</v>
      </c>
      <c r="H35" s="117">
        <v>819</v>
      </c>
      <c r="I35" s="117">
        <v>0</v>
      </c>
      <c r="J35" s="117">
        <v>345</v>
      </c>
      <c r="K35" s="140">
        <f t="shared" si="7"/>
        <v>1164</v>
      </c>
      <c r="L35" s="140">
        <f t="shared" si="8"/>
        <v>2026</v>
      </c>
      <c r="M35" s="117">
        <v>290</v>
      </c>
      <c r="N35" s="140">
        <f t="shared" si="9"/>
        <v>2316</v>
      </c>
    </row>
    <row r="36" spans="1:16" ht="13.5" customHeight="1" x14ac:dyDescent="0.25">
      <c r="A36" s="188" t="s">
        <v>34</v>
      </c>
      <c r="B36" s="161" t="s">
        <v>16</v>
      </c>
      <c r="C36" s="162">
        <v>0.45</v>
      </c>
      <c r="D36" s="162">
        <v>3.27</v>
      </c>
      <c r="E36" s="162">
        <v>0</v>
      </c>
      <c r="F36" s="162">
        <v>0</v>
      </c>
      <c r="G36" s="34">
        <f t="shared" si="6"/>
        <v>3.72</v>
      </c>
      <c r="H36" s="162">
        <v>9.49</v>
      </c>
      <c r="I36" s="162">
        <v>0</v>
      </c>
      <c r="J36" s="162">
        <v>0.25</v>
      </c>
      <c r="K36" s="34">
        <f t="shared" si="7"/>
        <v>9.74</v>
      </c>
      <c r="L36" s="34">
        <f t="shared" si="8"/>
        <v>13.46</v>
      </c>
      <c r="M36" s="162">
        <v>0</v>
      </c>
      <c r="N36" s="34">
        <f t="shared" si="9"/>
        <v>13.46</v>
      </c>
    </row>
    <row r="37" spans="1:16" ht="13.5" customHeight="1" x14ac:dyDescent="0.25">
      <c r="A37" s="188"/>
      <c r="B37" s="161" t="s">
        <v>38</v>
      </c>
      <c r="C37" s="117">
        <v>76</v>
      </c>
      <c r="D37" s="117">
        <v>56</v>
      </c>
      <c r="E37" s="117">
        <v>0</v>
      </c>
      <c r="F37" s="117">
        <v>0</v>
      </c>
      <c r="G37" s="140">
        <f t="shared" si="6"/>
        <v>132</v>
      </c>
      <c r="H37" s="117">
        <v>276</v>
      </c>
      <c r="I37" s="117">
        <v>0</v>
      </c>
      <c r="J37" s="117">
        <v>28</v>
      </c>
      <c r="K37" s="140">
        <f t="shared" si="7"/>
        <v>304</v>
      </c>
      <c r="L37" s="140">
        <f t="shared" si="8"/>
        <v>436</v>
      </c>
      <c r="M37" s="117">
        <v>0</v>
      </c>
      <c r="N37" s="140">
        <f t="shared" si="9"/>
        <v>436</v>
      </c>
      <c r="O37" s="35"/>
    </row>
    <row r="38" spans="1:16" ht="13.5" customHeight="1" x14ac:dyDescent="0.25">
      <c r="A38" s="98" t="s">
        <v>35</v>
      </c>
      <c r="B38" s="161" t="s">
        <v>16</v>
      </c>
      <c r="C38" s="34">
        <f t="shared" ref="C38:L38" si="10">C4+C12+C14+C16+C18+C20+C22+C24+C26+C28+C30+C32+C34+C36</f>
        <v>4357.2800000000007</v>
      </c>
      <c r="D38" s="34">
        <f t="shared" si="10"/>
        <v>3027.9300000000003</v>
      </c>
      <c r="E38" s="34">
        <f t="shared" si="10"/>
        <v>22.049999999999997</v>
      </c>
      <c r="F38" s="34">
        <f t="shared" si="10"/>
        <v>45.730000000000004</v>
      </c>
      <c r="G38" s="34">
        <f t="shared" si="10"/>
        <v>7452.9900000000007</v>
      </c>
      <c r="H38" s="34">
        <f t="shared" si="10"/>
        <v>5405.98</v>
      </c>
      <c r="I38" s="34">
        <f t="shared" si="10"/>
        <v>199.72</v>
      </c>
      <c r="J38" s="34">
        <f t="shared" si="10"/>
        <v>834.03</v>
      </c>
      <c r="K38" s="34">
        <f>K4+K12+K14+K16+K18+K20+K22+K24+K26+K28+K30+K32+K34+K36</f>
        <v>6439.73</v>
      </c>
      <c r="L38" s="34">
        <f t="shared" si="10"/>
        <v>13892.72</v>
      </c>
      <c r="M38" s="34">
        <f>M4+M12+M14+M16+M18+M20+M22+M24+M26+M28+M30+M32+M34+M36</f>
        <v>2727.5899999999997</v>
      </c>
      <c r="N38" s="34">
        <f>N4+N12+N14+N16+N18+N20+N22+N24+N26+N28+N30+N32+N34+N36</f>
        <v>16620.309999999998</v>
      </c>
      <c r="O38" s="36"/>
      <c r="P38" s="38"/>
    </row>
    <row r="39" spans="1:16" ht="13.5" customHeight="1" x14ac:dyDescent="0.25">
      <c r="A39" s="96"/>
      <c r="B39" s="161" t="s">
        <v>38</v>
      </c>
      <c r="C39" s="140">
        <f>C5+C13+C15+C17+C19+C21+C23+C25+C27+C29+C31+C33+C35+C37</f>
        <v>371801</v>
      </c>
      <c r="D39" s="140">
        <f>D5+D13+D15+D17+D19+D21+D23+D25+D27+D29+D31+D33+D35+D37</f>
        <v>318804</v>
      </c>
      <c r="E39" s="140">
        <f t="shared" ref="E39:L39" si="11">E5+E13+E15+E17+E19+E21+E23+E25+E27+E29+E31+E33+E35+E37</f>
        <v>344</v>
      </c>
      <c r="F39" s="140">
        <f t="shared" si="11"/>
        <v>3008</v>
      </c>
      <c r="G39" s="140">
        <f t="shared" si="11"/>
        <v>693957</v>
      </c>
      <c r="H39" s="140">
        <f>H5+H13+H15+H17+H19+H21+H23+H25+H27+H29+H31+H33+H35+H37</f>
        <v>547278</v>
      </c>
      <c r="I39" s="140">
        <f t="shared" si="11"/>
        <v>21969</v>
      </c>
      <c r="J39" s="140">
        <f t="shared" si="11"/>
        <v>128035</v>
      </c>
      <c r="K39" s="140">
        <f t="shared" si="11"/>
        <v>697282</v>
      </c>
      <c r="L39" s="140">
        <f t="shared" si="11"/>
        <v>1391239</v>
      </c>
      <c r="M39" s="140">
        <f>M5+M13+M15+M17+M19+M21+M23+M25+M27+M29+M31+M33+M35+M37</f>
        <v>328223</v>
      </c>
      <c r="N39" s="140">
        <f>N5+N13+N15+N17+N19+N21+N23+N25+N27+N29+N31+N33+N35+N37</f>
        <v>1719462</v>
      </c>
      <c r="O39" s="36"/>
      <c r="P39" s="38"/>
    </row>
    <row r="40" spans="1:16" x14ac:dyDescent="0.25">
      <c r="O40" s="35"/>
    </row>
  </sheetData>
  <mergeCells count="15"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  <mergeCell ref="A16:A17"/>
    <mergeCell ref="C2:M2"/>
    <mergeCell ref="A6:A7"/>
    <mergeCell ref="A8:A9"/>
    <mergeCell ref="A10:A11"/>
    <mergeCell ref="A14:A15"/>
  </mergeCells>
  <pageMargins left="0.17" right="0.17" top="0.21" bottom="0.2" header="0.17" footer="0.17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40"/>
  <sheetViews>
    <sheetView topLeftCell="A10" workbookViewId="0">
      <selection activeCell="D9" sqref="D9"/>
    </sheetView>
  </sheetViews>
  <sheetFormatPr defaultRowHeight="15" x14ac:dyDescent="0.25"/>
  <cols>
    <col min="1" max="1" width="31.5703125" style="39" customWidth="1"/>
    <col min="2" max="2" width="4" style="39" customWidth="1"/>
    <col min="3" max="3" width="8.140625" style="39" customWidth="1"/>
    <col min="4" max="4" width="9.140625" style="39"/>
    <col min="5" max="5" width="5.85546875" style="39" customWidth="1"/>
    <col min="6" max="6" width="5.42578125" style="39" customWidth="1"/>
    <col min="7" max="7" width="12.140625" style="39" customWidth="1"/>
    <col min="8" max="8" width="9.140625" style="39"/>
    <col min="9" max="9" width="7.28515625" style="39" customWidth="1"/>
    <col min="10" max="10" width="9.140625" style="39"/>
    <col min="11" max="11" width="12.5703125" style="39" customWidth="1"/>
    <col min="12" max="12" width="7.85546875" style="39" customWidth="1"/>
    <col min="13" max="13" width="8.42578125" style="39" customWidth="1"/>
    <col min="14" max="14" width="11.85546875" style="39" customWidth="1"/>
    <col min="15" max="16384" width="9.140625" style="39"/>
  </cols>
  <sheetData>
    <row r="1" spans="1:14" ht="12.75" customHeight="1" x14ac:dyDescent="0.25">
      <c r="A1" s="192" t="s">
        <v>62</v>
      </c>
      <c r="B1" s="192"/>
    </row>
    <row r="2" spans="1:14" ht="11.25" customHeight="1" x14ac:dyDescent="0.25">
      <c r="A2" s="46" t="s">
        <v>0</v>
      </c>
      <c r="B2" s="46"/>
      <c r="C2" s="183" t="s">
        <v>1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49" t="s">
        <v>2</v>
      </c>
    </row>
    <row r="3" spans="1:14" ht="25.5" customHeight="1" x14ac:dyDescent="0.25">
      <c r="A3" s="46" t="s">
        <v>3</v>
      </c>
      <c r="B3" s="46"/>
      <c r="C3" s="46" t="s">
        <v>4</v>
      </c>
      <c r="D3" s="46" t="s">
        <v>5</v>
      </c>
      <c r="E3" s="46" t="s">
        <v>6</v>
      </c>
      <c r="F3" s="46" t="s">
        <v>7</v>
      </c>
      <c r="G3" s="46" t="s">
        <v>8</v>
      </c>
      <c r="H3" s="46" t="s">
        <v>9</v>
      </c>
      <c r="I3" s="46" t="s">
        <v>10</v>
      </c>
      <c r="J3" s="46" t="s">
        <v>11</v>
      </c>
      <c r="K3" s="46" t="s">
        <v>12</v>
      </c>
      <c r="L3" s="46" t="s">
        <v>13</v>
      </c>
      <c r="M3" s="46" t="s">
        <v>14</v>
      </c>
      <c r="N3" s="46"/>
    </row>
    <row r="4" spans="1:14" ht="14.25" customHeight="1" x14ac:dyDescent="0.25">
      <c r="A4" s="45" t="s">
        <v>15</v>
      </c>
      <c r="B4" s="48" t="s">
        <v>16</v>
      </c>
      <c r="C4" s="49">
        <f>C6+C8+C10</f>
        <v>2581.3599999999997</v>
      </c>
      <c r="D4" s="49">
        <f>D6+D8+D10</f>
        <v>1705.57</v>
      </c>
      <c r="E4" s="49">
        <f t="shared" ref="E4:F4" si="0">E6+E8+E10</f>
        <v>3.29</v>
      </c>
      <c r="F4" s="49">
        <f t="shared" si="0"/>
        <v>20.25</v>
      </c>
      <c r="G4" s="49">
        <f t="shared" ref="G4:G5" si="1">SUM(C4:F4)</f>
        <v>4310.4699999999993</v>
      </c>
      <c r="H4" s="49">
        <f>H6+H8+H10</f>
        <v>3477.9</v>
      </c>
      <c r="I4" s="49">
        <f>I6+I8</f>
        <v>157.1</v>
      </c>
      <c r="J4" s="49">
        <f>J6+J8</f>
        <v>878.99</v>
      </c>
      <c r="K4" s="49">
        <f t="shared" ref="K4:K5" si="2">SUM(H4:J4)</f>
        <v>4513.99</v>
      </c>
      <c r="L4" s="49">
        <f t="shared" ref="L4:L5" si="3">G4+K4</f>
        <v>8824.4599999999991</v>
      </c>
      <c r="M4" s="49">
        <f>M6+M8+M10</f>
        <v>2187.2399999999998</v>
      </c>
      <c r="N4" s="49">
        <f t="shared" ref="N4:N5" si="4">SUM(L4:M4)</f>
        <v>11011.699999999999</v>
      </c>
    </row>
    <row r="5" spans="1:14" ht="14.25" customHeight="1" x14ac:dyDescent="0.25">
      <c r="A5" s="47"/>
      <c r="B5" s="48" t="s">
        <v>17</v>
      </c>
      <c r="C5" s="62">
        <f>C7+C9+C11</f>
        <v>574429</v>
      </c>
      <c r="D5" s="62">
        <f t="shared" ref="D5:F5" si="5">D7+D9+D11</f>
        <v>385211</v>
      </c>
      <c r="E5" s="62">
        <f t="shared" si="5"/>
        <v>40</v>
      </c>
      <c r="F5" s="62">
        <f t="shared" si="5"/>
        <v>2571</v>
      </c>
      <c r="G5" s="62">
        <f t="shared" si="1"/>
        <v>962251</v>
      </c>
      <c r="H5" s="62">
        <f>H7+H9+H11</f>
        <v>748030</v>
      </c>
      <c r="I5" s="62">
        <f t="shared" ref="I5:J5" si="6">I7+I9+I11</f>
        <v>30554</v>
      </c>
      <c r="J5" s="62">
        <f t="shared" si="6"/>
        <v>205926</v>
      </c>
      <c r="K5" s="62">
        <f t="shared" si="2"/>
        <v>984510</v>
      </c>
      <c r="L5" s="62">
        <f t="shared" si="3"/>
        <v>1946761</v>
      </c>
      <c r="M5" s="62">
        <f>M7+M9+M11</f>
        <v>318872</v>
      </c>
      <c r="N5" s="62">
        <f t="shared" si="4"/>
        <v>2265633</v>
      </c>
    </row>
    <row r="6" spans="1:14" ht="13.5" customHeight="1" x14ac:dyDescent="0.25">
      <c r="A6" s="184" t="s">
        <v>18</v>
      </c>
      <c r="B6" s="48" t="s">
        <v>16</v>
      </c>
      <c r="C6" s="51">
        <f>'Vidzeme valsts'!C6+'Vidzeme pārējie'!C6</f>
        <v>1741.6</v>
      </c>
      <c r="D6" s="51">
        <f>'Vidzeme valsts'!D6+'Vidzeme pārējie'!D6</f>
        <v>1352.35</v>
      </c>
      <c r="E6" s="51">
        <f>'Vidzeme valsts'!E6+'Vidzeme pārējie'!E6</f>
        <v>0</v>
      </c>
      <c r="F6" s="51">
        <f>'Vidzeme valsts'!F6+'Vidzeme pārējie'!F6</f>
        <v>14.379999999999999</v>
      </c>
      <c r="G6" s="92">
        <f>SUM(C6:F6)</f>
        <v>3108.33</v>
      </c>
      <c r="H6" s="51">
        <f>'Vidzeme valsts'!H6+'Vidzeme pārējie'!H6</f>
        <v>2802.67</v>
      </c>
      <c r="I6" s="51">
        <f>'Vidzeme valsts'!I6+'Vidzeme pārējie'!I6</f>
        <v>127.10999999999999</v>
      </c>
      <c r="J6" s="51">
        <f>'Vidzeme valsts'!J6+'Vidzeme pārējie'!J6</f>
        <v>769.38</v>
      </c>
      <c r="K6" s="92">
        <f>SUM(H6:J6)</f>
        <v>3699.1600000000003</v>
      </c>
      <c r="L6" s="92">
        <f>G6+K6</f>
        <v>6807.49</v>
      </c>
      <c r="M6" s="51">
        <f>'Vidzeme valsts'!M6+'Vidzeme pārējie'!M6</f>
        <v>1794.11</v>
      </c>
      <c r="N6" s="92">
        <f>SUM(L6:M6)</f>
        <v>8601.6</v>
      </c>
    </row>
    <row r="7" spans="1:14" ht="15" customHeight="1" x14ac:dyDescent="0.25">
      <c r="A7" s="184"/>
      <c r="B7" s="48" t="s">
        <v>17</v>
      </c>
      <c r="C7" s="79">
        <f>'Vidzeme valsts'!C7+'Vidzeme pārējie'!C7</f>
        <v>464172</v>
      </c>
      <c r="D7" s="79">
        <f>'Vidzeme valsts'!D7+'Vidzeme pārējie'!D7</f>
        <v>348197</v>
      </c>
      <c r="E7" s="79">
        <f>'Vidzeme valsts'!E7+'Vidzeme pārējie'!E7</f>
        <v>0</v>
      </c>
      <c r="F7" s="79">
        <f>'Vidzeme valsts'!F7+'Vidzeme pārējie'!F7</f>
        <v>2379</v>
      </c>
      <c r="G7" s="76">
        <f>SUM(C7:F7)</f>
        <v>814748</v>
      </c>
      <c r="H7" s="79">
        <f>'Vidzeme valsts'!H7+'Vidzeme pārējie'!H7</f>
        <v>662298</v>
      </c>
      <c r="I7" s="79">
        <f>'Vidzeme valsts'!I7+'Vidzeme pārējie'!I7</f>
        <v>29549</v>
      </c>
      <c r="J7" s="79">
        <f>'Vidzeme valsts'!J7+'Vidzeme pārējie'!J7</f>
        <v>200649</v>
      </c>
      <c r="K7" s="76">
        <f>SUM(H7:J7)</f>
        <v>892496</v>
      </c>
      <c r="L7" s="76">
        <f>G7+K7</f>
        <v>1707244</v>
      </c>
      <c r="M7" s="79">
        <f>'Vidzeme valsts'!M7+'Vidzeme pārējie'!M7</f>
        <v>301644</v>
      </c>
      <c r="N7" s="76">
        <f>SUM(L7:M7)</f>
        <v>2008888</v>
      </c>
    </row>
    <row r="8" spans="1:14" ht="12" customHeight="1" x14ac:dyDescent="0.25">
      <c r="A8" s="184" t="s">
        <v>19</v>
      </c>
      <c r="B8" s="48" t="s">
        <v>16</v>
      </c>
      <c r="C8" s="51">
        <f>'Vidzeme valsts'!C8+'Vidzeme pārējie'!C8</f>
        <v>486.22</v>
      </c>
      <c r="D8" s="51">
        <f>'Vidzeme valsts'!D8+'Vidzeme pārējie'!D8</f>
        <v>262.41000000000003</v>
      </c>
      <c r="E8" s="51">
        <f>'Vidzeme valsts'!E8+'Vidzeme pārējie'!E8</f>
        <v>3.29</v>
      </c>
      <c r="F8" s="51">
        <f>'Vidzeme valsts'!F8+'Vidzeme pārējie'!F8</f>
        <v>5.87</v>
      </c>
      <c r="G8" s="92">
        <f t="shared" ref="G8:G37" si="7">SUM(C8:F8)</f>
        <v>757.79000000000008</v>
      </c>
      <c r="H8" s="51">
        <f>'Vidzeme valsts'!H8+'Vidzeme pārējie'!H8</f>
        <v>359.51000000000005</v>
      </c>
      <c r="I8" s="51">
        <f>'Vidzeme valsts'!I8+'Vidzeme pārējie'!I8</f>
        <v>29.99</v>
      </c>
      <c r="J8" s="51">
        <f>'Vidzeme valsts'!J8+'Vidzeme pārējie'!J8</f>
        <v>109.61</v>
      </c>
      <c r="K8" s="92">
        <f t="shared" ref="K8:K37" si="8">SUM(H8:J8)</f>
        <v>499.11000000000007</v>
      </c>
      <c r="L8" s="92">
        <f t="shared" ref="L8:L37" si="9">G8+K8</f>
        <v>1256.9000000000001</v>
      </c>
      <c r="M8" s="51">
        <f>'Vidzeme valsts'!M8+'Vidzeme pārējie'!M8</f>
        <v>393.13</v>
      </c>
      <c r="N8" s="92">
        <f t="shared" ref="N8:N37" si="10">SUM(L8:M8)</f>
        <v>1650.0300000000002</v>
      </c>
    </row>
    <row r="9" spans="1:14" ht="29.25" customHeight="1" x14ac:dyDescent="0.25">
      <c r="A9" s="184"/>
      <c r="B9" s="48" t="s">
        <v>17</v>
      </c>
      <c r="C9" s="102">
        <f>'Vidzeme valsts'!C9+'Vidzeme pārējie'!C9</f>
        <v>31144</v>
      </c>
      <c r="D9" s="82">
        <f>'Vidzeme valsts'!D9+'Vidzeme pārējie'!D9</f>
        <v>14496</v>
      </c>
      <c r="E9" s="103">
        <f>'Vidzeme valsts'!E9+'Vidzeme pārējie'!E9</f>
        <v>40</v>
      </c>
      <c r="F9" s="103">
        <f>'Vidzeme valsts'!F9+'Vidzeme pārējie'!F9</f>
        <v>192</v>
      </c>
      <c r="G9" s="77">
        <f t="shared" si="7"/>
        <v>45872</v>
      </c>
      <c r="H9" s="103">
        <f>'Vidzeme valsts'!H9+'Vidzeme pārējie'!H9</f>
        <v>21241</v>
      </c>
      <c r="I9" s="103">
        <f>'Vidzeme valsts'!I9+'Vidzeme pārējie'!I9</f>
        <v>1005</v>
      </c>
      <c r="J9" s="103">
        <f>'Vidzeme valsts'!J9+'Vidzeme pārējie'!J9</f>
        <v>5277</v>
      </c>
      <c r="K9" s="77">
        <f t="shared" si="8"/>
        <v>27523</v>
      </c>
      <c r="L9" s="77">
        <f t="shared" si="9"/>
        <v>73395</v>
      </c>
      <c r="M9" s="103">
        <f>'Vidzeme valsts'!M9+'Vidzeme pārējie'!M9</f>
        <v>17228</v>
      </c>
      <c r="N9" s="77">
        <f t="shared" si="10"/>
        <v>90623</v>
      </c>
    </row>
    <row r="10" spans="1:14" ht="12.75" customHeight="1" x14ac:dyDescent="0.25">
      <c r="A10" s="184" t="s">
        <v>20</v>
      </c>
      <c r="B10" s="48" t="s">
        <v>16</v>
      </c>
      <c r="C10" s="51">
        <f>'Vidzeme valsts'!C10+'Vidzeme pārējie'!C10</f>
        <v>353.53999999999996</v>
      </c>
      <c r="D10" s="51">
        <f>'Vidzeme valsts'!D10+'Vidzeme pārējie'!D10</f>
        <v>90.81</v>
      </c>
      <c r="E10" s="51">
        <f>'Vidzeme valsts'!E10+'Vidzeme pārējie'!E10</f>
        <v>0</v>
      </c>
      <c r="F10" s="51">
        <f>'Vidzeme valsts'!F10+'Vidzeme pārējie'!F10</f>
        <v>0</v>
      </c>
      <c r="G10" s="92">
        <f t="shared" si="7"/>
        <v>444.34999999999997</v>
      </c>
      <c r="H10" s="51">
        <f>'Vidzeme valsts'!H10+'Vidzeme pārējie'!H10</f>
        <v>315.71999999999997</v>
      </c>
      <c r="I10" s="51">
        <f>'Vidzeme valsts'!I10+'Vidzeme pārējie'!I10</f>
        <v>0</v>
      </c>
      <c r="J10" s="51">
        <f>'Vidzeme valsts'!J10+'Vidzeme pārējie'!J10</f>
        <v>0</v>
      </c>
      <c r="K10" s="92">
        <f t="shared" si="8"/>
        <v>315.71999999999997</v>
      </c>
      <c r="L10" s="92">
        <f t="shared" si="9"/>
        <v>760.06999999999994</v>
      </c>
      <c r="M10" s="51">
        <f>'Vidzeme valsts'!M10+'Vidzeme pārējie'!M10</f>
        <v>0</v>
      </c>
      <c r="N10" s="92">
        <f t="shared" si="10"/>
        <v>760.06999999999994</v>
      </c>
    </row>
    <row r="11" spans="1:14" ht="13.5" customHeight="1" x14ac:dyDescent="0.25">
      <c r="A11" s="184"/>
      <c r="B11" s="48" t="s">
        <v>17</v>
      </c>
      <c r="C11" s="79">
        <f>'Vidzeme valsts'!C11+'Vidzeme pārējie'!C11</f>
        <v>79113</v>
      </c>
      <c r="D11" s="79">
        <f>'Vidzeme valsts'!D11+'Vidzeme pārējie'!D11</f>
        <v>22518</v>
      </c>
      <c r="E11" s="79">
        <f>'Vidzeme valsts'!E11+'Vidzeme pārējie'!E11</f>
        <v>0</v>
      </c>
      <c r="F11" s="79">
        <f>'Vidzeme valsts'!F11+'Vidzeme pārējie'!F11</f>
        <v>0</v>
      </c>
      <c r="G11" s="76">
        <f t="shared" si="7"/>
        <v>101631</v>
      </c>
      <c r="H11" s="79">
        <f>'Vidzeme valsts'!H11+'Vidzeme pārējie'!H11</f>
        <v>64491</v>
      </c>
      <c r="I11" s="79">
        <f>'Vidzeme valsts'!I11+'Vidzeme pārējie'!I11</f>
        <v>0</v>
      </c>
      <c r="J11" s="79">
        <f>'Vidzeme valsts'!J11+'Vidzeme pārējie'!J11</f>
        <v>0</v>
      </c>
      <c r="K11" s="76">
        <f t="shared" si="8"/>
        <v>64491</v>
      </c>
      <c r="L11" s="76">
        <f t="shared" si="9"/>
        <v>166122</v>
      </c>
      <c r="M11" s="79">
        <f>'Vidzeme valsts'!M11+'Vidzeme pārējie'!M11</f>
        <v>0</v>
      </c>
      <c r="N11" s="76">
        <f t="shared" si="10"/>
        <v>166122</v>
      </c>
    </row>
    <row r="12" spans="1:14" ht="14.25" customHeight="1" x14ac:dyDescent="0.25">
      <c r="A12" s="45" t="s">
        <v>21</v>
      </c>
      <c r="B12" s="48" t="s">
        <v>16</v>
      </c>
      <c r="C12" s="51">
        <f>'Vidzeme valsts'!C12+'Vidzeme pārējie'!C12</f>
        <v>1910.15</v>
      </c>
      <c r="D12" s="51">
        <f>'Vidzeme valsts'!D12+'Vidzeme pārējie'!D12</f>
        <v>2936.5499999999997</v>
      </c>
      <c r="E12" s="51">
        <f>'Vidzeme valsts'!E12+'Vidzeme pārējie'!E12</f>
        <v>1.17</v>
      </c>
      <c r="F12" s="51">
        <f>'Vidzeme valsts'!F12+'Vidzeme pārējie'!F12</f>
        <v>6.05</v>
      </c>
      <c r="G12" s="49">
        <f t="shared" si="7"/>
        <v>4853.92</v>
      </c>
      <c r="H12" s="51">
        <f>'Vidzeme valsts'!H12+'Vidzeme pārējie'!H12</f>
        <v>2257.4</v>
      </c>
      <c r="I12" s="51">
        <f>'Vidzeme valsts'!I12+'Vidzeme pārējie'!I12</f>
        <v>70.64</v>
      </c>
      <c r="J12" s="51">
        <f>'Vidzeme valsts'!J12+'Vidzeme pārējie'!J12</f>
        <v>158.12</v>
      </c>
      <c r="K12" s="49">
        <f t="shared" si="8"/>
        <v>2486.16</v>
      </c>
      <c r="L12" s="49">
        <f t="shared" si="9"/>
        <v>7340.08</v>
      </c>
      <c r="M12" s="51">
        <f>'Vidzeme valsts'!M12+'Vidzeme pārējie'!M12</f>
        <v>282.84999999999997</v>
      </c>
      <c r="N12" s="49">
        <f t="shared" si="10"/>
        <v>7622.93</v>
      </c>
    </row>
    <row r="13" spans="1:14" ht="14.25" customHeight="1" x14ac:dyDescent="0.25">
      <c r="A13" s="48" t="s">
        <v>37</v>
      </c>
      <c r="B13" s="48" t="s">
        <v>17</v>
      </c>
      <c r="C13" s="79">
        <f>'Vidzeme valsts'!C13+'Vidzeme pārējie'!C13</f>
        <v>79107</v>
      </c>
      <c r="D13" s="79">
        <f>'Vidzeme valsts'!D13+'Vidzeme pārējie'!D13</f>
        <v>140296</v>
      </c>
      <c r="E13" s="79">
        <f>'Vidzeme valsts'!E13+'Vidzeme pārējie'!E13</f>
        <v>7</v>
      </c>
      <c r="F13" s="79">
        <f>'Vidzeme valsts'!F13+'Vidzeme pārējie'!F13</f>
        <v>110</v>
      </c>
      <c r="G13" s="62">
        <f t="shared" si="7"/>
        <v>219520</v>
      </c>
      <c r="H13" s="79">
        <f>'Vidzeme valsts'!H13+'Vidzeme pārējie'!H13</f>
        <v>70444</v>
      </c>
      <c r="I13" s="79">
        <f>'Vidzeme valsts'!I13+'Vidzeme pārējie'!I13</f>
        <v>2706</v>
      </c>
      <c r="J13" s="79">
        <f>'Vidzeme valsts'!J13+'Vidzeme pārējie'!J13</f>
        <v>4389</v>
      </c>
      <c r="K13" s="62">
        <f t="shared" si="8"/>
        <v>77539</v>
      </c>
      <c r="L13" s="62">
        <f t="shared" si="9"/>
        <v>297059</v>
      </c>
      <c r="M13" s="79">
        <f>'Vidzeme valsts'!M13+'Vidzeme pārējie'!M13</f>
        <v>6425</v>
      </c>
      <c r="N13" s="62">
        <f t="shared" si="10"/>
        <v>303484</v>
      </c>
    </row>
    <row r="14" spans="1:14" ht="14.25" customHeight="1" x14ac:dyDescent="0.25">
      <c r="A14" s="181" t="s">
        <v>23</v>
      </c>
      <c r="B14" s="48" t="s">
        <v>16</v>
      </c>
      <c r="C14" s="51">
        <f>'Vidzeme valsts'!C14+'Vidzeme pārējie'!C14</f>
        <v>100.92</v>
      </c>
      <c r="D14" s="51">
        <f>'Vidzeme valsts'!D14+'Vidzeme pārējie'!D14</f>
        <v>135.76999999999998</v>
      </c>
      <c r="E14" s="51">
        <f>'Vidzeme valsts'!E14+'Vidzeme pārējie'!E14</f>
        <v>0</v>
      </c>
      <c r="F14" s="51">
        <f>'Vidzeme valsts'!F14+'Vidzeme pārējie'!F14</f>
        <v>1.88</v>
      </c>
      <c r="G14" s="49">
        <f t="shared" si="7"/>
        <v>238.57</v>
      </c>
      <c r="H14" s="51">
        <f>'Vidzeme valsts'!H14+'Vidzeme pārējie'!H14</f>
        <v>77</v>
      </c>
      <c r="I14" s="51">
        <f>'Vidzeme valsts'!I14+'Vidzeme pārējie'!I14</f>
        <v>5.3900000000000006</v>
      </c>
      <c r="J14" s="51">
        <f>'Vidzeme valsts'!J14+'Vidzeme pārējie'!J14</f>
        <v>14.41</v>
      </c>
      <c r="K14" s="49">
        <f t="shared" si="8"/>
        <v>96.8</v>
      </c>
      <c r="L14" s="49">
        <f t="shared" si="9"/>
        <v>335.37</v>
      </c>
      <c r="M14" s="51">
        <f>'Vidzeme valsts'!M14+'Vidzeme pārējie'!M14</f>
        <v>4.0199999999999996</v>
      </c>
      <c r="N14" s="49">
        <f t="shared" si="10"/>
        <v>339.39</v>
      </c>
    </row>
    <row r="15" spans="1:14" ht="14.25" customHeight="1" x14ac:dyDescent="0.25">
      <c r="A15" s="181"/>
      <c r="B15" s="48" t="s">
        <v>17</v>
      </c>
      <c r="C15" s="79">
        <f>'Vidzeme valsts'!C15+'Vidzeme pārējie'!C15</f>
        <v>16976</v>
      </c>
      <c r="D15" s="79">
        <f>'Vidzeme valsts'!D15+'Vidzeme pārējie'!D15</f>
        <v>20449</v>
      </c>
      <c r="E15" s="79">
        <f>'Vidzeme valsts'!E15+'Vidzeme pārējie'!E15</f>
        <v>0</v>
      </c>
      <c r="F15" s="79">
        <f>'Vidzeme valsts'!F15+'Vidzeme pārējie'!F15</f>
        <v>209</v>
      </c>
      <c r="G15" s="62">
        <f t="shared" si="7"/>
        <v>37634</v>
      </c>
      <c r="H15" s="79">
        <f>'Vidzeme valsts'!H15+'Vidzeme pārējie'!H15</f>
        <v>11047</v>
      </c>
      <c r="I15" s="79">
        <f>'Vidzeme valsts'!I15+'Vidzeme pārējie'!I15</f>
        <v>693</v>
      </c>
      <c r="J15" s="79">
        <f>'Vidzeme valsts'!J15+'Vidzeme pārējie'!J15</f>
        <v>1465</v>
      </c>
      <c r="K15" s="62">
        <f t="shared" si="8"/>
        <v>13205</v>
      </c>
      <c r="L15" s="62">
        <f t="shared" si="9"/>
        <v>50839</v>
      </c>
      <c r="M15" s="79">
        <f>'Vidzeme valsts'!M15+'Vidzeme pārējie'!M15</f>
        <v>563</v>
      </c>
      <c r="N15" s="62">
        <f t="shared" si="10"/>
        <v>51402</v>
      </c>
    </row>
    <row r="16" spans="1:14" ht="14.25" customHeight="1" x14ac:dyDescent="0.25">
      <c r="A16" s="181" t="s">
        <v>24</v>
      </c>
      <c r="B16" s="48" t="s">
        <v>16</v>
      </c>
      <c r="C16" s="51">
        <f>'Vidzeme valsts'!C16+'Vidzeme pārējie'!C16</f>
        <v>4903</v>
      </c>
      <c r="D16" s="51">
        <f>'Vidzeme valsts'!D16+'Vidzeme pārējie'!D16</f>
        <v>1998.1000000000001</v>
      </c>
      <c r="E16" s="51">
        <f>'Vidzeme valsts'!E16+'Vidzeme pārējie'!E16</f>
        <v>15.58</v>
      </c>
      <c r="F16" s="51">
        <f>'Vidzeme valsts'!F16+'Vidzeme pārējie'!F16</f>
        <v>19.45</v>
      </c>
      <c r="G16" s="49">
        <f t="shared" si="7"/>
        <v>6936.13</v>
      </c>
      <c r="H16" s="51">
        <f>'Vidzeme valsts'!H16+'Vidzeme pārējie'!H16</f>
        <v>1628.7199999999998</v>
      </c>
      <c r="I16" s="51">
        <f>'Vidzeme valsts'!I16+'Vidzeme pārējie'!I16</f>
        <v>50.43</v>
      </c>
      <c r="J16" s="51">
        <f>'Vidzeme valsts'!J16+'Vidzeme pārējie'!J16</f>
        <v>130.62</v>
      </c>
      <c r="K16" s="49">
        <f t="shared" si="8"/>
        <v>1809.77</v>
      </c>
      <c r="L16" s="49">
        <f t="shared" si="9"/>
        <v>8745.9</v>
      </c>
      <c r="M16" s="51">
        <f>'Vidzeme valsts'!M16+'Vidzeme pārējie'!M16</f>
        <v>269.70000000000005</v>
      </c>
      <c r="N16" s="49">
        <f t="shared" si="10"/>
        <v>9015.6</v>
      </c>
    </row>
    <row r="17" spans="1:14" ht="14.25" customHeight="1" x14ac:dyDescent="0.25">
      <c r="A17" s="181"/>
      <c r="B17" s="48" t="s">
        <v>17</v>
      </c>
      <c r="C17" s="79">
        <f>'Vidzeme valsts'!C17+'Vidzeme pārējie'!C17</f>
        <v>158473</v>
      </c>
      <c r="D17" s="79">
        <f>'Vidzeme valsts'!D17+'Vidzeme pārējie'!D17</f>
        <v>47022</v>
      </c>
      <c r="E17" s="79">
        <f>'Vidzeme valsts'!E17+'Vidzeme pārējie'!E17</f>
        <v>240</v>
      </c>
      <c r="F17" s="79">
        <f>'Vidzeme valsts'!F17+'Vidzeme pārējie'!F17</f>
        <v>266</v>
      </c>
      <c r="G17" s="62">
        <f t="shared" si="7"/>
        <v>206001</v>
      </c>
      <c r="H17" s="79">
        <f>'Vidzeme valsts'!H17+'Vidzeme pārējie'!H17</f>
        <v>49446</v>
      </c>
      <c r="I17" s="79">
        <f>'Vidzeme valsts'!I17+'Vidzeme pārējie'!I17</f>
        <v>1944</v>
      </c>
      <c r="J17" s="79">
        <f>'Vidzeme valsts'!J17+'Vidzeme pārējie'!J17</f>
        <v>2931</v>
      </c>
      <c r="K17" s="62">
        <f t="shared" si="8"/>
        <v>54321</v>
      </c>
      <c r="L17" s="62">
        <f t="shared" si="9"/>
        <v>260322</v>
      </c>
      <c r="M17" s="79">
        <f>'Vidzeme valsts'!M17+'Vidzeme pārējie'!M17</f>
        <v>6648</v>
      </c>
      <c r="N17" s="62">
        <f t="shared" si="10"/>
        <v>266970</v>
      </c>
    </row>
    <row r="18" spans="1:14" ht="14.25" customHeight="1" x14ac:dyDescent="0.25">
      <c r="A18" s="182" t="s">
        <v>25</v>
      </c>
      <c r="B18" s="48" t="s">
        <v>16</v>
      </c>
      <c r="C18" s="51">
        <f>'Vidzeme valsts'!C18+'Vidzeme pārējie'!C18</f>
        <v>6.18</v>
      </c>
      <c r="D18" s="51">
        <f>'Vidzeme valsts'!D18+'Vidzeme pārējie'!D18</f>
        <v>10</v>
      </c>
      <c r="E18" s="51">
        <f>'Vidzeme valsts'!E18+'Vidzeme pārējie'!E18</f>
        <v>0</v>
      </c>
      <c r="F18" s="51">
        <f>'Vidzeme valsts'!F18+'Vidzeme pārējie'!F18</f>
        <v>0</v>
      </c>
      <c r="G18" s="49">
        <f t="shared" si="7"/>
        <v>16.18</v>
      </c>
      <c r="H18" s="51">
        <f>'Vidzeme valsts'!H18+'Vidzeme pārējie'!H18</f>
        <v>0</v>
      </c>
      <c r="I18" s="51">
        <f>'Vidzeme valsts'!I18+'Vidzeme pārējie'!I18</f>
        <v>0</v>
      </c>
      <c r="J18" s="51">
        <f>'Vidzeme valsts'!J18+'Vidzeme pārējie'!J18</f>
        <v>0.9</v>
      </c>
      <c r="K18" s="49">
        <f t="shared" si="8"/>
        <v>0.9</v>
      </c>
      <c r="L18" s="49">
        <f t="shared" si="9"/>
        <v>17.079999999999998</v>
      </c>
      <c r="M18" s="51">
        <f>'Vidzeme valsts'!M18+'Vidzeme pārējie'!M18</f>
        <v>0</v>
      </c>
      <c r="N18" s="49">
        <f t="shared" si="10"/>
        <v>17.079999999999998</v>
      </c>
    </row>
    <row r="19" spans="1:14" ht="14.25" customHeight="1" x14ac:dyDescent="0.25">
      <c r="A19" s="182"/>
      <c r="B19" s="48" t="s">
        <v>17</v>
      </c>
      <c r="C19" s="51">
        <f>'Vidzeme valsts'!C19+'Vidzeme pārējie'!C19</f>
        <v>1222</v>
      </c>
      <c r="D19" s="51">
        <f>'Vidzeme valsts'!D19+'Vidzeme pārējie'!D19</f>
        <v>951</v>
      </c>
      <c r="E19" s="51">
        <f>'Vidzeme valsts'!E19+'Vidzeme pārējie'!E19</f>
        <v>0</v>
      </c>
      <c r="F19" s="51">
        <f>'Vidzeme valsts'!F19+'Vidzeme pārējie'!F19</f>
        <v>0</v>
      </c>
      <c r="G19" s="49">
        <f t="shared" si="7"/>
        <v>2173</v>
      </c>
      <c r="H19" s="51">
        <f>'Vidzeme valsts'!H19+'Vidzeme pārējie'!H19</f>
        <v>0</v>
      </c>
      <c r="I19" s="51">
        <f>'Vidzeme valsts'!I19+'Vidzeme pārējie'!I19</f>
        <v>0</v>
      </c>
      <c r="J19" s="51">
        <f>'Vidzeme valsts'!J19+'Vidzeme pārējie'!J19</f>
        <v>230</v>
      </c>
      <c r="K19" s="49">
        <f t="shared" si="8"/>
        <v>230</v>
      </c>
      <c r="L19" s="49">
        <f t="shared" si="9"/>
        <v>2403</v>
      </c>
      <c r="M19" s="51">
        <f>'Vidzeme valsts'!M19+'Vidzeme pārējie'!M19</f>
        <v>0</v>
      </c>
      <c r="N19" s="49">
        <f t="shared" si="10"/>
        <v>2403</v>
      </c>
    </row>
    <row r="20" spans="1:14" ht="14.25" customHeight="1" x14ac:dyDescent="0.25">
      <c r="A20" s="182" t="s">
        <v>26</v>
      </c>
      <c r="B20" s="48" t="s">
        <v>16</v>
      </c>
      <c r="C20" s="51">
        <f>'Vidzeme valsts'!C20+'Vidzeme pārējie'!C20</f>
        <v>1.32</v>
      </c>
      <c r="D20" s="51">
        <f>'Vidzeme valsts'!D20+'Vidzeme pārējie'!D20</f>
        <v>0</v>
      </c>
      <c r="E20" s="51">
        <f>'Vidzeme valsts'!E20+'Vidzeme pārējie'!E20</f>
        <v>0</v>
      </c>
      <c r="F20" s="51">
        <f>'Vidzeme valsts'!F20+'Vidzeme pārējie'!F20</f>
        <v>0</v>
      </c>
      <c r="G20" s="49">
        <f t="shared" si="7"/>
        <v>1.32</v>
      </c>
      <c r="H20" s="51">
        <f>'Vidzeme valsts'!H20+'Vidzeme pārējie'!H20</f>
        <v>0</v>
      </c>
      <c r="I20" s="51">
        <f>'Vidzeme valsts'!I20+'Vidzeme pārējie'!I20</f>
        <v>0</v>
      </c>
      <c r="J20" s="51">
        <f>'Vidzeme valsts'!J20+'Vidzeme pārējie'!J20</f>
        <v>0</v>
      </c>
      <c r="K20" s="49">
        <f t="shared" si="8"/>
        <v>0</v>
      </c>
      <c r="L20" s="49">
        <f t="shared" si="9"/>
        <v>1.32</v>
      </c>
      <c r="M20" s="51">
        <f>'Vidzeme valsts'!M20+'Vidzeme pārējie'!M20</f>
        <v>0.3</v>
      </c>
      <c r="N20" s="49">
        <f t="shared" si="10"/>
        <v>1.62</v>
      </c>
    </row>
    <row r="21" spans="1:14" ht="14.25" customHeight="1" x14ac:dyDescent="0.25">
      <c r="A21" s="182"/>
      <c r="B21" s="48" t="s">
        <v>17</v>
      </c>
      <c r="C21" s="51">
        <f>'Vidzeme valsts'!C21+'Vidzeme pārējie'!C21</f>
        <v>5</v>
      </c>
      <c r="D21" s="51">
        <f>'Vidzeme valsts'!D21+'Vidzeme pārējie'!D21</f>
        <v>0</v>
      </c>
      <c r="E21" s="51">
        <f>'Vidzeme valsts'!E21+'Vidzeme pārējie'!E21</f>
        <v>0</v>
      </c>
      <c r="F21" s="51">
        <f>'Vidzeme valsts'!F21+'Vidzeme pārējie'!F21</f>
        <v>0</v>
      </c>
      <c r="G21" s="49">
        <f t="shared" si="7"/>
        <v>5</v>
      </c>
      <c r="H21" s="51">
        <f>'Vidzeme valsts'!H21+'Vidzeme pārējie'!H21</f>
        <v>0</v>
      </c>
      <c r="I21" s="51">
        <f>'Vidzeme valsts'!I21+'Vidzeme pārējie'!I21</f>
        <v>0</v>
      </c>
      <c r="J21" s="51">
        <f>'Vidzeme valsts'!J21+'Vidzeme pārējie'!J21</f>
        <v>0</v>
      </c>
      <c r="K21" s="49">
        <f t="shared" si="8"/>
        <v>0</v>
      </c>
      <c r="L21" s="49">
        <f t="shared" si="9"/>
        <v>5</v>
      </c>
      <c r="M21" s="51">
        <f>'Vidzeme valsts'!M21+'Vidzeme pārējie'!M21</f>
        <v>15</v>
      </c>
      <c r="N21" s="49">
        <f t="shared" si="10"/>
        <v>20</v>
      </c>
    </row>
    <row r="22" spans="1:14" ht="14.25" customHeight="1" x14ac:dyDescent="0.25">
      <c r="A22" s="45" t="s">
        <v>27</v>
      </c>
      <c r="B22" s="48" t="s">
        <v>16</v>
      </c>
      <c r="C22" s="51">
        <f>'Vidzeme valsts'!C22+'Vidzeme pārējie'!C22</f>
        <v>33.58</v>
      </c>
      <c r="D22" s="51">
        <f>'Vidzeme valsts'!D22+'Vidzeme pārējie'!D22</f>
        <v>33.03</v>
      </c>
      <c r="E22" s="51">
        <f>'Vidzeme valsts'!E22+'Vidzeme pārējie'!E22</f>
        <v>0</v>
      </c>
      <c r="F22" s="51">
        <f>'Vidzeme valsts'!F22+'Vidzeme pārējie'!F22</f>
        <v>0</v>
      </c>
      <c r="G22" s="49">
        <f t="shared" si="7"/>
        <v>66.61</v>
      </c>
      <c r="H22" s="51">
        <f>'Vidzeme valsts'!H22+'Vidzeme pārējie'!H22</f>
        <v>36.369999999999997</v>
      </c>
      <c r="I22" s="51">
        <f>'Vidzeme valsts'!I22+'Vidzeme pārējie'!I22</f>
        <v>13.3</v>
      </c>
      <c r="J22" s="51">
        <f>'Vidzeme valsts'!J22+'Vidzeme pārējie'!J22</f>
        <v>10.220000000000001</v>
      </c>
      <c r="K22" s="49">
        <f t="shared" si="8"/>
        <v>59.89</v>
      </c>
      <c r="L22" s="49">
        <f t="shared" si="9"/>
        <v>126.5</v>
      </c>
      <c r="M22" s="51">
        <f>'Vidzeme valsts'!M22+'Vidzeme pārējie'!M22</f>
        <v>12.8</v>
      </c>
      <c r="N22" s="49">
        <f t="shared" si="10"/>
        <v>139.30000000000001</v>
      </c>
    </row>
    <row r="23" spans="1:14" ht="14.25" customHeight="1" x14ac:dyDescent="0.25">
      <c r="A23" s="47"/>
      <c r="B23" s="48" t="s">
        <v>17</v>
      </c>
      <c r="C23" s="51">
        <f>'Vidzeme valsts'!C23+'Vidzeme pārējie'!C23</f>
        <v>2554</v>
      </c>
      <c r="D23" s="51">
        <f>'Vidzeme valsts'!D23+'Vidzeme pārējie'!D23</f>
        <v>2503</v>
      </c>
      <c r="E23" s="51">
        <f>'Vidzeme valsts'!E23+'Vidzeme pārējie'!E23</f>
        <v>0</v>
      </c>
      <c r="F23" s="51">
        <f>'Vidzeme valsts'!F23+'Vidzeme pārējie'!F23</f>
        <v>0</v>
      </c>
      <c r="G23" s="49">
        <f t="shared" si="7"/>
        <v>5057</v>
      </c>
      <c r="H23" s="51">
        <f>'Vidzeme valsts'!H23+'Vidzeme pārējie'!H23</f>
        <v>2577</v>
      </c>
      <c r="I23" s="51">
        <f>'Vidzeme valsts'!I23+'Vidzeme pārējie'!I23</f>
        <v>993</v>
      </c>
      <c r="J23" s="51">
        <f>'Vidzeme valsts'!J23+'Vidzeme pārējie'!J23</f>
        <v>699</v>
      </c>
      <c r="K23" s="49">
        <f t="shared" si="8"/>
        <v>4269</v>
      </c>
      <c r="L23" s="49">
        <f t="shared" si="9"/>
        <v>9326</v>
      </c>
      <c r="M23" s="51">
        <f>'Vidzeme valsts'!M23+'Vidzeme pārējie'!M23</f>
        <v>1003</v>
      </c>
      <c r="N23" s="49">
        <f t="shared" si="10"/>
        <v>10329</v>
      </c>
    </row>
    <row r="24" spans="1:14" ht="14.25" customHeight="1" x14ac:dyDescent="0.25">
      <c r="A24" s="181" t="s">
        <v>28</v>
      </c>
      <c r="B24" s="48" t="s">
        <v>16</v>
      </c>
      <c r="C24" s="51">
        <f>'Vidzeme valsts'!C24+'Vidzeme pārējie'!C24</f>
        <v>470.4</v>
      </c>
      <c r="D24" s="51">
        <f>'Vidzeme valsts'!D24+'Vidzeme pārējie'!D24</f>
        <v>130.13</v>
      </c>
      <c r="E24" s="51">
        <f>'Vidzeme valsts'!E24+'Vidzeme pārējie'!E24</f>
        <v>4.1399999999999997</v>
      </c>
      <c r="F24" s="51">
        <f>'Vidzeme valsts'!F24+'Vidzeme pārējie'!F24</f>
        <v>0</v>
      </c>
      <c r="G24" s="49">
        <f t="shared" si="7"/>
        <v>604.66999999999996</v>
      </c>
      <c r="H24" s="51">
        <f>'Vidzeme valsts'!H24+'Vidzeme pārējie'!H24</f>
        <v>131.85999999999999</v>
      </c>
      <c r="I24" s="51">
        <f>'Vidzeme valsts'!I24+'Vidzeme pārējie'!I24</f>
        <v>2.19</v>
      </c>
      <c r="J24" s="51">
        <f>'Vidzeme valsts'!J24+'Vidzeme pārējie'!J24</f>
        <v>29.66</v>
      </c>
      <c r="K24" s="49">
        <f t="shared" si="8"/>
        <v>163.70999999999998</v>
      </c>
      <c r="L24" s="49">
        <f t="shared" si="9"/>
        <v>768.37999999999988</v>
      </c>
      <c r="M24" s="51">
        <f>'Vidzeme valsts'!M24+'Vidzeme pārējie'!M24</f>
        <v>18.87</v>
      </c>
      <c r="N24" s="49">
        <f t="shared" si="10"/>
        <v>787.24999999999989</v>
      </c>
    </row>
    <row r="25" spans="1:14" ht="14.25" customHeight="1" x14ac:dyDescent="0.25">
      <c r="A25" s="181"/>
      <c r="B25" s="48" t="s">
        <v>17</v>
      </c>
      <c r="C25" s="79">
        <f>'Vidzeme valsts'!C25+'Vidzeme pārējie'!C25</f>
        <v>13027</v>
      </c>
      <c r="D25" s="79">
        <f>'Vidzeme valsts'!D25+'Vidzeme pārējie'!D25</f>
        <v>2087</v>
      </c>
      <c r="E25" s="79">
        <f>'Vidzeme valsts'!E25+'Vidzeme pārējie'!E25</f>
        <v>72</v>
      </c>
      <c r="F25" s="79">
        <f>'Vidzeme valsts'!F25+'Vidzeme pārējie'!F25</f>
        <v>0</v>
      </c>
      <c r="G25" s="62">
        <f t="shared" si="7"/>
        <v>15186</v>
      </c>
      <c r="H25" s="79">
        <f>'Vidzeme valsts'!H25+'Vidzeme pārējie'!H25</f>
        <v>1250</v>
      </c>
      <c r="I25" s="79">
        <f>'Vidzeme valsts'!I25+'Vidzeme pārējie'!I25</f>
        <v>28</v>
      </c>
      <c r="J25" s="79">
        <f>'Vidzeme valsts'!J25+'Vidzeme pārējie'!J25</f>
        <v>183</v>
      </c>
      <c r="K25" s="62">
        <f t="shared" si="8"/>
        <v>1461</v>
      </c>
      <c r="L25" s="62">
        <f t="shared" si="9"/>
        <v>16647</v>
      </c>
      <c r="M25" s="79">
        <f>'Vidzeme valsts'!M25+'Vidzeme pārējie'!M25</f>
        <v>366</v>
      </c>
      <c r="N25" s="62">
        <f t="shared" si="10"/>
        <v>17013</v>
      </c>
    </row>
    <row r="26" spans="1:14" ht="14.25" customHeight="1" x14ac:dyDescent="0.25">
      <c r="A26" s="181" t="s">
        <v>29</v>
      </c>
      <c r="B26" s="48" t="s">
        <v>16</v>
      </c>
      <c r="C26" s="51">
        <f>'Vidzeme valsts'!C26+'Vidzeme pārējie'!C26</f>
        <v>0</v>
      </c>
      <c r="D26" s="51">
        <f>'Vidzeme valsts'!D26+'Vidzeme pārējie'!D26</f>
        <v>0</v>
      </c>
      <c r="E26" s="51">
        <f>'Vidzeme valsts'!E26+'Vidzeme pārējie'!E26</f>
        <v>0</v>
      </c>
      <c r="F26" s="51">
        <f>'Vidzeme valsts'!F26+'Vidzeme pārējie'!F26</f>
        <v>0</v>
      </c>
      <c r="G26" s="49">
        <f t="shared" si="7"/>
        <v>0</v>
      </c>
      <c r="H26" s="51">
        <f>'Vidzeme valsts'!H26+'Vidzeme pārējie'!H26</f>
        <v>0</v>
      </c>
      <c r="I26" s="51">
        <f>'Vidzeme valsts'!I26+'Vidzeme pārējie'!I26</f>
        <v>0</v>
      </c>
      <c r="J26" s="51">
        <f>'Vidzeme valsts'!J26+'Vidzeme pārējie'!J26</f>
        <v>0</v>
      </c>
      <c r="K26" s="49">
        <f t="shared" si="8"/>
        <v>0</v>
      </c>
      <c r="L26" s="49">
        <f t="shared" si="9"/>
        <v>0</v>
      </c>
      <c r="M26" s="51">
        <f>'Vidzeme valsts'!M26+'Vidzeme pārējie'!M26</f>
        <v>0</v>
      </c>
      <c r="N26" s="49">
        <f t="shared" si="10"/>
        <v>0</v>
      </c>
    </row>
    <row r="27" spans="1:14" ht="14.25" customHeight="1" x14ac:dyDescent="0.25">
      <c r="A27" s="181"/>
      <c r="B27" s="48" t="s">
        <v>17</v>
      </c>
      <c r="C27" s="51">
        <f>'Vidzeme valsts'!C27+'Vidzeme pārējie'!C27</f>
        <v>0</v>
      </c>
      <c r="D27" s="51">
        <f>'Vidzeme valsts'!D27+'Vidzeme pārējie'!D27</f>
        <v>0</v>
      </c>
      <c r="E27" s="51">
        <f>'Vidzeme valsts'!E27+'Vidzeme pārējie'!E27</f>
        <v>0</v>
      </c>
      <c r="F27" s="51">
        <f>'Vidzeme valsts'!F27+'Vidzeme pārējie'!F27</f>
        <v>0</v>
      </c>
      <c r="G27" s="49">
        <f t="shared" si="7"/>
        <v>0</v>
      </c>
      <c r="H27" s="51">
        <f>'Vidzeme valsts'!H27+'Vidzeme pārējie'!H27</f>
        <v>0</v>
      </c>
      <c r="I27" s="51">
        <f>'Vidzeme valsts'!I27+'Vidzeme pārējie'!I27</f>
        <v>0</v>
      </c>
      <c r="J27" s="51">
        <f>'Vidzeme valsts'!J27+'Vidzeme pārējie'!J27</f>
        <v>0</v>
      </c>
      <c r="K27" s="49">
        <f t="shared" si="8"/>
        <v>0</v>
      </c>
      <c r="L27" s="49">
        <f t="shared" si="9"/>
        <v>0</v>
      </c>
      <c r="M27" s="51">
        <f>'Vidzeme valsts'!M27+'Vidzeme pārējie'!M27</f>
        <v>0</v>
      </c>
      <c r="N27" s="49">
        <f t="shared" si="10"/>
        <v>0</v>
      </c>
    </row>
    <row r="28" spans="1:14" ht="14.25" customHeight="1" x14ac:dyDescent="0.25">
      <c r="A28" s="181" t="s">
        <v>30</v>
      </c>
      <c r="B28" s="48" t="s">
        <v>16</v>
      </c>
      <c r="C28" s="51">
        <f>'Vidzeme valsts'!C28+'Vidzeme pārējie'!C28</f>
        <v>0</v>
      </c>
      <c r="D28" s="51">
        <f>'Vidzeme valsts'!D28+'Vidzeme pārējie'!D28</f>
        <v>0</v>
      </c>
      <c r="E28" s="51">
        <f>'Vidzeme valsts'!E28+'Vidzeme pārējie'!E28</f>
        <v>0</v>
      </c>
      <c r="F28" s="51">
        <f>'Vidzeme valsts'!F28+'Vidzeme pārējie'!F28</f>
        <v>0</v>
      </c>
      <c r="G28" s="49">
        <f t="shared" si="7"/>
        <v>0</v>
      </c>
      <c r="H28" s="51">
        <f>'Vidzeme valsts'!H28+'Vidzeme pārējie'!H28</f>
        <v>0</v>
      </c>
      <c r="I28" s="51">
        <f>'Vidzeme valsts'!I28+'Vidzeme pārējie'!I28</f>
        <v>0</v>
      </c>
      <c r="J28" s="51">
        <f>'Vidzeme valsts'!J28+'Vidzeme pārējie'!J28</f>
        <v>0</v>
      </c>
      <c r="K28" s="49">
        <f t="shared" si="8"/>
        <v>0</v>
      </c>
      <c r="L28" s="49">
        <f t="shared" si="9"/>
        <v>0</v>
      </c>
      <c r="M28" s="51">
        <f>'Vidzeme valsts'!M28+'Vidzeme pārējie'!M28</f>
        <v>0</v>
      </c>
      <c r="N28" s="49">
        <f t="shared" si="10"/>
        <v>0</v>
      </c>
    </row>
    <row r="29" spans="1:14" ht="14.25" customHeight="1" x14ac:dyDescent="0.25">
      <c r="A29" s="181"/>
      <c r="B29" s="48" t="s">
        <v>17</v>
      </c>
      <c r="C29" s="51">
        <f>'Vidzeme valsts'!C29+'Vidzeme pārējie'!C29</f>
        <v>0</v>
      </c>
      <c r="D29" s="51">
        <f>'Vidzeme valsts'!D29+'Vidzeme pārējie'!D29</f>
        <v>0</v>
      </c>
      <c r="E29" s="51">
        <f>'Vidzeme valsts'!E29+'Vidzeme pārējie'!E29</f>
        <v>0</v>
      </c>
      <c r="F29" s="51">
        <f>'Vidzeme valsts'!F29+'Vidzeme pārējie'!F29</f>
        <v>0</v>
      </c>
      <c r="G29" s="49">
        <f t="shared" si="7"/>
        <v>0</v>
      </c>
      <c r="H29" s="51">
        <f>'Vidzeme valsts'!H29+'Vidzeme pārējie'!H29</f>
        <v>0</v>
      </c>
      <c r="I29" s="51">
        <f>'Vidzeme valsts'!I29+'Vidzeme pārējie'!I29</f>
        <v>0</v>
      </c>
      <c r="J29" s="51">
        <f>'Vidzeme valsts'!J29+'Vidzeme pārējie'!J29</f>
        <v>0</v>
      </c>
      <c r="K29" s="49">
        <f t="shared" si="8"/>
        <v>0</v>
      </c>
      <c r="L29" s="49">
        <f t="shared" si="9"/>
        <v>0</v>
      </c>
      <c r="M29" s="51">
        <f>'Vidzeme valsts'!M29+'Vidzeme pārējie'!M29</f>
        <v>0</v>
      </c>
      <c r="N29" s="49">
        <f t="shared" si="10"/>
        <v>0</v>
      </c>
    </row>
    <row r="30" spans="1:14" ht="14.25" customHeight="1" x14ac:dyDescent="0.25">
      <c r="A30" s="181" t="s">
        <v>31</v>
      </c>
      <c r="B30" s="48" t="s">
        <v>16</v>
      </c>
      <c r="C30" s="51">
        <f>'Vidzeme valsts'!C30+'Vidzeme pārējie'!C30</f>
        <v>104.69</v>
      </c>
      <c r="D30" s="51">
        <f>'Vidzeme valsts'!D30+'Vidzeme pārējie'!D30</f>
        <v>29.91</v>
      </c>
      <c r="E30" s="51">
        <f>'Vidzeme valsts'!E30+'Vidzeme pārējie'!E30</f>
        <v>0</v>
      </c>
      <c r="F30" s="51">
        <f>'Vidzeme valsts'!F30+'Vidzeme pārējie'!F30</f>
        <v>0</v>
      </c>
      <c r="G30" s="49">
        <f t="shared" si="7"/>
        <v>134.6</v>
      </c>
      <c r="H30" s="51">
        <f>'Vidzeme valsts'!H30+'Vidzeme pārējie'!H30</f>
        <v>37.629999999999995</v>
      </c>
      <c r="I30" s="51">
        <f>'Vidzeme valsts'!I30+'Vidzeme pārējie'!I30</f>
        <v>2.8</v>
      </c>
      <c r="J30" s="51">
        <f>'Vidzeme valsts'!J30+'Vidzeme pārējie'!J30</f>
        <v>3.3600000000000003</v>
      </c>
      <c r="K30" s="49">
        <f t="shared" si="8"/>
        <v>43.789999999999992</v>
      </c>
      <c r="L30" s="49">
        <f t="shared" si="9"/>
        <v>178.39</v>
      </c>
      <c r="M30" s="51">
        <f>'Vidzeme valsts'!M30+'Vidzeme pārējie'!M30</f>
        <v>3.41</v>
      </c>
      <c r="N30" s="49">
        <f t="shared" si="10"/>
        <v>181.79999999999998</v>
      </c>
    </row>
    <row r="31" spans="1:14" ht="14.25" customHeight="1" x14ac:dyDescent="0.25">
      <c r="A31" s="181"/>
      <c r="B31" s="48" t="s">
        <v>17</v>
      </c>
      <c r="C31" s="51">
        <f>'Vidzeme valsts'!C31+'Vidzeme pārējie'!C31</f>
        <v>10616</v>
      </c>
      <c r="D31" s="51">
        <f>'Vidzeme valsts'!D31+'Vidzeme pārējie'!D31</f>
        <v>4628</v>
      </c>
      <c r="E31" s="51">
        <f>'Vidzeme valsts'!E31+'Vidzeme pārējie'!E31</f>
        <v>0</v>
      </c>
      <c r="F31" s="51">
        <f>'Vidzeme valsts'!F31+'Vidzeme pārējie'!F31</f>
        <v>0</v>
      </c>
      <c r="G31" s="49">
        <f t="shared" si="7"/>
        <v>15244</v>
      </c>
      <c r="H31" s="51">
        <f>'Vidzeme valsts'!H31+'Vidzeme pārējie'!H31</f>
        <v>5562</v>
      </c>
      <c r="I31" s="51">
        <f>'Vidzeme valsts'!I31+'Vidzeme pārējie'!I31</f>
        <v>353</v>
      </c>
      <c r="J31" s="51">
        <f>'Vidzeme valsts'!J31+'Vidzeme pārējie'!J31</f>
        <v>394</v>
      </c>
      <c r="K31" s="49">
        <f t="shared" si="8"/>
        <v>6309</v>
      </c>
      <c r="L31" s="49">
        <f t="shared" si="9"/>
        <v>21553</v>
      </c>
      <c r="M31" s="51">
        <f>'Vidzeme valsts'!M31+'Vidzeme pārējie'!M31</f>
        <v>275</v>
      </c>
      <c r="N31" s="49">
        <f t="shared" si="10"/>
        <v>21828</v>
      </c>
    </row>
    <row r="32" spans="1:14" ht="14.25" customHeight="1" x14ac:dyDescent="0.25">
      <c r="A32" s="181" t="s">
        <v>32</v>
      </c>
      <c r="B32" s="48" t="s">
        <v>16</v>
      </c>
      <c r="C32" s="51">
        <f>'Vidzeme valsts'!C32+'Vidzeme pārējie'!C32</f>
        <v>0</v>
      </c>
      <c r="D32" s="51">
        <f>'Vidzeme valsts'!D32+'Vidzeme pārējie'!D32</f>
        <v>0</v>
      </c>
      <c r="E32" s="51">
        <f>'Vidzeme valsts'!E32+'Vidzeme pārējie'!E32</f>
        <v>0</v>
      </c>
      <c r="F32" s="51">
        <f>'Vidzeme valsts'!F32+'Vidzeme pārējie'!F32</f>
        <v>0</v>
      </c>
      <c r="G32" s="49">
        <f t="shared" si="7"/>
        <v>0</v>
      </c>
      <c r="H32" s="51">
        <f>'Vidzeme valsts'!H32+'Vidzeme pārējie'!H32</f>
        <v>0</v>
      </c>
      <c r="I32" s="51">
        <f>'Vidzeme valsts'!I32+'Vidzeme pārējie'!I32</f>
        <v>0</v>
      </c>
      <c r="J32" s="51">
        <f>'Vidzeme valsts'!J32+'Vidzeme pārējie'!J32</f>
        <v>0</v>
      </c>
      <c r="K32" s="49">
        <f t="shared" si="8"/>
        <v>0</v>
      </c>
      <c r="L32" s="49">
        <f t="shared" si="9"/>
        <v>0</v>
      </c>
      <c r="M32" s="51">
        <f>'Vidzeme valsts'!M32+'Vidzeme pārējie'!M32</f>
        <v>0</v>
      </c>
      <c r="N32" s="49">
        <f t="shared" si="10"/>
        <v>0</v>
      </c>
    </row>
    <row r="33" spans="1:15" ht="14.25" customHeight="1" x14ac:dyDescent="0.25">
      <c r="A33" s="181"/>
      <c r="B33" s="48" t="s">
        <v>17</v>
      </c>
      <c r="C33" s="51">
        <f>'Vidzeme valsts'!C33+'Vidzeme pārējie'!C33</f>
        <v>0</v>
      </c>
      <c r="D33" s="51">
        <f>'Vidzeme valsts'!D33+'Vidzeme pārējie'!D33</f>
        <v>0</v>
      </c>
      <c r="E33" s="51">
        <f>'Vidzeme valsts'!E33+'Vidzeme pārējie'!E33</f>
        <v>0</v>
      </c>
      <c r="F33" s="51">
        <f>'Vidzeme valsts'!F33+'Vidzeme pārējie'!F33</f>
        <v>0</v>
      </c>
      <c r="G33" s="49">
        <f t="shared" si="7"/>
        <v>0</v>
      </c>
      <c r="H33" s="51">
        <f>'Vidzeme valsts'!H33+'Vidzeme pārējie'!H33</f>
        <v>0</v>
      </c>
      <c r="I33" s="51">
        <f>'Vidzeme valsts'!I33+'Vidzeme pārējie'!I33</f>
        <v>0</v>
      </c>
      <c r="J33" s="51">
        <f>'Vidzeme valsts'!J33+'Vidzeme pārējie'!J33</f>
        <v>0</v>
      </c>
      <c r="K33" s="49">
        <f t="shared" si="8"/>
        <v>0</v>
      </c>
      <c r="L33" s="49">
        <f t="shared" si="9"/>
        <v>0</v>
      </c>
      <c r="M33" s="51">
        <f>'Vidzeme valsts'!M33+'Vidzeme pārējie'!M33</f>
        <v>0</v>
      </c>
      <c r="N33" s="49">
        <f t="shared" si="10"/>
        <v>0</v>
      </c>
    </row>
    <row r="34" spans="1:15" ht="14.25" customHeight="1" x14ac:dyDescent="0.25">
      <c r="A34" s="181" t="s">
        <v>33</v>
      </c>
      <c r="B34" s="48" t="s">
        <v>16</v>
      </c>
      <c r="C34" s="51">
        <f>'Vidzeme valsts'!C34+'Vidzeme pārējie'!C34</f>
        <v>2.4900000000000002</v>
      </c>
      <c r="D34" s="51">
        <f>'Vidzeme valsts'!D34+'Vidzeme pārējie'!D34</f>
        <v>3.06</v>
      </c>
      <c r="E34" s="51">
        <f>'Vidzeme valsts'!E34+'Vidzeme pārējie'!E34</f>
        <v>0</v>
      </c>
      <c r="F34" s="51">
        <f>'Vidzeme valsts'!F34+'Vidzeme pārējie'!F34</f>
        <v>1.2</v>
      </c>
      <c r="G34" s="49">
        <f t="shared" si="7"/>
        <v>6.7500000000000009</v>
      </c>
      <c r="H34" s="51">
        <f>'Vidzeme valsts'!H34+'Vidzeme pārējie'!H34</f>
        <v>6.86</v>
      </c>
      <c r="I34" s="51">
        <f>'Vidzeme valsts'!I34+'Vidzeme pārējie'!I34</f>
        <v>0</v>
      </c>
      <c r="J34" s="51">
        <f>'Vidzeme valsts'!J34+'Vidzeme pārējie'!J34</f>
        <v>1.92</v>
      </c>
      <c r="K34" s="49">
        <f t="shared" si="8"/>
        <v>8.7800000000000011</v>
      </c>
      <c r="L34" s="49">
        <f t="shared" si="9"/>
        <v>15.530000000000001</v>
      </c>
      <c r="M34" s="51">
        <f>'Vidzeme valsts'!M34+'Vidzeme pārējie'!M34</f>
        <v>0.91</v>
      </c>
      <c r="N34" s="49">
        <f t="shared" si="10"/>
        <v>16.440000000000001</v>
      </c>
    </row>
    <row r="35" spans="1:15" ht="14.25" customHeight="1" x14ac:dyDescent="0.25">
      <c r="A35" s="181"/>
      <c r="B35" s="48" t="s">
        <v>17</v>
      </c>
      <c r="C35" s="79">
        <f>'Vidzeme valsts'!C35+'Vidzeme pārējie'!C35</f>
        <v>760</v>
      </c>
      <c r="D35" s="79">
        <f>'Vidzeme valsts'!D35+'Vidzeme pārējie'!D35</f>
        <v>442</v>
      </c>
      <c r="E35" s="79">
        <f>'Vidzeme valsts'!E35+'Vidzeme pārējie'!E35</f>
        <v>0</v>
      </c>
      <c r="F35" s="79">
        <f>'Vidzeme valsts'!F35+'Vidzeme pārējie'!F35</f>
        <v>70</v>
      </c>
      <c r="G35" s="62">
        <f t="shared" si="7"/>
        <v>1272</v>
      </c>
      <c r="H35" s="79">
        <f>'Vidzeme valsts'!H35+'Vidzeme pārējie'!H35</f>
        <v>1007</v>
      </c>
      <c r="I35" s="79">
        <f>'Vidzeme valsts'!I35+'Vidzeme pārējie'!I35</f>
        <v>0</v>
      </c>
      <c r="J35" s="79">
        <f>'Vidzeme valsts'!J35+'Vidzeme pārējie'!J35</f>
        <v>345</v>
      </c>
      <c r="K35" s="62">
        <f t="shared" si="8"/>
        <v>1352</v>
      </c>
      <c r="L35" s="62">
        <f t="shared" si="9"/>
        <v>2624</v>
      </c>
      <c r="M35" s="79">
        <f>'Vidzeme valsts'!M35+'Vidzeme pārējie'!M35</f>
        <v>290</v>
      </c>
      <c r="N35" s="62">
        <f t="shared" si="10"/>
        <v>2914</v>
      </c>
    </row>
    <row r="36" spans="1:15" ht="14.25" customHeight="1" x14ac:dyDescent="0.25">
      <c r="A36" s="181" t="s">
        <v>34</v>
      </c>
      <c r="B36" s="48" t="s">
        <v>16</v>
      </c>
      <c r="C36" s="51">
        <f>'Vidzeme valsts'!C36+'Vidzeme pārējie'!C36</f>
        <v>0.63</v>
      </c>
      <c r="D36" s="51">
        <f>'Vidzeme valsts'!D36+'Vidzeme pārējie'!D36</f>
        <v>3.8</v>
      </c>
      <c r="E36" s="51">
        <f>'Vidzeme valsts'!E36+'Vidzeme pārējie'!E36</f>
        <v>0</v>
      </c>
      <c r="F36" s="51">
        <f>'Vidzeme valsts'!F36+'Vidzeme pārējie'!F36</f>
        <v>0</v>
      </c>
      <c r="G36" s="49">
        <f t="shared" si="7"/>
        <v>4.43</v>
      </c>
      <c r="H36" s="51">
        <f>'Vidzeme valsts'!H36+'Vidzeme pārējie'!H36</f>
        <v>9.49</v>
      </c>
      <c r="I36" s="51">
        <f>'Vidzeme valsts'!I36+'Vidzeme pārējie'!I36</f>
        <v>0</v>
      </c>
      <c r="J36" s="51">
        <f>'Vidzeme valsts'!J36+'Vidzeme pārējie'!J36</f>
        <v>0.25</v>
      </c>
      <c r="K36" s="49">
        <f t="shared" si="8"/>
        <v>9.74</v>
      </c>
      <c r="L36" s="49">
        <f t="shared" si="9"/>
        <v>14.17</v>
      </c>
      <c r="M36" s="51">
        <f>'Vidzeme valsts'!M36+'Vidzeme pārējie'!M36</f>
        <v>0</v>
      </c>
      <c r="N36" s="49">
        <f t="shared" si="10"/>
        <v>14.17</v>
      </c>
    </row>
    <row r="37" spans="1:15" ht="14.25" customHeight="1" x14ac:dyDescent="0.25">
      <c r="A37" s="181"/>
      <c r="B37" s="48" t="s">
        <v>17</v>
      </c>
      <c r="C37" s="79">
        <f>'Vidzeme valsts'!C37+'Vidzeme pārējie'!C37</f>
        <v>83</v>
      </c>
      <c r="D37" s="79">
        <f>'Vidzeme valsts'!D37+'Vidzeme pārējie'!D37</f>
        <v>119</v>
      </c>
      <c r="E37" s="79">
        <f>'Vidzeme valsts'!E37+'Vidzeme pārējie'!E37</f>
        <v>0</v>
      </c>
      <c r="F37" s="79">
        <f>'Vidzeme valsts'!F37+'Vidzeme pārējie'!F37</f>
        <v>0</v>
      </c>
      <c r="G37" s="62">
        <f t="shared" si="7"/>
        <v>202</v>
      </c>
      <c r="H37" s="79">
        <f>'Vidzeme valsts'!H37+'Vidzeme pārējie'!H37</f>
        <v>276</v>
      </c>
      <c r="I37" s="79">
        <f>'Vidzeme valsts'!I37+'Vidzeme pārējie'!I37</f>
        <v>0</v>
      </c>
      <c r="J37" s="79">
        <f>'Vidzeme valsts'!J37+'Vidzeme pārējie'!J37</f>
        <v>28</v>
      </c>
      <c r="K37" s="62">
        <f t="shared" si="8"/>
        <v>304</v>
      </c>
      <c r="L37" s="62">
        <f t="shared" si="9"/>
        <v>506</v>
      </c>
      <c r="M37" s="79">
        <f>'Vidzeme valsts'!M37+'Vidzeme pārējie'!M37</f>
        <v>0</v>
      </c>
      <c r="N37" s="62">
        <f t="shared" si="10"/>
        <v>506</v>
      </c>
      <c r="O37" s="43"/>
    </row>
    <row r="38" spans="1:15" ht="14.25" customHeight="1" x14ac:dyDescent="0.25">
      <c r="A38" s="47" t="s">
        <v>35</v>
      </c>
      <c r="B38" s="48" t="s">
        <v>16</v>
      </c>
      <c r="C38" s="49">
        <f t="shared" ref="C38:L39" si="11">C4+C12+C14+C16+C18+C20+C22+C24+C26+C28+C30+C32+C34+C36</f>
        <v>10114.719999999999</v>
      </c>
      <c r="D38" s="49">
        <f t="shared" si="11"/>
        <v>6985.92</v>
      </c>
      <c r="E38" s="49">
        <f t="shared" si="11"/>
        <v>24.18</v>
      </c>
      <c r="F38" s="49">
        <f t="shared" si="11"/>
        <v>48.83</v>
      </c>
      <c r="G38" s="49">
        <f t="shared" si="11"/>
        <v>17173.649999999998</v>
      </c>
      <c r="H38" s="49">
        <f t="shared" si="11"/>
        <v>7663.23</v>
      </c>
      <c r="I38" s="49">
        <f t="shared" si="11"/>
        <v>301.85000000000002</v>
      </c>
      <c r="J38" s="49">
        <f t="shared" si="11"/>
        <v>1228.4500000000005</v>
      </c>
      <c r="K38" s="49">
        <f>K4+K12+K14+K16+K18+K20+K22+K24+K26+K28+K30+K32+K34+K36</f>
        <v>9193.5299999999988</v>
      </c>
      <c r="L38" s="49">
        <f t="shared" si="11"/>
        <v>26367.179999999997</v>
      </c>
      <c r="M38" s="49">
        <f>M4+M12+M14+M16+M18+M20+M22+M24+M26+M28+M30+M32+M34+M36</f>
        <v>2780.0999999999995</v>
      </c>
      <c r="N38" s="49">
        <f>N4+N12+N14+N16+N18+N20+N22+N24+N26+N28+N30+N32+N34+N36</f>
        <v>29147.279999999992</v>
      </c>
      <c r="O38" s="42"/>
    </row>
    <row r="39" spans="1:15" ht="14.25" customHeight="1" x14ac:dyDescent="0.25">
      <c r="A39" s="48"/>
      <c r="B39" s="48" t="s">
        <v>17</v>
      </c>
      <c r="C39" s="62">
        <f>C5+C13+C15+C17+C19+C21+C23+C25+C27+C29+C31+C33+C35+C37</f>
        <v>857252</v>
      </c>
      <c r="D39" s="62">
        <f>D5+D13+D15+D17+D19+D21+D23+D25+D27+D29+D31+D33+D35+D37</f>
        <v>603708</v>
      </c>
      <c r="E39" s="62">
        <f t="shared" si="11"/>
        <v>359</v>
      </c>
      <c r="F39" s="62">
        <f t="shared" si="11"/>
        <v>3226</v>
      </c>
      <c r="G39" s="62">
        <f t="shared" si="11"/>
        <v>1464545</v>
      </c>
      <c r="H39" s="62">
        <f>H5+H13+H15+H17+H19+H21+H23+H25+H27+H29+H31+H33+H35+H37</f>
        <v>889639</v>
      </c>
      <c r="I39" s="62">
        <f t="shared" si="11"/>
        <v>37271</v>
      </c>
      <c r="J39" s="62">
        <f t="shared" si="11"/>
        <v>216590</v>
      </c>
      <c r="K39" s="62">
        <f t="shared" si="11"/>
        <v>1143500</v>
      </c>
      <c r="L39" s="62">
        <f t="shared" si="11"/>
        <v>2608045</v>
      </c>
      <c r="M39" s="62">
        <f>M5+M13+M15+M17+M19+M21+M23+M25+M27+M29+M31+M33+M35+M37</f>
        <v>334457</v>
      </c>
      <c r="N39" s="62">
        <f>N5+N13+N15+N17+N19+N21+N23+N25+N27+N29+N31+N33+N35+N37</f>
        <v>2942502</v>
      </c>
      <c r="O39" s="42"/>
    </row>
    <row r="40" spans="1:15" x14ac:dyDescent="0.25">
      <c r="O40" s="43"/>
    </row>
  </sheetData>
  <mergeCells count="16">
    <mergeCell ref="C2:M2"/>
    <mergeCell ref="A6:A7"/>
    <mergeCell ref="A8:A9"/>
    <mergeCell ref="A10:A11"/>
    <mergeCell ref="A14:A15"/>
    <mergeCell ref="A1:B1"/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  <mergeCell ref="A16:A17"/>
  </mergeCells>
  <pageMargins left="0.17" right="0.17" top="0.17" bottom="0.19" header="0.17" footer="0.17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R41"/>
  <sheetViews>
    <sheetView topLeftCell="A7" workbookViewId="0">
      <selection activeCell="B3" sqref="B3:N5"/>
    </sheetView>
  </sheetViews>
  <sheetFormatPr defaultRowHeight="15" x14ac:dyDescent="0.25"/>
  <cols>
    <col min="1" max="1" width="33.5703125" style="75" customWidth="1"/>
    <col min="2" max="2" width="4" style="75" customWidth="1"/>
    <col min="3" max="3" width="8.28515625" style="75" customWidth="1"/>
    <col min="4" max="4" width="9.140625" style="75"/>
    <col min="5" max="5" width="5.28515625" style="75" customWidth="1"/>
    <col min="6" max="6" width="5.7109375" style="75" customWidth="1"/>
    <col min="7" max="7" width="13.28515625" style="75" customWidth="1"/>
    <col min="8" max="8" width="9.140625" style="75"/>
    <col min="9" max="9" width="6.7109375" style="75" customWidth="1"/>
    <col min="10" max="10" width="7.7109375" style="75" customWidth="1"/>
    <col min="11" max="11" width="11.140625" style="75" customWidth="1"/>
    <col min="12" max="12" width="7.85546875" style="75" customWidth="1"/>
    <col min="13" max="13" width="6.28515625" style="75" customWidth="1"/>
    <col min="14" max="14" width="12.140625" style="75" customWidth="1"/>
    <col min="15" max="16384" width="9.140625" style="75"/>
  </cols>
  <sheetData>
    <row r="1" spans="1:15" ht="12.75" customHeight="1" x14ac:dyDescent="0.25">
      <c r="A1" s="75" t="s">
        <v>55</v>
      </c>
    </row>
    <row r="2" spans="1:15" ht="12" customHeight="1" x14ac:dyDescent="0.25">
      <c r="A2" s="99" t="s">
        <v>0</v>
      </c>
      <c r="B2" s="99"/>
      <c r="C2" s="193" t="s">
        <v>1</v>
      </c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00" t="s">
        <v>2</v>
      </c>
    </row>
    <row r="3" spans="1:15" ht="24.75" customHeight="1" x14ac:dyDescent="0.25">
      <c r="A3" s="97" t="s">
        <v>3</v>
      </c>
      <c r="B3" s="162"/>
      <c r="C3" s="162" t="s">
        <v>4</v>
      </c>
      <c r="D3" s="162" t="s">
        <v>5</v>
      </c>
      <c r="E3" s="162" t="s">
        <v>6</v>
      </c>
      <c r="F3" s="162" t="s">
        <v>7</v>
      </c>
      <c r="G3" s="162" t="s">
        <v>8</v>
      </c>
      <c r="H3" s="162" t="s">
        <v>9</v>
      </c>
      <c r="I3" s="162" t="s">
        <v>10</v>
      </c>
      <c r="J3" s="162" t="s">
        <v>11</v>
      </c>
      <c r="K3" s="162" t="s">
        <v>12</v>
      </c>
      <c r="L3" s="162" t="s">
        <v>13</v>
      </c>
      <c r="M3" s="162" t="s">
        <v>14</v>
      </c>
      <c r="N3" s="162"/>
      <c r="O3" s="32"/>
    </row>
    <row r="4" spans="1:15" ht="13.5" customHeight="1" x14ac:dyDescent="0.25">
      <c r="A4" s="95" t="s">
        <v>15</v>
      </c>
      <c r="B4" s="161" t="s">
        <v>16</v>
      </c>
      <c r="C4" s="25">
        <f>C6+C8+C10</f>
        <v>832.69</v>
      </c>
      <c r="D4" s="25">
        <f t="shared" ref="D4:F5" si="0">D6+D8+D10</f>
        <v>268.23</v>
      </c>
      <c r="E4" s="25">
        <f t="shared" si="0"/>
        <v>0</v>
      </c>
      <c r="F4" s="25">
        <f t="shared" si="0"/>
        <v>8.3000000000000007</v>
      </c>
      <c r="G4" s="25">
        <f>SUM(C4:F4)</f>
        <v>1109.22</v>
      </c>
      <c r="H4" s="25">
        <f>H6+H8+H10</f>
        <v>1039.7899999999997</v>
      </c>
      <c r="I4" s="25">
        <f t="shared" ref="I4:J5" si="1">I6+I8+I10</f>
        <v>94.14</v>
      </c>
      <c r="J4" s="25">
        <f t="shared" si="1"/>
        <v>356.65</v>
      </c>
      <c r="K4" s="25">
        <f>SUM(H4:J4)</f>
        <v>1490.58</v>
      </c>
      <c r="L4" s="25">
        <f>G4+K4</f>
        <v>2599.8000000000002</v>
      </c>
      <c r="M4" s="25">
        <f>M6+M8+M10</f>
        <v>56.82</v>
      </c>
      <c r="N4" s="25">
        <f>M4+L4</f>
        <v>2656.6200000000003</v>
      </c>
      <c r="O4" s="32"/>
    </row>
    <row r="5" spans="1:15" ht="14.25" customHeight="1" x14ac:dyDescent="0.25">
      <c r="A5" s="98"/>
      <c r="B5" s="161" t="s">
        <v>38</v>
      </c>
      <c r="C5" s="60">
        <f>C7+C9+C11</f>
        <v>226499</v>
      </c>
      <c r="D5" s="60">
        <f>D7+D9+D11</f>
        <v>74393</v>
      </c>
      <c r="E5" s="60">
        <f t="shared" si="0"/>
        <v>0</v>
      </c>
      <c r="F5" s="60">
        <f t="shared" si="0"/>
        <v>1332</v>
      </c>
      <c r="G5" s="60">
        <f>SUM(C5:F5)</f>
        <v>302224</v>
      </c>
      <c r="H5" s="60">
        <f>H7+H9+H11</f>
        <v>280817</v>
      </c>
      <c r="I5" s="60">
        <f t="shared" si="1"/>
        <v>23912</v>
      </c>
      <c r="J5" s="60">
        <f t="shared" si="1"/>
        <v>104082</v>
      </c>
      <c r="K5" s="60">
        <f>SUM(H5:J5)</f>
        <v>408811</v>
      </c>
      <c r="L5" s="60">
        <f>G5+K5</f>
        <v>711035</v>
      </c>
      <c r="M5" s="60">
        <f>M7+M9+M11</f>
        <v>10403</v>
      </c>
      <c r="N5" s="60">
        <f>M5+L5</f>
        <v>721438</v>
      </c>
      <c r="O5" s="32"/>
    </row>
    <row r="6" spans="1:15" x14ac:dyDescent="0.25">
      <c r="A6" s="190" t="s">
        <v>39</v>
      </c>
      <c r="B6" s="136" t="s">
        <v>16</v>
      </c>
      <c r="C6" s="31">
        <v>731.74</v>
      </c>
      <c r="D6" s="31">
        <v>251.33</v>
      </c>
      <c r="E6" s="26">
        <v>0</v>
      </c>
      <c r="F6" s="26">
        <v>8.3000000000000007</v>
      </c>
      <c r="G6" s="26">
        <f>SUM(C6:F6)</f>
        <v>991.37</v>
      </c>
      <c r="H6" s="31">
        <v>1036.3499999999999</v>
      </c>
      <c r="I6" s="31">
        <v>94.14</v>
      </c>
      <c r="J6" s="31">
        <v>356.65</v>
      </c>
      <c r="K6" s="26">
        <f>SUM(H6:J6)</f>
        <v>1487.1399999999999</v>
      </c>
      <c r="L6" s="26">
        <f>G6+K6</f>
        <v>2478.5099999999998</v>
      </c>
      <c r="M6" s="31">
        <v>56.82</v>
      </c>
      <c r="N6" s="26">
        <f>SUM(L6:M6)</f>
        <v>2535.33</v>
      </c>
      <c r="O6" s="32"/>
    </row>
    <row r="7" spans="1:15" ht="15.75" x14ac:dyDescent="0.25">
      <c r="A7" s="190"/>
      <c r="B7" s="136" t="s">
        <v>38</v>
      </c>
      <c r="C7" s="72">
        <v>223362</v>
      </c>
      <c r="D7" s="72">
        <v>73004</v>
      </c>
      <c r="E7" s="74">
        <v>0</v>
      </c>
      <c r="F7" s="74">
        <v>1332</v>
      </c>
      <c r="G7" s="74">
        <f t="shared" ref="G7:G39" si="2">SUM(C7:F7)</f>
        <v>297698</v>
      </c>
      <c r="H7" s="72">
        <v>280651</v>
      </c>
      <c r="I7" s="72">
        <v>23912</v>
      </c>
      <c r="J7" s="72">
        <v>104082</v>
      </c>
      <c r="K7" s="74">
        <f t="shared" ref="K7:K39" si="3">SUM(H7:J7)</f>
        <v>408645</v>
      </c>
      <c r="L7" s="74">
        <f t="shared" ref="L7:L39" si="4">G7+K7</f>
        <v>706343</v>
      </c>
      <c r="M7" s="72">
        <v>10403</v>
      </c>
      <c r="N7" s="74">
        <f t="shared" ref="N7:N39" si="5">SUM(L7:M7)</f>
        <v>716746</v>
      </c>
      <c r="O7" s="32"/>
    </row>
    <row r="8" spans="1:15" x14ac:dyDescent="0.25">
      <c r="A8" s="190" t="s">
        <v>40</v>
      </c>
      <c r="B8" s="136" t="s">
        <v>16</v>
      </c>
      <c r="C8" s="26">
        <v>100.5</v>
      </c>
      <c r="D8" s="26">
        <v>16.899999999999999</v>
      </c>
      <c r="E8" s="26">
        <v>0</v>
      </c>
      <c r="F8" s="26">
        <v>0</v>
      </c>
      <c r="G8" s="26">
        <f t="shared" si="2"/>
        <v>117.4</v>
      </c>
      <c r="H8" s="26">
        <v>2.0699999999999998</v>
      </c>
      <c r="I8" s="26">
        <v>0</v>
      </c>
      <c r="J8" s="26">
        <v>0</v>
      </c>
      <c r="K8" s="26">
        <f t="shared" si="3"/>
        <v>2.0699999999999998</v>
      </c>
      <c r="L8" s="26">
        <f t="shared" si="4"/>
        <v>119.47</v>
      </c>
      <c r="M8" s="26">
        <v>0</v>
      </c>
      <c r="N8" s="26">
        <f t="shared" si="5"/>
        <v>119.47</v>
      </c>
      <c r="O8" s="32"/>
    </row>
    <row r="9" spans="1:15" ht="27" customHeight="1" x14ac:dyDescent="0.25">
      <c r="A9" s="190"/>
      <c r="B9" s="136" t="s">
        <v>38</v>
      </c>
      <c r="C9" s="26">
        <v>2996</v>
      </c>
      <c r="D9" s="26">
        <v>1389</v>
      </c>
      <c r="E9" s="26">
        <v>0</v>
      </c>
      <c r="F9" s="26">
        <v>0</v>
      </c>
      <c r="G9" s="26">
        <f t="shared" si="2"/>
        <v>4385</v>
      </c>
      <c r="H9" s="26">
        <v>44</v>
      </c>
      <c r="I9" s="26">
        <v>0</v>
      </c>
      <c r="J9" s="26">
        <v>0</v>
      </c>
      <c r="K9" s="26">
        <f t="shared" si="3"/>
        <v>44</v>
      </c>
      <c r="L9" s="26">
        <f t="shared" si="4"/>
        <v>4429</v>
      </c>
      <c r="M9" s="26">
        <v>0</v>
      </c>
      <c r="N9" s="26">
        <f t="shared" si="5"/>
        <v>4429</v>
      </c>
      <c r="O9" s="32"/>
    </row>
    <row r="10" spans="1:15" ht="14.25" customHeight="1" x14ac:dyDescent="0.25">
      <c r="A10" s="190" t="s">
        <v>41</v>
      </c>
      <c r="B10" s="136" t="s">
        <v>16</v>
      </c>
      <c r="C10" s="26">
        <v>0.45</v>
      </c>
      <c r="D10" s="26">
        <v>0</v>
      </c>
      <c r="E10" s="26">
        <v>0</v>
      </c>
      <c r="F10" s="26">
        <v>0</v>
      </c>
      <c r="G10" s="26">
        <f t="shared" si="2"/>
        <v>0.45</v>
      </c>
      <c r="H10" s="26">
        <v>1.37</v>
      </c>
      <c r="I10" s="26">
        <v>0</v>
      </c>
      <c r="J10" s="26">
        <v>0</v>
      </c>
      <c r="K10" s="26">
        <f t="shared" si="3"/>
        <v>1.37</v>
      </c>
      <c r="L10" s="26">
        <f t="shared" si="4"/>
        <v>1.82</v>
      </c>
      <c r="M10" s="26">
        <v>0</v>
      </c>
      <c r="N10" s="26">
        <f t="shared" si="5"/>
        <v>1.82</v>
      </c>
      <c r="O10" s="32"/>
    </row>
    <row r="11" spans="1:15" ht="14.25" customHeight="1" x14ac:dyDescent="0.25">
      <c r="A11" s="190"/>
      <c r="B11" s="136" t="s">
        <v>38</v>
      </c>
      <c r="C11" s="26">
        <v>141</v>
      </c>
      <c r="D11" s="26">
        <v>0</v>
      </c>
      <c r="E11" s="26">
        <v>0</v>
      </c>
      <c r="F11" s="26">
        <v>0</v>
      </c>
      <c r="G11" s="26">
        <f t="shared" si="2"/>
        <v>141</v>
      </c>
      <c r="H11" s="26">
        <v>122</v>
      </c>
      <c r="I11" s="26">
        <v>0</v>
      </c>
      <c r="J11" s="26">
        <v>0</v>
      </c>
      <c r="K11" s="26">
        <f t="shared" si="3"/>
        <v>122</v>
      </c>
      <c r="L11" s="26">
        <f t="shared" si="4"/>
        <v>263</v>
      </c>
      <c r="M11" s="26">
        <v>0</v>
      </c>
      <c r="N11" s="26">
        <f t="shared" si="5"/>
        <v>263</v>
      </c>
      <c r="O11" s="32"/>
    </row>
    <row r="12" spans="1:15" ht="14.25" customHeight="1" x14ac:dyDescent="0.25">
      <c r="A12" s="95" t="s">
        <v>21</v>
      </c>
      <c r="B12" s="136" t="s">
        <v>16</v>
      </c>
      <c r="C12" s="26">
        <v>726.41</v>
      </c>
      <c r="D12" s="26">
        <v>1519.87</v>
      </c>
      <c r="E12" s="26">
        <v>0</v>
      </c>
      <c r="F12" s="26">
        <v>7.0000000000000007E-2</v>
      </c>
      <c r="G12" s="25">
        <f t="shared" si="2"/>
        <v>2246.35</v>
      </c>
      <c r="H12" s="26">
        <v>284.12</v>
      </c>
      <c r="I12" s="26">
        <v>37.409999999999997</v>
      </c>
      <c r="J12" s="26">
        <v>241.2</v>
      </c>
      <c r="K12" s="25">
        <f t="shared" si="3"/>
        <v>562.73</v>
      </c>
      <c r="L12" s="25">
        <f t="shared" si="4"/>
        <v>2809.08</v>
      </c>
      <c r="M12" s="26">
        <v>43.87</v>
      </c>
      <c r="N12" s="25">
        <f>SUM(L12:M12)</f>
        <v>2852.95</v>
      </c>
      <c r="O12" s="32"/>
    </row>
    <row r="13" spans="1:15" ht="14.25" customHeight="1" x14ac:dyDescent="0.25">
      <c r="A13" s="96" t="s">
        <v>37</v>
      </c>
      <c r="B13" s="136" t="s">
        <v>38</v>
      </c>
      <c r="C13" s="26">
        <v>45529</v>
      </c>
      <c r="D13" s="26">
        <v>83407</v>
      </c>
      <c r="E13" s="26">
        <v>0</v>
      </c>
      <c r="F13" s="26">
        <v>9</v>
      </c>
      <c r="G13" s="25">
        <f t="shared" si="2"/>
        <v>128945</v>
      </c>
      <c r="H13" s="26">
        <v>15959</v>
      </c>
      <c r="I13" s="26">
        <v>2547</v>
      </c>
      <c r="J13" s="26">
        <v>13657</v>
      </c>
      <c r="K13" s="25">
        <f t="shared" si="3"/>
        <v>32163</v>
      </c>
      <c r="L13" s="25">
        <f t="shared" si="4"/>
        <v>161108</v>
      </c>
      <c r="M13" s="26">
        <v>2565</v>
      </c>
      <c r="N13" s="25">
        <f t="shared" si="5"/>
        <v>163673</v>
      </c>
      <c r="O13" s="32"/>
    </row>
    <row r="14" spans="1:15" ht="14.25" customHeight="1" x14ac:dyDescent="0.25">
      <c r="A14" s="188" t="s">
        <v>23</v>
      </c>
      <c r="B14" s="161" t="s">
        <v>16</v>
      </c>
      <c r="C14" s="26">
        <v>9.49</v>
      </c>
      <c r="D14" s="26">
        <v>26.13</v>
      </c>
      <c r="E14" s="26">
        <v>0</v>
      </c>
      <c r="F14" s="26">
        <v>67.959999999999994</v>
      </c>
      <c r="G14" s="25">
        <f t="shared" si="2"/>
        <v>103.57999999999998</v>
      </c>
      <c r="H14" s="26">
        <v>11.45</v>
      </c>
      <c r="I14" s="26">
        <v>1.75</v>
      </c>
      <c r="J14" s="26">
        <v>2.37</v>
      </c>
      <c r="K14" s="25">
        <f t="shared" si="3"/>
        <v>15.57</v>
      </c>
      <c r="L14" s="25">
        <f t="shared" si="4"/>
        <v>119.14999999999998</v>
      </c>
      <c r="M14" s="26">
        <v>0.17</v>
      </c>
      <c r="N14" s="25">
        <f t="shared" si="5"/>
        <v>119.31999999999998</v>
      </c>
      <c r="O14" s="32"/>
    </row>
    <row r="15" spans="1:15" ht="14.25" customHeight="1" x14ac:dyDescent="0.25">
      <c r="A15" s="188"/>
      <c r="B15" s="161" t="s">
        <v>38</v>
      </c>
      <c r="C15" s="26">
        <v>1705</v>
      </c>
      <c r="D15" s="26">
        <v>3302</v>
      </c>
      <c r="E15" s="26">
        <v>0</v>
      </c>
      <c r="F15" s="26">
        <v>10486</v>
      </c>
      <c r="G15" s="25">
        <f t="shared" si="2"/>
        <v>15493</v>
      </c>
      <c r="H15" s="26">
        <v>1725</v>
      </c>
      <c r="I15" s="26">
        <v>163</v>
      </c>
      <c r="J15" s="26">
        <v>322</v>
      </c>
      <c r="K15" s="25">
        <f t="shared" si="3"/>
        <v>2210</v>
      </c>
      <c r="L15" s="25">
        <f t="shared" si="4"/>
        <v>17703</v>
      </c>
      <c r="M15" s="26">
        <v>23</v>
      </c>
      <c r="N15" s="25">
        <f t="shared" si="5"/>
        <v>17726</v>
      </c>
      <c r="O15" s="32"/>
    </row>
    <row r="16" spans="1:15" ht="14.25" customHeight="1" x14ac:dyDescent="0.25">
      <c r="A16" s="188" t="s">
        <v>24</v>
      </c>
      <c r="B16" s="161" t="s">
        <v>16</v>
      </c>
      <c r="C16" s="26">
        <v>1006.62</v>
      </c>
      <c r="D16" s="26">
        <v>444.27</v>
      </c>
      <c r="E16" s="26">
        <v>9.85</v>
      </c>
      <c r="F16" s="26">
        <v>74.599999999999994</v>
      </c>
      <c r="G16" s="25">
        <f t="shared" si="2"/>
        <v>1535.3399999999997</v>
      </c>
      <c r="H16" s="26">
        <v>299.58</v>
      </c>
      <c r="I16" s="26">
        <v>26.74</v>
      </c>
      <c r="J16" s="26">
        <v>58.91</v>
      </c>
      <c r="K16" s="25">
        <f t="shared" si="3"/>
        <v>385.23</v>
      </c>
      <c r="L16" s="25">
        <f t="shared" si="4"/>
        <v>1920.5699999999997</v>
      </c>
      <c r="M16" s="26">
        <v>4.03</v>
      </c>
      <c r="N16" s="25">
        <f t="shared" si="5"/>
        <v>1924.5999999999997</v>
      </c>
      <c r="O16" s="32"/>
    </row>
    <row r="17" spans="1:15" ht="14.25" customHeight="1" x14ac:dyDescent="0.25">
      <c r="A17" s="188"/>
      <c r="B17" s="161" t="s">
        <v>38</v>
      </c>
      <c r="C17" s="26">
        <v>5409</v>
      </c>
      <c r="D17" s="26">
        <v>3723</v>
      </c>
      <c r="E17" s="26">
        <v>18</v>
      </c>
      <c r="F17" s="26">
        <v>2837</v>
      </c>
      <c r="G17" s="25">
        <f t="shared" si="2"/>
        <v>11987</v>
      </c>
      <c r="H17" s="26">
        <v>2329</v>
      </c>
      <c r="I17" s="26">
        <v>361</v>
      </c>
      <c r="J17" s="26">
        <v>1589</v>
      </c>
      <c r="K17" s="25">
        <f t="shared" si="3"/>
        <v>4279</v>
      </c>
      <c r="L17" s="25">
        <f t="shared" si="4"/>
        <v>16266</v>
      </c>
      <c r="M17" s="26">
        <v>18</v>
      </c>
      <c r="N17" s="25">
        <f t="shared" si="5"/>
        <v>16284</v>
      </c>
      <c r="O17" s="32"/>
    </row>
    <row r="18" spans="1:15" ht="14.25" customHeight="1" x14ac:dyDescent="0.25">
      <c r="A18" s="191" t="s">
        <v>42</v>
      </c>
      <c r="B18" s="161" t="s">
        <v>16</v>
      </c>
      <c r="C18" s="26">
        <v>0</v>
      </c>
      <c r="D18" s="26">
        <v>1.05</v>
      </c>
      <c r="E18" s="26">
        <v>0</v>
      </c>
      <c r="F18" s="26">
        <v>0</v>
      </c>
      <c r="G18" s="25">
        <f t="shared" si="2"/>
        <v>1.05</v>
      </c>
      <c r="H18" s="26">
        <v>0</v>
      </c>
      <c r="I18" s="26">
        <v>0</v>
      </c>
      <c r="J18" s="26">
        <v>0</v>
      </c>
      <c r="K18" s="25">
        <f t="shared" si="3"/>
        <v>0</v>
      </c>
      <c r="L18" s="25">
        <f t="shared" si="4"/>
        <v>1.05</v>
      </c>
      <c r="M18" s="26">
        <v>0</v>
      </c>
      <c r="N18" s="25">
        <f t="shared" si="5"/>
        <v>1.05</v>
      </c>
      <c r="O18" s="32"/>
    </row>
    <row r="19" spans="1:15" ht="14.25" customHeight="1" x14ac:dyDescent="0.25">
      <c r="A19" s="191"/>
      <c r="B19" s="161" t="s">
        <v>38</v>
      </c>
      <c r="C19" s="26">
        <v>0</v>
      </c>
      <c r="D19" s="26">
        <v>318</v>
      </c>
      <c r="E19" s="26">
        <v>0</v>
      </c>
      <c r="F19" s="26">
        <v>0</v>
      </c>
      <c r="G19" s="25">
        <f t="shared" si="2"/>
        <v>318</v>
      </c>
      <c r="H19" s="26">
        <v>0</v>
      </c>
      <c r="I19" s="26">
        <v>0</v>
      </c>
      <c r="J19" s="26">
        <v>0</v>
      </c>
      <c r="K19" s="25">
        <f t="shared" si="3"/>
        <v>0</v>
      </c>
      <c r="L19" s="25">
        <f t="shared" si="4"/>
        <v>318</v>
      </c>
      <c r="M19" s="26">
        <v>0</v>
      </c>
      <c r="N19" s="25">
        <f t="shared" si="5"/>
        <v>318</v>
      </c>
      <c r="O19" s="32"/>
    </row>
    <row r="20" spans="1:15" ht="14.25" customHeight="1" x14ac:dyDescent="0.25">
      <c r="A20" s="191" t="s">
        <v>43</v>
      </c>
      <c r="B20" s="161" t="s">
        <v>16</v>
      </c>
      <c r="C20" s="26">
        <v>0</v>
      </c>
      <c r="D20" s="26">
        <v>0</v>
      </c>
      <c r="E20" s="26">
        <v>0</v>
      </c>
      <c r="F20" s="26">
        <v>0</v>
      </c>
      <c r="G20" s="25">
        <f t="shared" si="2"/>
        <v>0</v>
      </c>
      <c r="H20" s="26">
        <v>0</v>
      </c>
      <c r="I20" s="26">
        <v>0</v>
      </c>
      <c r="J20" s="26">
        <v>0</v>
      </c>
      <c r="K20" s="25">
        <f t="shared" si="3"/>
        <v>0</v>
      </c>
      <c r="L20" s="25">
        <f t="shared" si="4"/>
        <v>0</v>
      </c>
      <c r="M20" s="26">
        <v>0</v>
      </c>
      <c r="N20" s="25">
        <f t="shared" si="5"/>
        <v>0</v>
      </c>
      <c r="O20" s="32"/>
    </row>
    <row r="21" spans="1:15" ht="14.25" customHeight="1" x14ac:dyDescent="0.25">
      <c r="A21" s="191"/>
      <c r="B21" s="161" t="s">
        <v>38</v>
      </c>
      <c r="C21" s="26">
        <v>0</v>
      </c>
      <c r="D21" s="26">
        <v>0</v>
      </c>
      <c r="E21" s="26">
        <v>0</v>
      </c>
      <c r="F21" s="26">
        <v>0</v>
      </c>
      <c r="G21" s="25">
        <f t="shared" si="2"/>
        <v>0</v>
      </c>
      <c r="H21" s="26">
        <v>0</v>
      </c>
      <c r="I21" s="26">
        <v>0</v>
      </c>
      <c r="J21" s="26">
        <v>0</v>
      </c>
      <c r="K21" s="25">
        <f t="shared" si="3"/>
        <v>0</v>
      </c>
      <c r="L21" s="25">
        <f t="shared" si="4"/>
        <v>0</v>
      </c>
      <c r="M21" s="26">
        <v>0</v>
      </c>
      <c r="N21" s="25">
        <f t="shared" si="5"/>
        <v>0</v>
      </c>
      <c r="O21" s="32"/>
    </row>
    <row r="22" spans="1:15" ht="14.25" customHeight="1" x14ac:dyDescent="0.25">
      <c r="A22" s="95" t="s">
        <v>27</v>
      </c>
      <c r="B22" s="161" t="s">
        <v>16</v>
      </c>
      <c r="C22" s="26">
        <v>78.77</v>
      </c>
      <c r="D22" s="26">
        <v>70.150000000000006</v>
      </c>
      <c r="E22" s="26">
        <v>0</v>
      </c>
      <c r="F22" s="26">
        <v>0</v>
      </c>
      <c r="G22" s="25">
        <f t="shared" si="2"/>
        <v>148.92000000000002</v>
      </c>
      <c r="H22" s="26">
        <v>65.23</v>
      </c>
      <c r="I22" s="26">
        <v>40.1</v>
      </c>
      <c r="J22" s="26">
        <v>30</v>
      </c>
      <c r="K22" s="25">
        <f t="shared" si="3"/>
        <v>135.33000000000001</v>
      </c>
      <c r="L22" s="25">
        <f t="shared" si="4"/>
        <v>284.25</v>
      </c>
      <c r="M22" s="26">
        <v>39.5</v>
      </c>
      <c r="N22" s="25">
        <f t="shared" si="5"/>
        <v>323.75</v>
      </c>
      <c r="O22" s="32"/>
    </row>
    <row r="23" spans="1:15" ht="14.25" customHeight="1" x14ac:dyDescent="0.25">
      <c r="A23" s="98"/>
      <c r="B23" s="161" t="s">
        <v>38</v>
      </c>
      <c r="C23" s="26">
        <v>7826</v>
      </c>
      <c r="D23" s="26">
        <v>7025</v>
      </c>
      <c r="E23" s="26">
        <v>0</v>
      </c>
      <c r="F23" s="26">
        <v>0</v>
      </c>
      <c r="G23" s="25">
        <f t="shared" si="2"/>
        <v>14851</v>
      </c>
      <c r="H23" s="26">
        <v>6533</v>
      </c>
      <c r="I23" s="26">
        <v>2017</v>
      </c>
      <c r="J23" s="26">
        <v>1358</v>
      </c>
      <c r="K23" s="25">
        <f t="shared" si="3"/>
        <v>9908</v>
      </c>
      <c r="L23" s="25">
        <f t="shared" si="4"/>
        <v>24759</v>
      </c>
      <c r="M23" s="26">
        <v>1990</v>
      </c>
      <c r="N23" s="25">
        <f t="shared" si="5"/>
        <v>26749</v>
      </c>
      <c r="O23" s="32"/>
    </row>
    <row r="24" spans="1:15" ht="14.25" customHeight="1" x14ac:dyDescent="0.25">
      <c r="A24" s="188" t="s">
        <v>28</v>
      </c>
      <c r="B24" s="161" t="s">
        <v>16</v>
      </c>
      <c r="C24" s="26">
        <v>418.25</v>
      </c>
      <c r="D24" s="26">
        <v>169.25</v>
      </c>
      <c r="E24" s="26">
        <v>22.7</v>
      </c>
      <c r="F24" s="26">
        <v>3.68</v>
      </c>
      <c r="G24" s="25">
        <f t="shared" si="2"/>
        <v>613.88</v>
      </c>
      <c r="H24" s="26">
        <v>114.96</v>
      </c>
      <c r="I24" s="26">
        <v>11.29</v>
      </c>
      <c r="J24" s="26">
        <v>46.52</v>
      </c>
      <c r="K24" s="25">
        <f t="shared" si="3"/>
        <v>172.77</v>
      </c>
      <c r="L24" s="25">
        <f t="shared" si="4"/>
        <v>786.65</v>
      </c>
      <c r="M24" s="26">
        <v>7.44</v>
      </c>
      <c r="N24" s="25">
        <f t="shared" si="5"/>
        <v>794.09</v>
      </c>
      <c r="O24" s="32"/>
    </row>
    <row r="25" spans="1:15" ht="14.25" customHeight="1" x14ac:dyDescent="0.25">
      <c r="A25" s="188"/>
      <c r="B25" s="161" t="s">
        <v>38</v>
      </c>
      <c r="C25" s="26">
        <v>6264</v>
      </c>
      <c r="D25" s="26">
        <v>2532</v>
      </c>
      <c r="E25" s="26">
        <v>705</v>
      </c>
      <c r="F25" s="26">
        <v>59</v>
      </c>
      <c r="G25" s="25">
        <f t="shared" si="2"/>
        <v>9560</v>
      </c>
      <c r="H25" s="26">
        <v>1924</v>
      </c>
      <c r="I25" s="26">
        <v>126</v>
      </c>
      <c r="J25" s="26">
        <v>615</v>
      </c>
      <c r="K25" s="25">
        <f t="shared" si="3"/>
        <v>2665</v>
      </c>
      <c r="L25" s="25">
        <f t="shared" si="4"/>
        <v>12225</v>
      </c>
      <c r="M25" s="26">
        <v>225</v>
      </c>
      <c r="N25" s="25">
        <f t="shared" si="5"/>
        <v>12450</v>
      </c>
      <c r="O25" s="32"/>
    </row>
    <row r="26" spans="1:15" ht="14.25" customHeight="1" x14ac:dyDescent="0.25">
      <c r="A26" s="188" t="s">
        <v>29</v>
      </c>
      <c r="B26" s="161" t="s">
        <v>16</v>
      </c>
      <c r="C26" s="26">
        <v>0</v>
      </c>
      <c r="D26" s="26">
        <v>0</v>
      </c>
      <c r="E26" s="26">
        <v>0</v>
      </c>
      <c r="F26" s="26">
        <v>0</v>
      </c>
      <c r="G26" s="25">
        <f t="shared" si="2"/>
        <v>0</v>
      </c>
      <c r="H26" s="26">
        <v>0</v>
      </c>
      <c r="I26" s="26">
        <v>0</v>
      </c>
      <c r="J26" s="26">
        <v>0</v>
      </c>
      <c r="K26" s="25">
        <f t="shared" si="3"/>
        <v>0</v>
      </c>
      <c r="L26" s="25">
        <f t="shared" si="4"/>
        <v>0</v>
      </c>
      <c r="M26" s="26">
        <v>0</v>
      </c>
      <c r="N26" s="25">
        <f t="shared" si="5"/>
        <v>0</v>
      </c>
      <c r="O26" s="32"/>
    </row>
    <row r="27" spans="1:15" ht="14.25" customHeight="1" x14ac:dyDescent="0.25">
      <c r="A27" s="188"/>
      <c r="B27" s="161" t="s">
        <v>38</v>
      </c>
      <c r="C27" s="26">
        <v>0</v>
      </c>
      <c r="D27" s="26">
        <v>0</v>
      </c>
      <c r="E27" s="26">
        <v>0</v>
      </c>
      <c r="F27" s="26">
        <v>0</v>
      </c>
      <c r="G27" s="25">
        <f t="shared" si="2"/>
        <v>0</v>
      </c>
      <c r="H27" s="26">
        <v>0</v>
      </c>
      <c r="I27" s="26">
        <v>0</v>
      </c>
      <c r="J27" s="26">
        <v>0</v>
      </c>
      <c r="K27" s="25">
        <f t="shared" si="3"/>
        <v>0</v>
      </c>
      <c r="L27" s="25">
        <f t="shared" si="4"/>
        <v>0</v>
      </c>
      <c r="M27" s="26">
        <v>0</v>
      </c>
      <c r="N27" s="25">
        <f t="shared" si="5"/>
        <v>0</v>
      </c>
      <c r="O27" s="32"/>
    </row>
    <row r="28" spans="1:15" ht="14.25" customHeight="1" x14ac:dyDescent="0.25">
      <c r="A28" s="188" t="s">
        <v>30</v>
      </c>
      <c r="B28" s="161" t="s">
        <v>16</v>
      </c>
      <c r="C28" s="26">
        <v>0</v>
      </c>
      <c r="D28" s="26">
        <v>0</v>
      </c>
      <c r="E28" s="26">
        <v>0</v>
      </c>
      <c r="F28" s="26">
        <v>0</v>
      </c>
      <c r="G28" s="25">
        <f t="shared" si="2"/>
        <v>0</v>
      </c>
      <c r="H28" s="26">
        <v>0</v>
      </c>
      <c r="I28" s="26">
        <v>0</v>
      </c>
      <c r="J28" s="26">
        <v>0</v>
      </c>
      <c r="K28" s="25">
        <f t="shared" si="3"/>
        <v>0</v>
      </c>
      <c r="L28" s="25">
        <f t="shared" si="4"/>
        <v>0</v>
      </c>
      <c r="M28" s="26">
        <v>0</v>
      </c>
      <c r="N28" s="25">
        <f t="shared" si="5"/>
        <v>0</v>
      </c>
      <c r="O28" s="32"/>
    </row>
    <row r="29" spans="1:15" ht="14.25" customHeight="1" x14ac:dyDescent="0.25">
      <c r="A29" s="188"/>
      <c r="B29" s="161" t="s">
        <v>38</v>
      </c>
      <c r="C29" s="26">
        <v>0</v>
      </c>
      <c r="D29" s="26">
        <v>0</v>
      </c>
      <c r="E29" s="26">
        <v>0</v>
      </c>
      <c r="F29" s="26">
        <v>0</v>
      </c>
      <c r="G29" s="25">
        <f t="shared" si="2"/>
        <v>0</v>
      </c>
      <c r="H29" s="26">
        <v>0</v>
      </c>
      <c r="I29" s="26">
        <v>0</v>
      </c>
      <c r="J29" s="26">
        <v>0</v>
      </c>
      <c r="K29" s="25">
        <f t="shared" si="3"/>
        <v>0</v>
      </c>
      <c r="L29" s="25">
        <f t="shared" si="4"/>
        <v>0</v>
      </c>
      <c r="M29" s="26">
        <v>0</v>
      </c>
      <c r="N29" s="25">
        <f t="shared" si="5"/>
        <v>0</v>
      </c>
      <c r="O29" s="32"/>
    </row>
    <row r="30" spans="1:15" ht="14.25" customHeight="1" x14ac:dyDescent="0.25">
      <c r="A30" s="188" t="s">
        <v>31</v>
      </c>
      <c r="B30" s="161" t="s">
        <v>16</v>
      </c>
      <c r="C30" s="26">
        <v>65.290000000000006</v>
      </c>
      <c r="D30" s="26">
        <v>25.58</v>
      </c>
      <c r="E30" s="26">
        <v>0</v>
      </c>
      <c r="F30" s="26">
        <v>0.17</v>
      </c>
      <c r="G30" s="25">
        <f t="shared" si="2"/>
        <v>91.04</v>
      </c>
      <c r="H30" s="26">
        <v>16.12</v>
      </c>
      <c r="I30" s="26">
        <v>2.04</v>
      </c>
      <c r="J30" s="26">
        <v>3.71</v>
      </c>
      <c r="K30" s="25">
        <f t="shared" si="3"/>
        <v>21.87</v>
      </c>
      <c r="L30" s="25">
        <f t="shared" si="4"/>
        <v>112.91000000000001</v>
      </c>
      <c r="M30" s="26">
        <v>0.35</v>
      </c>
      <c r="N30" s="25">
        <f t="shared" si="5"/>
        <v>113.26</v>
      </c>
      <c r="O30" s="32"/>
    </row>
    <row r="31" spans="1:15" ht="14.25" customHeight="1" x14ac:dyDescent="0.25">
      <c r="A31" s="188"/>
      <c r="B31" s="161" t="s">
        <v>38</v>
      </c>
      <c r="C31" s="74">
        <v>12440</v>
      </c>
      <c r="D31" s="74">
        <v>4359</v>
      </c>
      <c r="E31" s="74">
        <v>0</v>
      </c>
      <c r="F31" s="74">
        <v>29</v>
      </c>
      <c r="G31" s="60">
        <f t="shared" si="2"/>
        <v>16828</v>
      </c>
      <c r="H31" s="74">
        <v>2179</v>
      </c>
      <c r="I31" s="74">
        <v>403</v>
      </c>
      <c r="J31" s="74">
        <v>466</v>
      </c>
      <c r="K31" s="60">
        <f t="shared" si="3"/>
        <v>3048</v>
      </c>
      <c r="L31" s="60">
        <f t="shared" si="4"/>
        <v>19876</v>
      </c>
      <c r="M31" s="74">
        <v>30</v>
      </c>
      <c r="N31" s="60">
        <f t="shared" si="5"/>
        <v>19906</v>
      </c>
      <c r="O31" s="32"/>
    </row>
    <row r="32" spans="1:15" ht="14.25" customHeight="1" x14ac:dyDescent="0.25">
      <c r="A32" s="188" t="s">
        <v>32</v>
      </c>
      <c r="B32" s="161" t="s">
        <v>16</v>
      </c>
      <c r="C32" s="26">
        <v>0</v>
      </c>
      <c r="D32" s="26">
        <v>0</v>
      </c>
      <c r="E32" s="26">
        <v>0</v>
      </c>
      <c r="F32" s="26">
        <v>0</v>
      </c>
      <c r="G32" s="25">
        <f t="shared" si="2"/>
        <v>0</v>
      </c>
      <c r="H32" s="26">
        <v>0</v>
      </c>
      <c r="I32" s="26">
        <v>0</v>
      </c>
      <c r="J32" s="26">
        <v>0</v>
      </c>
      <c r="K32" s="25">
        <f t="shared" si="3"/>
        <v>0</v>
      </c>
      <c r="L32" s="25">
        <f t="shared" si="4"/>
        <v>0</v>
      </c>
      <c r="M32" s="26">
        <v>0</v>
      </c>
      <c r="N32" s="25">
        <f t="shared" si="5"/>
        <v>0</v>
      </c>
      <c r="O32" s="32"/>
    </row>
    <row r="33" spans="1:18" ht="14.25" customHeight="1" x14ac:dyDescent="0.25">
      <c r="A33" s="188"/>
      <c r="B33" s="161" t="s">
        <v>38</v>
      </c>
      <c r="C33" s="26">
        <v>0</v>
      </c>
      <c r="D33" s="26">
        <v>0</v>
      </c>
      <c r="E33" s="26">
        <v>0</v>
      </c>
      <c r="F33" s="26">
        <v>0</v>
      </c>
      <c r="G33" s="25">
        <f t="shared" si="2"/>
        <v>0</v>
      </c>
      <c r="H33" s="26">
        <v>0</v>
      </c>
      <c r="I33" s="26">
        <v>0</v>
      </c>
      <c r="J33" s="26">
        <v>0</v>
      </c>
      <c r="K33" s="25">
        <f t="shared" si="3"/>
        <v>0</v>
      </c>
      <c r="L33" s="25">
        <f t="shared" si="4"/>
        <v>0</v>
      </c>
      <c r="M33" s="26">
        <v>0</v>
      </c>
      <c r="N33" s="25">
        <f t="shared" si="5"/>
        <v>0</v>
      </c>
      <c r="O33" s="32"/>
    </row>
    <row r="34" spans="1:18" ht="14.25" customHeight="1" x14ac:dyDescent="0.25">
      <c r="A34" s="188" t="s">
        <v>33</v>
      </c>
      <c r="B34" s="161" t="s">
        <v>16</v>
      </c>
      <c r="C34" s="26">
        <v>0</v>
      </c>
      <c r="D34" s="26">
        <v>0</v>
      </c>
      <c r="E34" s="26">
        <v>0</v>
      </c>
      <c r="F34" s="26">
        <v>0</v>
      </c>
      <c r="G34" s="25">
        <f t="shared" si="2"/>
        <v>0</v>
      </c>
      <c r="H34" s="26">
        <v>0</v>
      </c>
      <c r="I34" s="26">
        <v>0</v>
      </c>
      <c r="J34" s="26">
        <v>0</v>
      </c>
      <c r="K34" s="25">
        <f t="shared" si="3"/>
        <v>0</v>
      </c>
      <c r="L34" s="25">
        <f t="shared" si="4"/>
        <v>0</v>
      </c>
      <c r="M34" s="26">
        <v>0</v>
      </c>
      <c r="N34" s="25">
        <f t="shared" si="5"/>
        <v>0</v>
      </c>
      <c r="O34" s="32"/>
    </row>
    <row r="35" spans="1:18" ht="14.25" customHeight="1" x14ac:dyDescent="0.25">
      <c r="A35" s="188"/>
      <c r="B35" s="161" t="s">
        <v>38</v>
      </c>
      <c r="C35" s="26">
        <v>0</v>
      </c>
      <c r="D35" s="26">
        <v>0</v>
      </c>
      <c r="E35" s="26">
        <v>0</v>
      </c>
      <c r="F35" s="26">
        <v>0</v>
      </c>
      <c r="G35" s="25">
        <f t="shared" si="2"/>
        <v>0</v>
      </c>
      <c r="H35" s="26">
        <v>0</v>
      </c>
      <c r="I35" s="26">
        <v>0</v>
      </c>
      <c r="J35" s="26">
        <v>0</v>
      </c>
      <c r="K35" s="25">
        <f t="shared" si="3"/>
        <v>0</v>
      </c>
      <c r="L35" s="25">
        <f t="shared" si="4"/>
        <v>0</v>
      </c>
      <c r="M35" s="26">
        <v>0</v>
      </c>
      <c r="N35" s="25">
        <f t="shared" si="5"/>
        <v>0</v>
      </c>
      <c r="O35" s="32"/>
    </row>
    <row r="36" spans="1:18" ht="14.25" customHeight="1" x14ac:dyDescent="0.25">
      <c r="A36" s="188" t="s">
        <v>34</v>
      </c>
      <c r="B36" s="161" t="s">
        <v>16</v>
      </c>
      <c r="C36" s="26">
        <v>0</v>
      </c>
      <c r="D36" s="26">
        <v>0</v>
      </c>
      <c r="E36" s="26">
        <v>0</v>
      </c>
      <c r="F36" s="26">
        <v>0</v>
      </c>
      <c r="G36" s="25">
        <f t="shared" si="2"/>
        <v>0</v>
      </c>
      <c r="H36" s="26">
        <v>0</v>
      </c>
      <c r="I36" s="26">
        <v>0</v>
      </c>
      <c r="J36" s="26">
        <v>0</v>
      </c>
      <c r="K36" s="25">
        <f t="shared" si="3"/>
        <v>0</v>
      </c>
      <c r="L36" s="25">
        <f t="shared" si="4"/>
        <v>0</v>
      </c>
      <c r="M36" s="26">
        <v>0</v>
      </c>
      <c r="N36" s="25">
        <f t="shared" si="5"/>
        <v>0</v>
      </c>
      <c r="O36" s="32"/>
      <c r="R36" s="101"/>
    </row>
    <row r="37" spans="1:18" ht="14.25" customHeight="1" x14ac:dyDescent="0.25">
      <c r="A37" s="188"/>
      <c r="B37" s="161" t="s">
        <v>38</v>
      </c>
      <c r="C37" s="26">
        <v>0</v>
      </c>
      <c r="D37" s="26">
        <v>0</v>
      </c>
      <c r="E37" s="26">
        <v>0</v>
      </c>
      <c r="F37" s="26">
        <v>0</v>
      </c>
      <c r="G37" s="25">
        <f t="shared" si="2"/>
        <v>0</v>
      </c>
      <c r="H37" s="26">
        <v>0</v>
      </c>
      <c r="I37" s="26">
        <v>0</v>
      </c>
      <c r="J37" s="26">
        <v>0</v>
      </c>
      <c r="K37" s="25">
        <f>SUM(H37:J37)</f>
        <v>0</v>
      </c>
      <c r="L37" s="25">
        <f t="shared" si="4"/>
        <v>0</v>
      </c>
      <c r="M37" s="26">
        <v>0</v>
      </c>
      <c r="N37" s="25">
        <f t="shared" si="5"/>
        <v>0</v>
      </c>
      <c r="O37" s="32"/>
    </row>
    <row r="38" spans="1:18" ht="14.25" customHeight="1" x14ac:dyDescent="0.25">
      <c r="A38" s="98" t="s">
        <v>35</v>
      </c>
      <c r="B38" s="161" t="s">
        <v>16</v>
      </c>
      <c r="C38" s="25">
        <f>C4+C12+C14+C16+C18+C20+C22+C24+C26+C28+C30+C32+C34+C36</f>
        <v>3137.52</v>
      </c>
      <c r="D38" s="25">
        <f>D4+D12+D14+D16+D18+D20+D22+D24+D26+D28+D30+D32+D34+D36</f>
        <v>2524.5300000000002</v>
      </c>
      <c r="E38" s="25">
        <f t="shared" ref="E38:F38" si="6">E4+E12+E14+E16+E18+E20+E22+E24+E26+E28+E30+E32+E34+E36</f>
        <v>32.549999999999997</v>
      </c>
      <c r="F38" s="25">
        <f t="shared" si="6"/>
        <v>154.78</v>
      </c>
      <c r="G38" s="25">
        <f t="shared" si="2"/>
        <v>5849.38</v>
      </c>
      <c r="H38" s="25">
        <f>H4+H12+H14+H16+H18+H20+H22+H24+H26+H28+H30+H32+H34+H36</f>
        <v>1831.2499999999998</v>
      </c>
      <c r="I38" s="25">
        <f t="shared" ref="I38:J39" si="7">I4+I12+I14+I16+I18+I20+I22+I24+I26+I28+I30+I32+I34+I36</f>
        <v>213.47</v>
      </c>
      <c r="J38" s="25">
        <f t="shared" si="7"/>
        <v>739.3599999999999</v>
      </c>
      <c r="K38" s="25">
        <f t="shared" si="3"/>
        <v>2784.08</v>
      </c>
      <c r="L38" s="25">
        <f t="shared" si="4"/>
        <v>8633.4599999999991</v>
      </c>
      <c r="M38" s="25">
        <f>M4+M12+M14+M16+M18+M20+M22+M24+M26+M28+M30+M32+M34+M36</f>
        <v>152.17999999999998</v>
      </c>
      <c r="N38" s="25">
        <f t="shared" si="5"/>
        <v>8785.64</v>
      </c>
      <c r="O38" s="36"/>
    </row>
    <row r="39" spans="1:18" ht="15.75" x14ac:dyDescent="0.25">
      <c r="A39" s="96"/>
      <c r="B39" s="161" t="s">
        <v>38</v>
      </c>
      <c r="C39" s="60">
        <f>C5+C15+C17+C19+C21+C23+C25+C27+C29+C31+C33+C35+C37+C13</f>
        <v>305672</v>
      </c>
      <c r="D39" s="60">
        <f>D5+D15+D17+D19+D21+D23+D25+D27+D29+D31+D33+D35+D37+D13</f>
        <v>179059</v>
      </c>
      <c r="E39" s="60">
        <f>E5+E15+E17+E19+E21+E23+E25+E27+E29+E31+E33+E35+E37+E13</f>
        <v>723</v>
      </c>
      <c r="F39" s="60">
        <f>F5+F15+F17+F19+F21+F23+F25+F27+F29+F31+F33+F35+F37+F13</f>
        <v>14752</v>
      </c>
      <c r="G39" s="60">
        <f t="shared" si="2"/>
        <v>500206</v>
      </c>
      <c r="H39" s="60">
        <f>H5+H13+H15+H17+H19+H21+H23+H25+H27+H29+H31+H33+H35+H37</f>
        <v>311466</v>
      </c>
      <c r="I39" s="60">
        <f t="shared" si="7"/>
        <v>29529</v>
      </c>
      <c r="J39" s="60">
        <f t="shared" si="7"/>
        <v>122089</v>
      </c>
      <c r="K39" s="60">
        <f t="shared" si="3"/>
        <v>463084</v>
      </c>
      <c r="L39" s="60">
        <f t="shared" si="4"/>
        <v>963290</v>
      </c>
      <c r="M39" s="60">
        <f>M5+M13+M15+M17+M19+M21+M23+M25+M27+M29+M31+M33+M35+M37</f>
        <v>15254</v>
      </c>
      <c r="N39" s="60">
        <f t="shared" si="5"/>
        <v>978544</v>
      </c>
      <c r="O39" s="32"/>
    </row>
    <row r="40" spans="1:18" x14ac:dyDescent="0.25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</row>
    <row r="41" spans="1:18" x14ac:dyDescent="0.25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</row>
  </sheetData>
  <mergeCells count="15">
    <mergeCell ref="A16:A17"/>
    <mergeCell ref="C2:M2"/>
    <mergeCell ref="A6:A7"/>
    <mergeCell ref="A8:A9"/>
    <mergeCell ref="A10:A11"/>
    <mergeCell ref="A14:A15"/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</mergeCells>
  <pageMargins left="0.17" right="0.17" top="0.18" bottom="0.17" header="0.17" footer="0.17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R40"/>
  <sheetViews>
    <sheetView workbookViewId="0">
      <selection activeCell="D6" sqref="D6"/>
    </sheetView>
  </sheetViews>
  <sheetFormatPr defaultRowHeight="15" x14ac:dyDescent="0.25"/>
  <cols>
    <col min="1" max="1" width="26.85546875" style="32" customWidth="1"/>
    <col min="2" max="2" width="3" style="32" customWidth="1"/>
    <col min="3" max="3" width="11.7109375" style="32" customWidth="1"/>
    <col min="4" max="4" width="12.7109375" style="32" customWidth="1"/>
    <col min="5" max="5" width="6.7109375" style="32" customWidth="1"/>
    <col min="6" max="6" width="8.28515625" style="32" customWidth="1"/>
    <col min="7" max="7" width="7.85546875" style="32" customWidth="1"/>
    <col min="8" max="8" width="13" style="32" customWidth="1"/>
    <col min="9" max="9" width="9.7109375" style="32" customWidth="1"/>
    <col min="10" max="10" width="12.42578125" style="32" customWidth="1"/>
    <col min="11" max="11" width="6.85546875" style="32" customWidth="1"/>
    <col min="12" max="12" width="6.7109375" style="32" customWidth="1"/>
    <col min="13" max="13" width="13.85546875" style="32" customWidth="1"/>
    <col min="14" max="14" width="12.28515625" style="32" customWidth="1"/>
    <col min="15" max="16384" width="9.140625" style="32"/>
  </cols>
  <sheetData>
    <row r="1" spans="1:14" x14ac:dyDescent="0.25">
      <c r="A1" s="194" t="s">
        <v>61</v>
      </c>
      <c r="B1" s="194"/>
      <c r="C1" s="194"/>
    </row>
    <row r="2" spans="1:14" ht="12" customHeight="1" x14ac:dyDescent="0.25">
      <c r="A2" s="97" t="s">
        <v>0</v>
      </c>
      <c r="B2" s="165"/>
      <c r="C2" s="189" t="s">
        <v>1</v>
      </c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34" t="s">
        <v>2</v>
      </c>
    </row>
    <row r="3" spans="1:14" ht="24.75" customHeight="1" x14ac:dyDescent="0.25">
      <c r="A3" s="97" t="s">
        <v>3</v>
      </c>
      <c r="B3" s="165"/>
      <c r="C3" s="165" t="s">
        <v>4</v>
      </c>
      <c r="D3" s="165" t="s">
        <v>5</v>
      </c>
      <c r="E3" s="165" t="s">
        <v>6</v>
      </c>
      <c r="F3" s="165" t="s">
        <v>7</v>
      </c>
      <c r="G3" s="165" t="s">
        <v>8</v>
      </c>
      <c r="H3" s="165" t="s">
        <v>9</v>
      </c>
      <c r="I3" s="165" t="s">
        <v>10</v>
      </c>
      <c r="J3" s="165" t="s">
        <v>11</v>
      </c>
      <c r="K3" s="165" t="s">
        <v>12</v>
      </c>
      <c r="L3" s="165" t="s">
        <v>13</v>
      </c>
      <c r="M3" s="165" t="s">
        <v>14</v>
      </c>
      <c r="N3" s="165"/>
    </row>
    <row r="4" spans="1:14" ht="16.5" customHeight="1" x14ac:dyDescent="0.25">
      <c r="A4" s="95" t="s">
        <v>15</v>
      </c>
      <c r="B4" s="164" t="s">
        <v>16</v>
      </c>
      <c r="C4" s="25">
        <f>C6+C8+C10</f>
        <v>397.15999999999997</v>
      </c>
      <c r="D4" s="25">
        <f t="shared" ref="D4:N4" si="0">D6+D8+D10</f>
        <v>227.14000000000001</v>
      </c>
      <c r="E4" s="25">
        <f t="shared" si="0"/>
        <v>1.47</v>
      </c>
      <c r="F4" s="25">
        <f t="shared" si="0"/>
        <v>30.79</v>
      </c>
      <c r="G4" s="25">
        <f t="shared" si="0"/>
        <v>656.56000000000006</v>
      </c>
      <c r="H4" s="25">
        <f t="shared" si="0"/>
        <v>1243.18</v>
      </c>
      <c r="I4" s="25">
        <f t="shared" si="0"/>
        <v>132.59</v>
      </c>
      <c r="J4" s="25">
        <f t="shared" si="0"/>
        <v>236.37</v>
      </c>
      <c r="K4" s="25">
        <f t="shared" si="0"/>
        <v>1612.1399999999999</v>
      </c>
      <c r="L4" s="25">
        <f t="shared" si="0"/>
        <v>2268.6999999999998</v>
      </c>
      <c r="M4" s="25">
        <f t="shared" si="0"/>
        <v>1058.33</v>
      </c>
      <c r="N4" s="25">
        <f t="shared" si="0"/>
        <v>3327.0299999999997</v>
      </c>
    </row>
    <row r="5" spans="1:14" ht="14.25" customHeight="1" x14ac:dyDescent="0.25">
      <c r="A5" s="98"/>
      <c r="B5" s="164" t="s">
        <v>38</v>
      </c>
      <c r="C5" s="60">
        <f>C7+C9+C11</f>
        <v>90929</v>
      </c>
      <c r="D5" s="60">
        <f t="shared" ref="D5:N5" si="1">D7+D9+D11</f>
        <v>55813</v>
      </c>
      <c r="E5" s="60">
        <f t="shared" si="1"/>
        <v>186</v>
      </c>
      <c r="F5" s="60">
        <f t="shared" si="1"/>
        <v>4772</v>
      </c>
      <c r="G5" s="60">
        <f t="shared" si="1"/>
        <v>151700</v>
      </c>
      <c r="H5" s="60">
        <f t="shared" si="1"/>
        <v>257060</v>
      </c>
      <c r="I5" s="60">
        <f t="shared" si="1"/>
        <v>29038</v>
      </c>
      <c r="J5" s="60">
        <f t="shared" si="1"/>
        <v>48289</v>
      </c>
      <c r="K5" s="60">
        <f t="shared" si="1"/>
        <v>334387</v>
      </c>
      <c r="L5" s="60">
        <f t="shared" si="1"/>
        <v>486087</v>
      </c>
      <c r="M5" s="60">
        <f t="shared" si="1"/>
        <v>165570</v>
      </c>
      <c r="N5" s="60">
        <f t="shared" si="1"/>
        <v>651657</v>
      </c>
    </row>
    <row r="6" spans="1:14" ht="17.25" customHeight="1" x14ac:dyDescent="0.25">
      <c r="A6" s="190" t="s">
        <v>39</v>
      </c>
      <c r="B6" s="164" t="s">
        <v>16</v>
      </c>
      <c r="C6" s="31">
        <v>151.12</v>
      </c>
      <c r="D6" s="31">
        <v>155.46</v>
      </c>
      <c r="E6" s="26">
        <v>0</v>
      </c>
      <c r="F6" s="26">
        <v>26.61</v>
      </c>
      <c r="G6" s="26">
        <f>SUM(C6:F6)</f>
        <v>333.19000000000005</v>
      </c>
      <c r="H6" s="31">
        <v>842.85</v>
      </c>
      <c r="I6" s="31">
        <v>122.38</v>
      </c>
      <c r="J6" s="31">
        <v>194.84</v>
      </c>
      <c r="K6" s="26">
        <f>SUM(H6:J6)</f>
        <v>1160.07</v>
      </c>
      <c r="L6" s="26">
        <f>G6+K6</f>
        <v>1493.26</v>
      </c>
      <c r="M6" s="31">
        <v>897.47</v>
      </c>
      <c r="N6" s="25">
        <f>L6+M6</f>
        <v>2390.73</v>
      </c>
    </row>
    <row r="7" spans="1:14" ht="16.5" customHeight="1" x14ac:dyDescent="0.25">
      <c r="A7" s="190"/>
      <c r="B7" s="164" t="s">
        <v>38</v>
      </c>
      <c r="C7" s="31">
        <v>37325</v>
      </c>
      <c r="D7" s="31">
        <v>41268</v>
      </c>
      <c r="E7" s="26">
        <v>0</v>
      </c>
      <c r="F7" s="26">
        <v>4692</v>
      </c>
      <c r="G7" s="26">
        <f t="shared" ref="G7:G39" si="2">SUM(C7:F7)</f>
        <v>83285</v>
      </c>
      <c r="H7" s="31">
        <v>190871</v>
      </c>
      <c r="I7" s="31">
        <v>28333</v>
      </c>
      <c r="J7" s="72">
        <v>46752</v>
      </c>
      <c r="K7" s="26">
        <f t="shared" ref="K7:K39" si="3">SUM(H7:J7)</f>
        <v>265956</v>
      </c>
      <c r="L7" s="26">
        <f t="shared" ref="L7:L39" si="4">G7+K7</f>
        <v>349241</v>
      </c>
      <c r="M7" s="31">
        <v>159374</v>
      </c>
      <c r="N7" s="25">
        <f t="shared" ref="N7:N39" si="5">L7+M7</f>
        <v>508615</v>
      </c>
    </row>
    <row r="8" spans="1:14" ht="27.75" customHeight="1" x14ac:dyDescent="0.25">
      <c r="A8" s="190" t="s">
        <v>40</v>
      </c>
      <c r="B8" s="136" t="s">
        <v>16</v>
      </c>
      <c r="C8" s="26">
        <v>35.130000000000003</v>
      </c>
      <c r="D8" s="26">
        <v>21.19</v>
      </c>
      <c r="E8" s="26">
        <v>1.47</v>
      </c>
      <c r="F8" s="26">
        <v>4.18</v>
      </c>
      <c r="G8" s="26">
        <f t="shared" si="2"/>
        <v>61.970000000000006</v>
      </c>
      <c r="H8" s="26">
        <v>113.99</v>
      </c>
      <c r="I8" s="26">
        <v>10.210000000000001</v>
      </c>
      <c r="J8" s="26">
        <v>41.53</v>
      </c>
      <c r="K8" s="26">
        <f t="shared" si="3"/>
        <v>165.73</v>
      </c>
      <c r="L8" s="26">
        <f t="shared" si="4"/>
        <v>227.7</v>
      </c>
      <c r="M8" s="26">
        <v>160.86000000000001</v>
      </c>
      <c r="N8" s="25">
        <f t="shared" si="5"/>
        <v>388.56</v>
      </c>
    </row>
    <row r="9" spans="1:14" ht="15.75" x14ac:dyDescent="0.25">
      <c r="A9" s="190"/>
      <c r="B9" s="136" t="s">
        <v>38</v>
      </c>
      <c r="C9" s="74">
        <v>1696</v>
      </c>
      <c r="D9" s="74">
        <v>1542</v>
      </c>
      <c r="E9" s="74">
        <v>186</v>
      </c>
      <c r="F9" s="74">
        <v>80</v>
      </c>
      <c r="G9" s="26">
        <f t="shared" si="2"/>
        <v>3504</v>
      </c>
      <c r="H9" s="74">
        <v>4757</v>
      </c>
      <c r="I9" s="74">
        <v>705</v>
      </c>
      <c r="J9" s="74">
        <v>1537</v>
      </c>
      <c r="K9" s="26">
        <f t="shared" si="3"/>
        <v>6999</v>
      </c>
      <c r="L9" s="26">
        <f t="shared" si="4"/>
        <v>10503</v>
      </c>
      <c r="M9" s="74">
        <v>6196</v>
      </c>
      <c r="N9" s="60">
        <f t="shared" si="5"/>
        <v>16699</v>
      </c>
    </row>
    <row r="10" spans="1:14" ht="14.25" customHeight="1" x14ac:dyDescent="0.25">
      <c r="A10" s="190" t="s">
        <v>41</v>
      </c>
      <c r="B10" s="136" t="s">
        <v>16</v>
      </c>
      <c r="C10" s="26">
        <v>210.91</v>
      </c>
      <c r="D10" s="26">
        <v>50.49</v>
      </c>
      <c r="E10" s="26">
        <v>0</v>
      </c>
      <c r="F10" s="26">
        <v>0</v>
      </c>
      <c r="G10" s="26">
        <f t="shared" si="2"/>
        <v>261.39999999999998</v>
      </c>
      <c r="H10" s="26">
        <v>286.33999999999997</v>
      </c>
      <c r="I10" s="26">
        <v>0</v>
      </c>
      <c r="J10" s="26">
        <v>0</v>
      </c>
      <c r="K10" s="26">
        <f t="shared" si="3"/>
        <v>286.33999999999997</v>
      </c>
      <c r="L10" s="26">
        <f t="shared" si="4"/>
        <v>547.74</v>
      </c>
      <c r="M10" s="26">
        <v>0</v>
      </c>
      <c r="N10" s="25">
        <f t="shared" si="5"/>
        <v>547.74</v>
      </c>
    </row>
    <row r="11" spans="1:14" ht="14.25" customHeight="1" x14ac:dyDescent="0.25">
      <c r="A11" s="190"/>
      <c r="B11" s="136" t="s">
        <v>38</v>
      </c>
      <c r="C11" s="74">
        <v>51908</v>
      </c>
      <c r="D11" s="74">
        <v>13003</v>
      </c>
      <c r="E11" s="74">
        <v>0</v>
      </c>
      <c r="F11" s="74">
        <v>0</v>
      </c>
      <c r="G11" s="26">
        <f t="shared" si="2"/>
        <v>64911</v>
      </c>
      <c r="H11" s="74">
        <v>61432</v>
      </c>
      <c r="I11" s="74">
        <v>0</v>
      </c>
      <c r="J11" s="74">
        <v>0</v>
      </c>
      <c r="K11" s="26">
        <f t="shared" si="3"/>
        <v>61432</v>
      </c>
      <c r="L11" s="26">
        <f t="shared" si="4"/>
        <v>126343</v>
      </c>
      <c r="M11" s="74">
        <v>0</v>
      </c>
      <c r="N11" s="60">
        <f t="shared" si="5"/>
        <v>126343</v>
      </c>
    </row>
    <row r="12" spans="1:14" ht="14.25" customHeight="1" x14ac:dyDescent="0.25">
      <c r="A12" s="95" t="s">
        <v>21</v>
      </c>
      <c r="B12" s="136" t="s">
        <v>16</v>
      </c>
      <c r="C12" s="26">
        <v>226.38</v>
      </c>
      <c r="D12" s="26">
        <v>323.62</v>
      </c>
      <c r="E12" s="26">
        <v>3.04</v>
      </c>
      <c r="F12" s="26">
        <v>9.2100000000000009</v>
      </c>
      <c r="G12" s="25">
        <f t="shared" si="2"/>
        <v>562.25</v>
      </c>
      <c r="H12" s="26">
        <v>670.98</v>
      </c>
      <c r="I12" s="26">
        <v>62.2</v>
      </c>
      <c r="J12" s="26">
        <v>54.93</v>
      </c>
      <c r="K12" s="25">
        <f t="shared" si="3"/>
        <v>788.11</v>
      </c>
      <c r="L12" s="25">
        <f t="shared" si="4"/>
        <v>1350.3600000000001</v>
      </c>
      <c r="M12" s="26">
        <v>174.27</v>
      </c>
      <c r="N12" s="25">
        <f t="shared" si="5"/>
        <v>1524.63</v>
      </c>
    </row>
    <row r="13" spans="1:14" ht="14.25" customHeight="1" x14ac:dyDescent="0.25">
      <c r="A13" s="96" t="s">
        <v>37</v>
      </c>
      <c r="B13" s="136" t="s">
        <v>38</v>
      </c>
      <c r="C13" s="74">
        <v>6020</v>
      </c>
      <c r="D13" s="74">
        <v>11465</v>
      </c>
      <c r="E13" s="74">
        <v>136</v>
      </c>
      <c r="F13" s="74">
        <v>233</v>
      </c>
      <c r="G13" s="25">
        <f t="shared" si="2"/>
        <v>17854</v>
      </c>
      <c r="H13" s="74">
        <v>16650</v>
      </c>
      <c r="I13" s="74">
        <v>1896</v>
      </c>
      <c r="J13" s="74">
        <v>1286</v>
      </c>
      <c r="K13" s="25">
        <f t="shared" si="3"/>
        <v>19832</v>
      </c>
      <c r="L13" s="25">
        <f t="shared" si="4"/>
        <v>37686</v>
      </c>
      <c r="M13" s="74">
        <v>4671</v>
      </c>
      <c r="N13" s="60">
        <f t="shared" si="5"/>
        <v>42357</v>
      </c>
    </row>
    <row r="14" spans="1:14" ht="13.5" customHeight="1" x14ac:dyDescent="0.25">
      <c r="A14" s="188" t="s">
        <v>23</v>
      </c>
      <c r="B14" s="164" t="s">
        <v>16</v>
      </c>
      <c r="C14" s="26">
        <v>2.04</v>
      </c>
      <c r="D14" s="26">
        <v>5.09</v>
      </c>
      <c r="E14" s="26">
        <v>0</v>
      </c>
      <c r="F14" s="26">
        <v>26.81</v>
      </c>
      <c r="G14" s="25">
        <f t="shared" si="2"/>
        <v>33.94</v>
      </c>
      <c r="H14" s="26">
        <v>9.1300000000000008</v>
      </c>
      <c r="I14" s="26">
        <v>4.38</v>
      </c>
      <c r="J14" s="26">
        <v>0.7</v>
      </c>
      <c r="K14" s="25">
        <f t="shared" si="3"/>
        <v>14.21</v>
      </c>
      <c r="L14" s="25">
        <f t="shared" si="4"/>
        <v>48.15</v>
      </c>
      <c r="M14" s="26">
        <v>4.95</v>
      </c>
      <c r="N14" s="25">
        <f t="shared" si="5"/>
        <v>53.1</v>
      </c>
    </row>
    <row r="15" spans="1:14" ht="13.5" customHeight="1" x14ac:dyDescent="0.25">
      <c r="A15" s="188"/>
      <c r="B15" s="164" t="s">
        <v>38</v>
      </c>
      <c r="C15" s="26">
        <v>290</v>
      </c>
      <c r="D15" s="26">
        <v>957</v>
      </c>
      <c r="E15" s="26">
        <v>0</v>
      </c>
      <c r="F15" s="26">
        <v>5103</v>
      </c>
      <c r="G15" s="25">
        <f>SUM(C15:F15)</f>
        <v>6350</v>
      </c>
      <c r="H15" s="26">
        <v>1192</v>
      </c>
      <c r="I15" s="26">
        <v>366</v>
      </c>
      <c r="J15" s="26">
        <v>60</v>
      </c>
      <c r="K15" s="25">
        <f>SUM(H15:J15)</f>
        <v>1618</v>
      </c>
      <c r="L15" s="25">
        <f>G15+K15</f>
        <v>7968</v>
      </c>
      <c r="M15" s="26">
        <v>444</v>
      </c>
      <c r="N15" s="25">
        <f>L15+M15</f>
        <v>8412</v>
      </c>
    </row>
    <row r="16" spans="1:14" ht="13.5" customHeight="1" x14ac:dyDescent="0.25">
      <c r="A16" s="188" t="s">
        <v>24</v>
      </c>
      <c r="B16" s="164" t="s">
        <v>16</v>
      </c>
      <c r="C16" s="172">
        <v>211.05</v>
      </c>
      <c r="D16" s="172">
        <v>93.86</v>
      </c>
      <c r="E16" s="172">
        <v>6.37</v>
      </c>
      <c r="F16" s="172">
        <v>54.95</v>
      </c>
      <c r="G16" s="25">
        <f t="shared" si="2"/>
        <v>366.23</v>
      </c>
      <c r="H16" s="172">
        <v>245.15</v>
      </c>
      <c r="I16" s="172">
        <v>15.51</v>
      </c>
      <c r="J16" s="172">
        <v>25.33</v>
      </c>
      <c r="K16" s="25">
        <f t="shared" si="3"/>
        <v>285.99</v>
      </c>
      <c r="L16" s="25">
        <f t="shared" si="4"/>
        <v>652.22</v>
      </c>
      <c r="M16" s="172">
        <v>69.19</v>
      </c>
      <c r="N16" s="25">
        <f t="shared" si="5"/>
        <v>721.41000000000008</v>
      </c>
    </row>
    <row r="17" spans="1:14" ht="13.5" customHeight="1" x14ac:dyDescent="0.25">
      <c r="A17" s="188"/>
      <c r="B17" s="164" t="s">
        <v>38</v>
      </c>
      <c r="C17" s="26">
        <v>2932</v>
      </c>
      <c r="D17" s="26">
        <v>1871</v>
      </c>
      <c r="E17" s="26">
        <v>188</v>
      </c>
      <c r="F17" s="26">
        <v>847</v>
      </c>
      <c r="G17" s="25">
        <f t="shared" si="2"/>
        <v>5838</v>
      </c>
      <c r="H17" s="26">
        <v>3997</v>
      </c>
      <c r="I17" s="26">
        <v>510</v>
      </c>
      <c r="J17" s="26">
        <v>467</v>
      </c>
      <c r="K17" s="25">
        <f t="shared" si="3"/>
        <v>4974</v>
      </c>
      <c r="L17" s="25">
        <f t="shared" si="4"/>
        <v>10812</v>
      </c>
      <c r="M17" s="26">
        <v>1644</v>
      </c>
      <c r="N17" s="25">
        <f t="shared" si="5"/>
        <v>12456</v>
      </c>
    </row>
    <row r="18" spans="1:14" ht="13.5" customHeight="1" x14ac:dyDescent="0.25">
      <c r="A18" s="191" t="s">
        <v>42</v>
      </c>
      <c r="B18" s="164" t="s">
        <v>16</v>
      </c>
      <c r="C18" s="172">
        <v>1.35</v>
      </c>
      <c r="D18" s="116">
        <v>7.4</v>
      </c>
      <c r="E18" s="116">
        <v>0</v>
      </c>
      <c r="F18" s="116">
        <v>0</v>
      </c>
      <c r="G18" s="25">
        <f t="shared" si="2"/>
        <v>8.75</v>
      </c>
      <c r="H18" s="116">
        <v>0</v>
      </c>
      <c r="I18" s="116">
        <v>0</v>
      </c>
      <c r="J18" s="116">
        <v>0</v>
      </c>
      <c r="K18" s="25">
        <f t="shared" si="3"/>
        <v>0</v>
      </c>
      <c r="L18" s="25">
        <f t="shared" si="4"/>
        <v>8.75</v>
      </c>
      <c r="M18" s="116">
        <v>0</v>
      </c>
      <c r="N18" s="25">
        <f t="shared" si="5"/>
        <v>8.75</v>
      </c>
    </row>
    <row r="19" spans="1:14" ht="13.5" customHeight="1" x14ac:dyDescent="0.25">
      <c r="A19" s="191"/>
      <c r="B19" s="164" t="s">
        <v>38</v>
      </c>
      <c r="C19" s="26">
        <v>274</v>
      </c>
      <c r="D19" s="26">
        <v>688</v>
      </c>
      <c r="E19" s="26">
        <v>0</v>
      </c>
      <c r="F19" s="26">
        <v>0</v>
      </c>
      <c r="G19" s="25">
        <f t="shared" si="2"/>
        <v>962</v>
      </c>
      <c r="H19" s="26">
        <v>0</v>
      </c>
      <c r="I19" s="26">
        <v>0</v>
      </c>
      <c r="J19" s="26">
        <v>0</v>
      </c>
      <c r="K19" s="25">
        <f t="shared" si="3"/>
        <v>0</v>
      </c>
      <c r="L19" s="25">
        <f t="shared" si="4"/>
        <v>962</v>
      </c>
      <c r="M19" s="26">
        <v>0</v>
      </c>
      <c r="N19" s="25">
        <f t="shared" si="5"/>
        <v>962</v>
      </c>
    </row>
    <row r="20" spans="1:14" ht="13.5" customHeight="1" x14ac:dyDescent="0.25">
      <c r="A20" s="191" t="s">
        <v>43</v>
      </c>
      <c r="B20" s="164" t="s">
        <v>16</v>
      </c>
      <c r="C20" s="26">
        <v>0</v>
      </c>
      <c r="D20" s="26">
        <v>0</v>
      </c>
      <c r="E20" s="26">
        <v>0</v>
      </c>
      <c r="F20" s="26">
        <v>0</v>
      </c>
      <c r="G20" s="25">
        <f t="shared" si="2"/>
        <v>0</v>
      </c>
      <c r="H20" s="26">
        <v>0</v>
      </c>
      <c r="I20" s="26">
        <v>0</v>
      </c>
      <c r="J20" s="26">
        <v>0</v>
      </c>
      <c r="K20" s="25">
        <f t="shared" si="3"/>
        <v>0</v>
      </c>
      <c r="L20" s="25">
        <f t="shared" si="4"/>
        <v>0</v>
      </c>
      <c r="M20" s="26">
        <v>0</v>
      </c>
      <c r="N20" s="25">
        <f t="shared" si="5"/>
        <v>0</v>
      </c>
    </row>
    <row r="21" spans="1:14" ht="13.5" customHeight="1" x14ac:dyDescent="0.25">
      <c r="A21" s="191"/>
      <c r="B21" s="164" t="s">
        <v>38</v>
      </c>
      <c r="C21" s="26">
        <v>0</v>
      </c>
      <c r="D21" s="26">
        <v>0</v>
      </c>
      <c r="E21" s="26">
        <v>0</v>
      </c>
      <c r="F21" s="26">
        <v>0</v>
      </c>
      <c r="G21" s="25">
        <f t="shared" si="2"/>
        <v>0</v>
      </c>
      <c r="H21" s="26">
        <v>0</v>
      </c>
      <c r="I21" s="26">
        <v>0</v>
      </c>
      <c r="J21" s="26">
        <v>0</v>
      </c>
      <c r="K21" s="25">
        <f t="shared" si="3"/>
        <v>0</v>
      </c>
      <c r="L21" s="25">
        <f t="shared" si="4"/>
        <v>0</v>
      </c>
      <c r="M21" s="26">
        <v>0</v>
      </c>
      <c r="N21" s="25">
        <f t="shared" si="5"/>
        <v>0</v>
      </c>
    </row>
    <row r="22" spans="1:14" ht="13.5" customHeight="1" x14ac:dyDescent="0.25">
      <c r="A22" s="95" t="s">
        <v>27</v>
      </c>
      <c r="B22" s="164" t="s">
        <v>16</v>
      </c>
      <c r="C22" s="26">
        <v>1.32</v>
      </c>
      <c r="D22" s="26">
        <v>0</v>
      </c>
      <c r="E22" s="26">
        <v>0</v>
      </c>
      <c r="F22" s="26">
        <v>0</v>
      </c>
      <c r="G22" s="25">
        <f t="shared" si="2"/>
        <v>1.32</v>
      </c>
      <c r="H22" s="26">
        <v>0</v>
      </c>
      <c r="I22" s="26">
        <v>0.32</v>
      </c>
      <c r="J22" s="26">
        <v>0</v>
      </c>
      <c r="K22" s="25">
        <f t="shared" si="3"/>
        <v>0.32</v>
      </c>
      <c r="L22" s="25">
        <f t="shared" si="4"/>
        <v>1.6400000000000001</v>
      </c>
      <c r="M22" s="26">
        <v>4.96</v>
      </c>
      <c r="N22" s="25">
        <f t="shared" si="5"/>
        <v>6.6</v>
      </c>
    </row>
    <row r="23" spans="1:14" ht="13.5" customHeight="1" x14ac:dyDescent="0.25">
      <c r="A23" s="98"/>
      <c r="B23" s="164" t="s">
        <v>38</v>
      </c>
      <c r="C23" s="26">
        <v>156</v>
      </c>
      <c r="D23" s="26">
        <v>0</v>
      </c>
      <c r="E23" s="26">
        <v>0</v>
      </c>
      <c r="F23" s="26">
        <v>0</v>
      </c>
      <c r="G23" s="25">
        <f t="shared" si="2"/>
        <v>156</v>
      </c>
      <c r="H23" s="26">
        <v>0</v>
      </c>
      <c r="I23" s="26">
        <v>50</v>
      </c>
      <c r="J23" s="26">
        <v>0</v>
      </c>
      <c r="K23" s="25">
        <f t="shared" si="3"/>
        <v>50</v>
      </c>
      <c r="L23" s="25">
        <f t="shared" si="4"/>
        <v>206</v>
      </c>
      <c r="M23" s="26">
        <v>113</v>
      </c>
      <c r="N23" s="25">
        <f t="shared" si="5"/>
        <v>319</v>
      </c>
    </row>
    <row r="24" spans="1:14" ht="13.5" customHeight="1" x14ac:dyDescent="0.25">
      <c r="A24" s="188" t="s">
        <v>28</v>
      </c>
      <c r="B24" s="164" t="s">
        <v>16</v>
      </c>
      <c r="C24" s="26">
        <v>0</v>
      </c>
      <c r="D24" s="26">
        <v>2.78</v>
      </c>
      <c r="E24" s="26">
        <v>0.89</v>
      </c>
      <c r="F24" s="26">
        <v>0</v>
      </c>
      <c r="G24" s="25">
        <f t="shared" si="2"/>
        <v>3.67</v>
      </c>
      <c r="H24" s="26">
        <v>23.89</v>
      </c>
      <c r="I24" s="26">
        <v>2.2799999999999998</v>
      </c>
      <c r="J24" s="26">
        <v>2.0699999999999998</v>
      </c>
      <c r="K24" s="25">
        <f t="shared" si="3"/>
        <v>28.240000000000002</v>
      </c>
      <c r="L24" s="25">
        <f t="shared" si="4"/>
        <v>31.910000000000004</v>
      </c>
      <c r="M24" s="26">
        <v>18.809999999999999</v>
      </c>
      <c r="N24" s="25">
        <f t="shared" si="5"/>
        <v>50.72</v>
      </c>
    </row>
    <row r="25" spans="1:14" ht="13.5" customHeight="1" x14ac:dyDescent="0.25">
      <c r="A25" s="188"/>
      <c r="B25" s="164" t="s">
        <v>38</v>
      </c>
      <c r="C25" s="26">
        <v>0</v>
      </c>
      <c r="D25" s="26">
        <v>106</v>
      </c>
      <c r="E25" s="26">
        <v>17</v>
      </c>
      <c r="F25" s="26">
        <v>0</v>
      </c>
      <c r="G25" s="25">
        <f t="shared" si="2"/>
        <v>123</v>
      </c>
      <c r="H25" s="26">
        <v>167</v>
      </c>
      <c r="I25" s="26">
        <v>10</v>
      </c>
      <c r="J25" s="26">
        <v>10</v>
      </c>
      <c r="K25" s="25">
        <f t="shared" si="3"/>
        <v>187</v>
      </c>
      <c r="L25" s="25">
        <f t="shared" si="4"/>
        <v>310</v>
      </c>
      <c r="M25" s="26">
        <v>168</v>
      </c>
      <c r="N25" s="25">
        <f t="shared" si="5"/>
        <v>478</v>
      </c>
    </row>
    <row r="26" spans="1:14" ht="13.5" customHeight="1" x14ac:dyDescent="0.25">
      <c r="A26" s="188" t="s">
        <v>29</v>
      </c>
      <c r="B26" s="164" t="s">
        <v>16</v>
      </c>
      <c r="C26" s="26">
        <v>0</v>
      </c>
      <c r="D26" s="26">
        <v>0</v>
      </c>
      <c r="E26" s="26">
        <v>0</v>
      </c>
      <c r="F26" s="26">
        <v>0</v>
      </c>
      <c r="G26" s="25">
        <f t="shared" si="2"/>
        <v>0</v>
      </c>
      <c r="H26" s="26">
        <v>0</v>
      </c>
      <c r="I26" s="26">
        <v>0</v>
      </c>
      <c r="J26" s="26">
        <v>0</v>
      </c>
      <c r="K26" s="25">
        <f t="shared" si="3"/>
        <v>0</v>
      </c>
      <c r="L26" s="25">
        <f t="shared" si="4"/>
        <v>0</v>
      </c>
      <c r="M26" s="26">
        <v>0</v>
      </c>
      <c r="N26" s="25">
        <f t="shared" si="5"/>
        <v>0</v>
      </c>
    </row>
    <row r="27" spans="1:14" ht="13.5" customHeight="1" x14ac:dyDescent="0.25">
      <c r="A27" s="188"/>
      <c r="B27" s="164" t="s">
        <v>38</v>
      </c>
      <c r="C27" s="26">
        <v>0</v>
      </c>
      <c r="D27" s="26">
        <v>0</v>
      </c>
      <c r="E27" s="26">
        <v>0</v>
      </c>
      <c r="F27" s="26">
        <v>0</v>
      </c>
      <c r="G27" s="25">
        <f t="shared" si="2"/>
        <v>0</v>
      </c>
      <c r="H27" s="26">
        <v>0</v>
      </c>
      <c r="I27" s="26">
        <v>0</v>
      </c>
      <c r="J27" s="26">
        <v>0</v>
      </c>
      <c r="K27" s="25">
        <f t="shared" si="3"/>
        <v>0</v>
      </c>
      <c r="L27" s="25">
        <f t="shared" si="4"/>
        <v>0</v>
      </c>
      <c r="M27" s="26">
        <v>0</v>
      </c>
      <c r="N27" s="25">
        <f t="shared" si="5"/>
        <v>0</v>
      </c>
    </row>
    <row r="28" spans="1:14" ht="13.5" customHeight="1" x14ac:dyDescent="0.25">
      <c r="A28" s="188" t="s">
        <v>30</v>
      </c>
      <c r="B28" s="164" t="s">
        <v>16</v>
      </c>
      <c r="C28" s="26">
        <v>0</v>
      </c>
      <c r="D28" s="26">
        <v>0</v>
      </c>
      <c r="E28" s="26">
        <v>0</v>
      </c>
      <c r="F28" s="26">
        <v>0</v>
      </c>
      <c r="G28" s="25">
        <f t="shared" si="2"/>
        <v>0</v>
      </c>
      <c r="H28" s="26">
        <v>0</v>
      </c>
      <c r="I28" s="26">
        <v>0</v>
      </c>
      <c r="J28" s="26">
        <v>0</v>
      </c>
      <c r="K28" s="25">
        <f t="shared" si="3"/>
        <v>0</v>
      </c>
      <c r="L28" s="25">
        <f t="shared" si="4"/>
        <v>0</v>
      </c>
      <c r="M28" s="26">
        <v>0</v>
      </c>
      <c r="N28" s="25">
        <f t="shared" si="5"/>
        <v>0</v>
      </c>
    </row>
    <row r="29" spans="1:14" ht="13.5" customHeight="1" x14ac:dyDescent="0.25">
      <c r="A29" s="188"/>
      <c r="B29" s="164" t="s">
        <v>38</v>
      </c>
      <c r="C29" s="26">
        <v>0</v>
      </c>
      <c r="D29" s="26">
        <v>0</v>
      </c>
      <c r="E29" s="26">
        <v>0</v>
      </c>
      <c r="F29" s="26">
        <v>0</v>
      </c>
      <c r="G29" s="25">
        <f t="shared" si="2"/>
        <v>0</v>
      </c>
      <c r="H29" s="26">
        <v>0</v>
      </c>
      <c r="I29" s="26">
        <v>0</v>
      </c>
      <c r="J29" s="26">
        <v>0</v>
      </c>
      <c r="K29" s="25">
        <f t="shared" si="3"/>
        <v>0</v>
      </c>
      <c r="L29" s="25">
        <f t="shared" si="4"/>
        <v>0</v>
      </c>
      <c r="M29" s="26">
        <v>0</v>
      </c>
      <c r="N29" s="25">
        <f t="shared" si="5"/>
        <v>0</v>
      </c>
    </row>
    <row r="30" spans="1:14" ht="13.5" customHeight="1" x14ac:dyDescent="0.25">
      <c r="A30" s="188" t="s">
        <v>31</v>
      </c>
      <c r="B30" s="164" t="s">
        <v>16</v>
      </c>
      <c r="C30" s="26">
        <v>1.5</v>
      </c>
      <c r="D30" s="26">
        <v>0.03</v>
      </c>
      <c r="E30" s="26">
        <v>0</v>
      </c>
      <c r="F30" s="26">
        <v>0</v>
      </c>
      <c r="G30" s="25">
        <f t="shared" si="2"/>
        <v>1.53</v>
      </c>
      <c r="H30" s="26">
        <v>1.84</v>
      </c>
      <c r="I30" s="26">
        <v>0.53</v>
      </c>
      <c r="J30" s="26">
        <v>0.01</v>
      </c>
      <c r="K30" s="25">
        <f t="shared" si="3"/>
        <v>2.38</v>
      </c>
      <c r="L30" s="25">
        <f t="shared" si="4"/>
        <v>3.91</v>
      </c>
      <c r="M30" s="26">
        <v>1.48</v>
      </c>
      <c r="N30" s="25">
        <f t="shared" si="5"/>
        <v>5.3900000000000006</v>
      </c>
    </row>
    <row r="31" spans="1:14" ht="13.5" customHeight="1" x14ac:dyDescent="0.25">
      <c r="A31" s="188"/>
      <c r="B31" s="164" t="s">
        <v>38</v>
      </c>
      <c r="C31" s="26">
        <v>630</v>
      </c>
      <c r="D31" s="26">
        <v>12</v>
      </c>
      <c r="E31" s="26">
        <v>0</v>
      </c>
      <c r="F31" s="26">
        <v>0</v>
      </c>
      <c r="G31" s="25">
        <f t="shared" si="2"/>
        <v>642</v>
      </c>
      <c r="H31" s="26">
        <v>465</v>
      </c>
      <c r="I31" s="26">
        <v>15</v>
      </c>
      <c r="J31" s="26">
        <v>5</v>
      </c>
      <c r="K31" s="25">
        <f t="shared" si="3"/>
        <v>485</v>
      </c>
      <c r="L31" s="25">
        <f t="shared" si="4"/>
        <v>1127</v>
      </c>
      <c r="M31" s="26">
        <v>60</v>
      </c>
      <c r="N31" s="25">
        <f t="shared" si="5"/>
        <v>1187</v>
      </c>
    </row>
    <row r="32" spans="1:14" ht="13.5" customHeight="1" x14ac:dyDescent="0.25">
      <c r="A32" s="188" t="s">
        <v>32</v>
      </c>
      <c r="B32" s="164" t="s">
        <v>16</v>
      </c>
      <c r="C32" s="26">
        <v>0</v>
      </c>
      <c r="D32" s="26">
        <v>0</v>
      </c>
      <c r="E32" s="26">
        <v>0</v>
      </c>
      <c r="F32" s="26">
        <v>0</v>
      </c>
      <c r="G32" s="25">
        <f t="shared" si="2"/>
        <v>0</v>
      </c>
      <c r="H32" s="26">
        <v>0</v>
      </c>
      <c r="I32" s="26">
        <v>0</v>
      </c>
      <c r="J32" s="26">
        <v>0</v>
      </c>
      <c r="K32" s="25">
        <f t="shared" si="3"/>
        <v>0</v>
      </c>
      <c r="L32" s="25">
        <f t="shared" si="4"/>
        <v>0</v>
      </c>
      <c r="M32" s="26">
        <v>0</v>
      </c>
      <c r="N32" s="25">
        <f t="shared" si="5"/>
        <v>0</v>
      </c>
    </row>
    <row r="33" spans="1:18" ht="13.5" customHeight="1" x14ac:dyDescent="0.25">
      <c r="A33" s="188"/>
      <c r="B33" s="164" t="s">
        <v>38</v>
      </c>
      <c r="C33" s="26">
        <v>0</v>
      </c>
      <c r="D33" s="26">
        <v>0</v>
      </c>
      <c r="E33" s="26">
        <v>0</v>
      </c>
      <c r="F33" s="26">
        <v>0</v>
      </c>
      <c r="G33" s="25">
        <f t="shared" si="2"/>
        <v>0</v>
      </c>
      <c r="H33" s="26">
        <v>0</v>
      </c>
      <c r="I33" s="26">
        <v>0</v>
      </c>
      <c r="J33" s="26">
        <v>0</v>
      </c>
      <c r="K33" s="25">
        <f t="shared" si="3"/>
        <v>0</v>
      </c>
      <c r="L33" s="25">
        <f t="shared" si="4"/>
        <v>0</v>
      </c>
      <c r="M33" s="26">
        <v>0</v>
      </c>
      <c r="N33" s="25">
        <f t="shared" si="5"/>
        <v>0</v>
      </c>
    </row>
    <row r="34" spans="1:18" ht="13.5" customHeight="1" x14ac:dyDescent="0.25">
      <c r="A34" s="188" t="s">
        <v>33</v>
      </c>
      <c r="B34" s="164" t="s">
        <v>16</v>
      </c>
      <c r="C34" s="26">
        <v>7.7</v>
      </c>
      <c r="D34" s="26">
        <v>0</v>
      </c>
      <c r="E34" s="26">
        <v>0</v>
      </c>
      <c r="F34" s="26">
        <v>0</v>
      </c>
      <c r="G34" s="25">
        <f t="shared" si="2"/>
        <v>7.7</v>
      </c>
      <c r="H34" s="26">
        <v>0</v>
      </c>
      <c r="I34" s="26">
        <v>0</v>
      </c>
      <c r="J34" s="26">
        <v>0</v>
      </c>
      <c r="K34" s="25">
        <f t="shared" si="3"/>
        <v>0</v>
      </c>
      <c r="L34" s="25">
        <f t="shared" si="4"/>
        <v>7.7</v>
      </c>
      <c r="M34" s="26">
        <v>0</v>
      </c>
      <c r="N34" s="25">
        <f t="shared" si="5"/>
        <v>7.7</v>
      </c>
    </row>
    <row r="35" spans="1:18" ht="13.5" customHeight="1" x14ac:dyDescent="0.25">
      <c r="A35" s="188"/>
      <c r="B35" s="164" t="s">
        <v>38</v>
      </c>
      <c r="C35" s="26">
        <v>38</v>
      </c>
      <c r="D35" s="26">
        <v>0</v>
      </c>
      <c r="E35" s="26">
        <v>0</v>
      </c>
      <c r="F35" s="26">
        <v>0</v>
      </c>
      <c r="G35" s="25">
        <f t="shared" si="2"/>
        <v>38</v>
      </c>
      <c r="H35" s="26">
        <v>0</v>
      </c>
      <c r="I35" s="26">
        <v>0</v>
      </c>
      <c r="J35" s="26">
        <v>0</v>
      </c>
      <c r="K35" s="25">
        <f t="shared" si="3"/>
        <v>0</v>
      </c>
      <c r="L35" s="25">
        <f t="shared" si="4"/>
        <v>38</v>
      </c>
      <c r="M35" s="26">
        <v>0</v>
      </c>
      <c r="N35" s="25">
        <f t="shared" si="5"/>
        <v>38</v>
      </c>
    </row>
    <row r="36" spans="1:18" ht="13.5" customHeight="1" x14ac:dyDescent="0.25">
      <c r="A36" s="188" t="s">
        <v>34</v>
      </c>
      <c r="B36" s="164" t="s">
        <v>16</v>
      </c>
      <c r="C36" s="26">
        <v>0</v>
      </c>
      <c r="D36" s="26">
        <v>0</v>
      </c>
      <c r="E36" s="26">
        <v>0</v>
      </c>
      <c r="F36" s="26">
        <v>0</v>
      </c>
      <c r="G36" s="25">
        <f t="shared" si="2"/>
        <v>0</v>
      </c>
      <c r="H36" s="26">
        <v>0</v>
      </c>
      <c r="I36" s="26">
        <v>0</v>
      </c>
      <c r="J36" s="26">
        <v>0</v>
      </c>
      <c r="K36" s="25">
        <f t="shared" si="3"/>
        <v>0</v>
      </c>
      <c r="L36" s="25">
        <f t="shared" si="4"/>
        <v>0</v>
      </c>
      <c r="M36" s="26">
        <v>0</v>
      </c>
      <c r="N36" s="25">
        <f t="shared" si="5"/>
        <v>0</v>
      </c>
      <c r="R36" s="35"/>
    </row>
    <row r="37" spans="1:18" ht="13.5" customHeight="1" x14ac:dyDescent="0.25">
      <c r="A37" s="188"/>
      <c r="B37" s="164" t="s">
        <v>38</v>
      </c>
      <c r="C37" s="26">
        <v>0</v>
      </c>
      <c r="D37" s="26">
        <v>0</v>
      </c>
      <c r="E37" s="26">
        <v>0</v>
      </c>
      <c r="F37" s="26">
        <v>0</v>
      </c>
      <c r="G37" s="25">
        <f t="shared" si="2"/>
        <v>0</v>
      </c>
      <c r="H37" s="26">
        <v>0</v>
      </c>
      <c r="I37" s="26">
        <v>0</v>
      </c>
      <c r="J37" s="26">
        <v>0</v>
      </c>
      <c r="K37" s="25">
        <f t="shared" si="3"/>
        <v>0</v>
      </c>
      <c r="L37" s="25">
        <f t="shared" si="4"/>
        <v>0</v>
      </c>
      <c r="M37" s="26">
        <v>0</v>
      </c>
      <c r="N37" s="25">
        <f t="shared" si="5"/>
        <v>0</v>
      </c>
    </row>
    <row r="38" spans="1:18" ht="13.5" customHeight="1" x14ac:dyDescent="0.25">
      <c r="A38" s="98" t="s">
        <v>35</v>
      </c>
      <c r="B38" s="164" t="s">
        <v>16</v>
      </c>
      <c r="C38" s="166">
        <f>C4+C12+C14+C16+C18+C20+C22+C24+C26+C28+C30+C32+C34+C36</f>
        <v>848.5</v>
      </c>
      <c r="D38" s="166">
        <f t="shared" ref="D38:F38" si="6">D4+D12+D14+D16+D18+D20+D22+D24+D26+D28+D30+D32+D34+D36</f>
        <v>659.92</v>
      </c>
      <c r="E38" s="166">
        <f t="shared" si="6"/>
        <v>11.77</v>
      </c>
      <c r="F38" s="166">
        <f t="shared" si="6"/>
        <v>121.76</v>
      </c>
      <c r="G38" s="166">
        <f>SUM(C38:F38)</f>
        <v>1641.95</v>
      </c>
      <c r="H38" s="166">
        <f>H4+H12+H14+H16+H18+H20+H22+H24+H26+H28+H30+H32+H34+H36</f>
        <v>2194.17</v>
      </c>
      <c r="I38" s="166">
        <f t="shared" ref="I38:J38" si="7">I4+I12+I14+I16+I18+I20+I22+I24+I26+I28+I30+I32+I34+I36</f>
        <v>217.81</v>
      </c>
      <c r="J38" s="166">
        <f t="shared" si="7"/>
        <v>319.40999999999997</v>
      </c>
      <c r="K38" s="25">
        <f t="shared" si="3"/>
        <v>2731.39</v>
      </c>
      <c r="L38" s="25">
        <f t="shared" si="4"/>
        <v>4373.34</v>
      </c>
      <c r="M38" s="166">
        <f>M4+M12+M14+M16+M18+M20+M22+M24+M26+M28+M30+M32+M34+M36</f>
        <v>1331.99</v>
      </c>
      <c r="N38" s="25">
        <f t="shared" si="5"/>
        <v>5705.33</v>
      </c>
      <c r="O38" s="36"/>
    </row>
    <row r="39" spans="1:18" ht="13.5" customHeight="1" x14ac:dyDescent="0.25">
      <c r="A39" s="96"/>
      <c r="B39" s="164" t="s">
        <v>38</v>
      </c>
      <c r="C39" s="60">
        <f>C5+C13+C15+C17+C19+C21+C23+C25+C27+C29+C31+C33+C35+C37</f>
        <v>101269</v>
      </c>
      <c r="D39" s="60">
        <f t="shared" ref="D39:F39" si="8">D5+D13+D15+D17+D19+D21+D23+D25+D27+D29+D31+D33+D35+D37</f>
        <v>70912</v>
      </c>
      <c r="E39" s="60">
        <f t="shared" si="8"/>
        <v>527</v>
      </c>
      <c r="F39" s="60">
        <f t="shared" si="8"/>
        <v>10955</v>
      </c>
      <c r="G39" s="25">
        <f t="shared" si="2"/>
        <v>183663</v>
      </c>
      <c r="H39" s="60">
        <f>H5+H13+H15+H17+H19+H21+H23+H25+H27+H29+H31+H33+H35+H37</f>
        <v>279531</v>
      </c>
      <c r="I39" s="166">
        <f t="shared" ref="I39:J39" si="9">I5+I13+I15+I17+I19+I21+I23+I25+I27+I29+I31+I33+I35+I37</f>
        <v>31885</v>
      </c>
      <c r="J39" s="60">
        <f t="shared" si="9"/>
        <v>50117</v>
      </c>
      <c r="K39" s="25">
        <f t="shared" si="3"/>
        <v>361533</v>
      </c>
      <c r="L39" s="25">
        <f t="shared" si="4"/>
        <v>545196</v>
      </c>
      <c r="M39" s="60">
        <f>M5+M13+M15+M17+M19+M21+M23+M25+M27+M29+M31+M33+M35+M37</f>
        <v>172670</v>
      </c>
      <c r="N39" s="60">
        <f t="shared" si="5"/>
        <v>717866</v>
      </c>
    </row>
    <row r="40" spans="1:18" x14ac:dyDescent="0.25"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</row>
  </sheetData>
  <mergeCells count="16"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  <mergeCell ref="A1:C1"/>
    <mergeCell ref="A16:A17"/>
    <mergeCell ref="C2:M2"/>
    <mergeCell ref="A6:A7"/>
    <mergeCell ref="A8:A9"/>
    <mergeCell ref="A10:A11"/>
    <mergeCell ref="A14:A15"/>
  </mergeCells>
  <pageMargins left="0.17" right="0.17" top="0.2" bottom="0.18" header="0.17" footer="0.17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R41"/>
  <sheetViews>
    <sheetView topLeftCell="A7" workbookViewId="0">
      <selection activeCell="N12" sqref="N12:N13"/>
    </sheetView>
  </sheetViews>
  <sheetFormatPr defaultRowHeight="15" x14ac:dyDescent="0.25"/>
  <cols>
    <col min="1" max="1" width="31.28515625" style="39" customWidth="1"/>
    <col min="2" max="2" width="4" style="39" customWidth="1"/>
    <col min="3" max="4" width="9.140625" style="39"/>
    <col min="5" max="5" width="5.7109375" style="39" customWidth="1"/>
    <col min="6" max="6" width="6.7109375" style="39" customWidth="1"/>
    <col min="7" max="7" width="12.7109375" style="39" customWidth="1"/>
    <col min="8" max="8" width="9.140625" style="39"/>
    <col min="9" max="9" width="7.5703125" style="39" customWidth="1"/>
    <col min="10" max="10" width="6.7109375" style="39" customWidth="1"/>
    <col min="11" max="11" width="10.7109375" style="39" customWidth="1"/>
    <col min="12" max="12" width="7.85546875" style="39" customWidth="1"/>
    <col min="13" max="13" width="6.85546875" style="39" customWidth="1"/>
    <col min="14" max="14" width="12.28515625" style="39" customWidth="1"/>
    <col min="15" max="16384" width="9.140625" style="39"/>
  </cols>
  <sheetData>
    <row r="1" spans="1:15" ht="13.5" customHeight="1" x14ac:dyDescent="0.25">
      <c r="A1" s="195" t="s">
        <v>60</v>
      </c>
      <c r="B1" s="195"/>
    </row>
    <row r="2" spans="1:15" ht="11.25" customHeight="1" x14ac:dyDescent="0.25">
      <c r="A2" s="17" t="s">
        <v>0</v>
      </c>
      <c r="B2" s="17"/>
      <c r="C2" s="176" t="s">
        <v>1</v>
      </c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" t="s">
        <v>2</v>
      </c>
    </row>
    <row r="3" spans="1:15" ht="24" customHeight="1" x14ac:dyDescent="0.25">
      <c r="A3" s="22" t="s">
        <v>3</v>
      </c>
      <c r="B3" s="22"/>
      <c r="C3" s="22" t="s">
        <v>4</v>
      </c>
      <c r="D3" s="22" t="s">
        <v>5</v>
      </c>
      <c r="E3" s="22" t="s">
        <v>6</v>
      </c>
      <c r="F3" s="22" t="s">
        <v>7</v>
      </c>
      <c r="G3" s="22" t="s">
        <v>8</v>
      </c>
      <c r="H3" s="22" t="s">
        <v>9</v>
      </c>
      <c r="I3" s="22" t="s">
        <v>10</v>
      </c>
      <c r="J3" s="22" t="s">
        <v>11</v>
      </c>
      <c r="K3" s="22" t="s">
        <v>12</v>
      </c>
      <c r="L3" s="22" t="s">
        <v>13</v>
      </c>
      <c r="M3" s="22" t="s">
        <v>14</v>
      </c>
      <c r="N3" s="22"/>
      <c r="O3" s="40"/>
    </row>
    <row r="4" spans="1:15" ht="15" customHeight="1" x14ac:dyDescent="0.25">
      <c r="A4" s="20" t="s">
        <v>15</v>
      </c>
      <c r="B4" s="21" t="s">
        <v>16</v>
      </c>
      <c r="C4" s="65">
        <f>C6+C8+C10</f>
        <v>1229.8499999999999</v>
      </c>
      <c r="D4" s="65">
        <f t="shared" ref="D4:F5" si="0">D6+D8+D10</f>
        <v>495.37</v>
      </c>
      <c r="E4" s="65">
        <f t="shared" si="0"/>
        <v>1.47</v>
      </c>
      <c r="F4" s="65">
        <f t="shared" si="0"/>
        <v>39.089999999999996</v>
      </c>
      <c r="G4" s="65">
        <f>SUM(C4:F4)</f>
        <v>1765.7799999999997</v>
      </c>
      <c r="H4" s="65">
        <f>H6+H8+H10</f>
        <v>2282.9699999999998</v>
      </c>
      <c r="I4" s="65">
        <f t="shared" ref="I4:J5" si="1">I6+I8+I10</f>
        <v>226.73</v>
      </c>
      <c r="J4" s="65">
        <f t="shared" si="1"/>
        <v>593.02</v>
      </c>
      <c r="K4" s="65">
        <f>SUM(H4:J4)</f>
        <v>3102.72</v>
      </c>
      <c r="L4" s="65">
        <f>G4+K4</f>
        <v>4868.5</v>
      </c>
      <c r="M4" s="65">
        <f>M6+M8+M10</f>
        <v>1115.1500000000001</v>
      </c>
      <c r="N4" s="65">
        <f>M4+L4</f>
        <v>5983.65</v>
      </c>
      <c r="O4" s="40"/>
    </row>
    <row r="5" spans="1:15" ht="13.5" customHeight="1" x14ac:dyDescent="0.25">
      <c r="A5" s="23"/>
      <c r="B5" s="21" t="s">
        <v>17</v>
      </c>
      <c r="C5" s="67">
        <f>C7+C9+C11</f>
        <v>317428</v>
      </c>
      <c r="D5" s="67">
        <f>D7+D9+D11</f>
        <v>130206</v>
      </c>
      <c r="E5" s="67">
        <f t="shared" si="0"/>
        <v>186</v>
      </c>
      <c r="F5" s="67">
        <f t="shared" si="0"/>
        <v>6104</v>
      </c>
      <c r="G5" s="67">
        <f>SUM(C5:F5)</f>
        <v>453924</v>
      </c>
      <c r="H5" s="67">
        <f>H7+H9+H11</f>
        <v>537877</v>
      </c>
      <c r="I5" s="67">
        <f t="shared" si="1"/>
        <v>52950</v>
      </c>
      <c r="J5" s="67">
        <f t="shared" si="1"/>
        <v>152371</v>
      </c>
      <c r="K5" s="67">
        <f>SUM(H5:J5)</f>
        <v>743198</v>
      </c>
      <c r="L5" s="67">
        <f>G5+K5</f>
        <v>1197122</v>
      </c>
      <c r="M5" s="67">
        <f>M7+M9+M11</f>
        <v>175973</v>
      </c>
      <c r="N5" s="67">
        <f>M5+L5</f>
        <v>1373095</v>
      </c>
      <c r="O5" s="40"/>
    </row>
    <row r="6" spans="1:15" x14ac:dyDescent="0.25">
      <c r="A6" s="184" t="s">
        <v>18</v>
      </c>
      <c r="B6" s="21" t="s">
        <v>16</v>
      </c>
      <c r="C6" s="81">
        <f>'Zemgale pārējie'!C6+'Zemgale valst'!C6</f>
        <v>882.86</v>
      </c>
      <c r="D6" s="81">
        <f>'Zemgale pārējie'!D6+'Zemgale valst'!D6</f>
        <v>406.79</v>
      </c>
      <c r="E6" s="81">
        <f>'Zemgale pārējie'!E6+'Zemgale valst'!E6</f>
        <v>0</v>
      </c>
      <c r="F6" s="81">
        <f>'Zemgale pārējie'!F6+'Zemgale valst'!F6</f>
        <v>34.909999999999997</v>
      </c>
      <c r="G6" s="66">
        <f>SUM(C6:F6)</f>
        <v>1324.5600000000002</v>
      </c>
      <c r="H6" s="81">
        <f>'Zemgale pārējie'!H6+'Zemgale valst'!H6</f>
        <v>1879.1999999999998</v>
      </c>
      <c r="I6" s="81">
        <f>'Zemgale pārējie'!I6+'Zemgale valst'!I6</f>
        <v>216.51999999999998</v>
      </c>
      <c r="J6" s="81">
        <f>'Zemgale pārējie'!J6+'Zemgale valst'!J6</f>
        <v>551.49</v>
      </c>
      <c r="K6" s="66">
        <f>SUM(H6:J6)</f>
        <v>2647.21</v>
      </c>
      <c r="L6" s="66">
        <f>G6+K6</f>
        <v>3971.7700000000004</v>
      </c>
      <c r="M6" s="81">
        <f>'Zemgale pārējie'!M6+'Zemgale valst'!M6</f>
        <v>954.29000000000008</v>
      </c>
      <c r="N6" s="66">
        <f>SUM(L6:M6)</f>
        <v>4926.0600000000004</v>
      </c>
      <c r="O6" s="40"/>
    </row>
    <row r="7" spans="1:15" ht="15.75" x14ac:dyDescent="0.25">
      <c r="A7" s="184"/>
      <c r="B7" s="21" t="s">
        <v>17</v>
      </c>
      <c r="C7" s="82">
        <f>'Zemgale pārējie'!C7+'Zemgale valst'!C7</f>
        <v>260687</v>
      </c>
      <c r="D7" s="82">
        <f>'Zemgale pārējie'!D7+'Zemgale valst'!D7</f>
        <v>114272</v>
      </c>
      <c r="E7" s="82">
        <f>'Zemgale pārējie'!E7+'Zemgale valst'!E7</f>
        <v>0</v>
      </c>
      <c r="F7" s="82">
        <f>'Zemgale pārējie'!F7+'Zemgale valst'!F7</f>
        <v>6024</v>
      </c>
      <c r="G7" s="70">
        <f t="shared" ref="G7:G39" si="2">SUM(C7:F7)</f>
        <v>380983</v>
      </c>
      <c r="H7" s="82">
        <f>'Zemgale pārējie'!H7+'Zemgale valst'!H7</f>
        <v>471522</v>
      </c>
      <c r="I7" s="82">
        <f>'Zemgale pārējie'!I7+'Zemgale valst'!I7</f>
        <v>52245</v>
      </c>
      <c r="J7" s="82">
        <f>'Zemgale pārējie'!J7+'Zemgale valst'!J7</f>
        <v>150834</v>
      </c>
      <c r="K7" s="70">
        <f t="shared" ref="K7:K39" si="3">SUM(H7:J7)</f>
        <v>674601</v>
      </c>
      <c r="L7" s="70">
        <f t="shared" ref="L7:L39" si="4">G7+K7</f>
        <v>1055584</v>
      </c>
      <c r="M7" s="82">
        <f>'Zemgale pārējie'!M7+'Zemgale valst'!M7</f>
        <v>169777</v>
      </c>
      <c r="N7" s="70">
        <f t="shared" ref="N7:N39" si="5">SUM(L7:M7)</f>
        <v>1225361</v>
      </c>
      <c r="O7" s="40"/>
    </row>
    <row r="8" spans="1:15" x14ac:dyDescent="0.25">
      <c r="A8" s="184" t="s">
        <v>19</v>
      </c>
      <c r="B8" s="21" t="s">
        <v>16</v>
      </c>
      <c r="C8" s="81">
        <f>'Zemgale pārējie'!C8+'Zemgale valst'!C8</f>
        <v>135.63</v>
      </c>
      <c r="D8" s="81">
        <f>'Zemgale pārējie'!D8+'Zemgale valst'!D8</f>
        <v>38.090000000000003</v>
      </c>
      <c r="E8" s="81">
        <f>'Zemgale pārējie'!E8+'Zemgale valst'!E8</f>
        <v>1.47</v>
      </c>
      <c r="F8" s="81">
        <f>'Zemgale pārējie'!F8+'Zemgale valst'!F8</f>
        <v>4.18</v>
      </c>
      <c r="G8" s="66">
        <f t="shared" si="2"/>
        <v>179.37</v>
      </c>
      <c r="H8" s="81">
        <f>'Zemgale pārējie'!H8+'Zemgale valst'!H8</f>
        <v>116.05999999999999</v>
      </c>
      <c r="I8" s="81">
        <f>'Zemgale pārējie'!I8+'Zemgale valst'!I8</f>
        <v>10.210000000000001</v>
      </c>
      <c r="J8" s="81">
        <f>'Zemgale pārējie'!J8+'Zemgale valst'!J8</f>
        <v>41.53</v>
      </c>
      <c r="K8" s="66">
        <f t="shared" si="3"/>
        <v>167.79999999999998</v>
      </c>
      <c r="L8" s="66">
        <f t="shared" si="4"/>
        <v>347.16999999999996</v>
      </c>
      <c r="M8" s="81">
        <f>'Zemgale pārējie'!M8+'Zemgale valst'!M8</f>
        <v>160.86000000000001</v>
      </c>
      <c r="N8" s="66">
        <f t="shared" si="5"/>
        <v>508.03</v>
      </c>
      <c r="O8" s="40"/>
    </row>
    <row r="9" spans="1:15" ht="27.75" customHeight="1" x14ac:dyDescent="0.25">
      <c r="A9" s="184"/>
      <c r="B9" s="21" t="s">
        <v>17</v>
      </c>
      <c r="C9" s="82">
        <f>'Zemgale pārējie'!C9+'Zemgale valst'!C9</f>
        <v>4692</v>
      </c>
      <c r="D9" s="82">
        <f>'Zemgale pārējie'!D9+'Zemgale valst'!D9</f>
        <v>2931</v>
      </c>
      <c r="E9" s="82">
        <f>'Zemgale pārējie'!E9+'Zemgale valst'!E9</f>
        <v>186</v>
      </c>
      <c r="F9" s="82">
        <f>'Zemgale pārējie'!F9+'Zemgale valst'!F9</f>
        <v>80</v>
      </c>
      <c r="G9" s="70">
        <f t="shared" si="2"/>
        <v>7889</v>
      </c>
      <c r="H9" s="82">
        <f>'Zemgale pārējie'!H9+'Zemgale valst'!H9</f>
        <v>4801</v>
      </c>
      <c r="I9" s="82">
        <f>'Zemgale pārējie'!I9+'Zemgale valst'!I9</f>
        <v>705</v>
      </c>
      <c r="J9" s="82">
        <f>'Zemgale pārējie'!J9+'Zemgale valst'!J9</f>
        <v>1537</v>
      </c>
      <c r="K9" s="70">
        <f t="shared" si="3"/>
        <v>7043</v>
      </c>
      <c r="L9" s="70">
        <f t="shared" si="4"/>
        <v>14932</v>
      </c>
      <c r="M9" s="82">
        <f>'Zemgale pārējie'!M9+'Zemgale valst'!M9</f>
        <v>6196</v>
      </c>
      <c r="N9" s="70">
        <f t="shared" si="5"/>
        <v>21128</v>
      </c>
      <c r="O9" s="40"/>
    </row>
    <row r="10" spans="1:15" ht="14.25" customHeight="1" x14ac:dyDescent="0.25">
      <c r="A10" s="184" t="s">
        <v>20</v>
      </c>
      <c r="B10" s="21" t="s">
        <v>16</v>
      </c>
      <c r="C10" s="81">
        <f>'Zemgale pārējie'!C10+'Zemgale valst'!C10</f>
        <v>211.35999999999999</v>
      </c>
      <c r="D10" s="81">
        <f>'Zemgale pārējie'!D10+'Zemgale valst'!D10</f>
        <v>50.49</v>
      </c>
      <c r="E10" s="81">
        <f>'Zemgale pārējie'!E10+'Zemgale valst'!E10</f>
        <v>0</v>
      </c>
      <c r="F10" s="81">
        <f>'Zemgale pārējie'!F10+'Zemgale valst'!F10</f>
        <v>0</v>
      </c>
      <c r="G10" s="66">
        <f t="shared" si="2"/>
        <v>261.84999999999997</v>
      </c>
      <c r="H10" s="81">
        <f>'Zemgale pārējie'!H10+'Zemgale valst'!H10</f>
        <v>287.70999999999998</v>
      </c>
      <c r="I10" s="81">
        <f>'Zemgale pārējie'!I10+'Zemgale valst'!I10</f>
        <v>0</v>
      </c>
      <c r="J10" s="81">
        <f>'Zemgale pārējie'!J10+'Zemgale valst'!J10</f>
        <v>0</v>
      </c>
      <c r="K10" s="66">
        <f t="shared" si="3"/>
        <v>287.70999999999998</v>
      </c>
      <c r="L10" s="66">
        <f t="shared" si="4"/>
        <v>549.55999999999995</v>
      </c>
      <c r="M10" s="81">
        <f>'Zemgale pārējie'!M10+'Zemgale valst'!M10</f>
        <v>0</v>
      </c>
      <c r="N10" s="66">
        <f t="shared" si="5"/>
        <v>549.55999999999995</v>
      </c>
      <c r="O10" s="40"/>
    </row>
    <row r="11" spans="1:15" ht="14.25" customHeight="1" x14ac:dyDescent="0.25">
      <c r="A11" s="184"/>
      <c r="B11" s="21" t="s">
        <v>17</v>
      </c>
      <c r="C11" s="82">
        <f>'Zemgale pārējie'!C11+'Zemgale valst'!C11</f>
        <v>52049</v>
      </c>
      <c r="D11" s="82">
        <f>'Zemgale pārējie'!D11+'Zemgale valst'!D11</f>
        <v>13003</v>
      </c>
      <c r="E11" s="82">
        <f>'Zemgale pārējie'!E11+'Zemgale valst'!E11</f>
        <v>0</v>
      </c>
      <c r="F11" s="82">
        <f>'Zemgale pārējie'!F11+'Zemgale valst'!F11</f>
        <v>0</v>
      </c>
      <c r="G11" s="70">
        <f t="shared" si="2"/>
        <v>65052</v>
      </c>
      <c r="H11" s="82">
        <f>'Zemgale pārējie'!H11+'Zemgale valst'!H11</f>
        <v>61554</v>
      </c>
      <c r="I11" s="82">
        <f>'Zemgale pārējie'!I11+'Zemgale valst'!I11</f>
        <v>0</v>
      </c>
      <c r="J11" s="82">
        <f>'Zemgale pārējie'!J11+'Zemgale valst'!J11</f>
        <v>0</v>
      </c>
      <c r="K11" s="70">
        <f t="shared" si="3"/>
        <v>61554</v>
      </c>
      <c r="L11" s="70">
        <f t="shared" si="4"/>
        <v>126606</v>
      </c>
      <c r="M11" s="82">
        <f>'Zemgale pārējie'!M11+'Zemgale valst'!M11</f>
        <v>0</v>
      </c>
      <c r="N11" s="70">
        <f t="shared" si="5"/>
        <v>126606</v>
      </c>
      <c r="O11" s="40"/>
    </row>
    <row r="12" spans="1:15" ht="14.25" customHeight="1" x14ac:dyDescent="0.25">
      <c r="A12" s="20" t="s">
        <v>21</v>
      </c>
      <c r="B12" s="21" t="s">
        <v>16</v>
      </c>
      <c r="C12" s="81">
        <f>'Zemgale pārējie'!C12+'Zemgale valst'!C12</f>
        <v>952.79</v>
      </c>
      <c r="D12" s="81">
        <f>'Zemgale pārējie'!D12+'Zemgale valst'!D12</f>
        <v>1843.4899999999998</v>
      </c>
      <c r="E12" s="81">
        <f>'Zemgale pārējie'!E12+'Zemgale valst'!E12</f>
        <v>3.04</v>
      </c>
      <c r="F12" s="81">
        <f>'Zemgale pārējie'!F12+'Zemgale valst'!F12</f>
        <v>9.2800000000000011</v>
      </c>
      <c r="G12" s="65">
        <f t="shared" si="2"/>
        <v>2808.6</v>
      </c>
      <c r="H12" s="81">
        <f>'Zemgale pārējie'!H12+'Zemgale valst'!H12</f>
        <v>955.1</v>
      </c>
      <c r="I12" s="81">
        <f>'Zemgale pārējie'!I12+'Zemgale valst'!I12</f>
        <v>99.61</v>
      </c>
      <c r="J12" s="81">
        <f>'Zemgale pārējie'!J12+'Zemgale valst'!J12</f>
        <v>296.13</v>
      </c>
      <c r="K12" s="65">
        <f t="shared" si="3"/>
        <v>1350.8400000000001</v>
      </c>
      <c r="L12" s="65">
        <f t="shared" si="4"/>
        <v>4159.4400000000005</v>
      </c>
      <c r="M12" s="81">
        <f>'Zemgale pārējie'!M12+'Zemgale valst'!M12</f>
        <v>218.14000000000001</v>
      </c>
      <c r="N12" s="163">
        <f t="shared" si="5"/>
        <v>4377.5800000000008</v>
      </c>
      <c r="O12" s="40"/>
    </row>
    <row r="13" spans="1:15" ht="14.25" customHeight="1" x14ac:dyDescent="0.25">
      <c r="A13" s="21" t="s">
        <v>37</v>
      </c>
      <c r="B13" s="21" t="s">
        <v>17</v>
      </c>
      <c r="C13" s="82">
        <f>'Zemgale pārējie'!C13+'Zemgale valst'!C13</f>
        <v>51549</v>
      </c>
      <c r="D13" s="82">
        <f>'Zemgale pārējie'!D13+'Zemgale valst'!D13</f>
        <v>94872</v>
      </c>
      <c r="E13" s="82">
        <f>'Zemgale pārējie'!E13+'Zemgale valst'!E13</f>
        <v>136</v>
      </c>
      <c r="F13" s="82">
        <f>'Zemgale pārējie'!F13+'Zemgale valst'!F13</f>
        <v>242</v>
      </c>
      <c r="G13" s="67">
        <f t="shared" si="2"/>
        <v>146799</v>
      </c>
      <c r="H13" s="82">
        <f>'Zemgale pārējie'!H13+'Zemgale valst'!H13</f>
        <v>32609</v>
      </c>
      <c r="I13" s="82">
        <f>'Zemgale pārējie'!I13+'Zemgale valst'!I13</f>
        <v>4443</v>
      </c>
      <c r="J13" s="82">
        <f>'Zemgale pārējie'!J13+'Zemgale valst'!J13</f>
        <v>14943</v>
      </c>
      <c r="K13" s="67">
        <f t="shared" si="3"/>
        <v>51995</v>
      </c>
      <c r="L13" s="67">
        <f t="shared" si="4"/>
        <v>198794</v>
      </c>
      <c r="M13" s="82">
        <f>'Zemgale pārējie'!M13+'Zemgale valst'!M13</f>
        <v>7236</v>
      </c>
      <c r="N13" s="67">
        <f t="shared" si="5"/>
        <v>206030</v>
      </c>
      <c r="O13" s="40"/>
    </row>
    <row r="14" spans="1:15" ht="14.25" customHeight="1" x14ac:dyDescent="0.25">
      <c r="A14" s="181" t="s">
        <v>23</v>
      </c>
      <c r="B14" s="21" t="s">
        <v>16</v>
      </c>
      <c r="C14" s="81">
        <f>'Zemgale pārējie'!C14+'Zemgale valst'!C14</f>
        <v>11.530000000000001</v>
      </c>
      <c r="D14" s="81">
        <f>'Zemgale pārējie'!D14+'Zemgale valst'!D14</f>
        <v>31.22</v>
      </c>
      <c r="E14" s="81">
        <f>'Zemgale pārējie'!E14+'Zemgale valst'!E14</f>
        <v>0</v>
      </c>
      <c r="F14" s="81">
        <f>'Zemgale pārējie'!F14+'Zemgale valst'!F14</f>
        <v>94.77</v>
      </c>
      <c r="G14" s="65">
        <f t="shared" si="2"/>
        <v>137.51999999999998</v>
      </c>
      <c r="H14" s="81">
        <f>'Zemgale pārējie'!H14+'Zemgale valst'!H14</f>
        <v>20.58</v>
      </c>
      <c r="I14" s="81">
        <f>'Zemgale pārējie'!I14+'Zemgale valst'!I14</f>
        <v>6.13</v>
      </c>
      <c r="J14" s="81">
        <f>'Zemgale pārējie'!J14+'Zemgale valst'!J14</f>
        <v>3.0700000000000003</v>
      </c>
      <c r="K14" s="65">
        <f t="shared" si="3"/>
        <v>29.779999999999998</v>
      </c>
      <c r="L14" s="65">
        <f t="shared" si="4"/>
        <v>167.29999999999998</v>
      </c>
      <c r="M14" s="81">
        <f>'Zemgale pārējie'!M14+'Zemgale valst'!M14</f>
        <v>5.12</v>
      </c>
      <c r="N14" s="65">
        <f t="shared" si="5"/>
        <v>172.42</v>
      </c>
      <c r="O14" s="40"/>
    </row>
    <row r="15" spans="1:15" ht="14.25" customHeight="1" x14ac:dyDescent="0.25">
      <c r="A15" s="181"/>
      <c r="B15" s="21" t="s">
        <v>17</v>
      </c>
      <c r="C15" s="82">
        <f>'Zemgale pārējie'!C15+'Zemgale valst'!C15</f>
        <v>1995</v>
      </c>
      <c r="D15" s="82">
        <f>'Zemgale pārējie'!D15+'Zemgale valst'!D15</f>
        <v>4259</v>
      </c>
      <c r="E15" s="82">
        <f>'Zemgale pārējie'!E15+'Zemgale valst'!E15</f>
        <v>0</v>
      </c>
      <c r="F15" s="82">
        <f>'Zemgale pārējie'!F15+'Zemgale valst'!F15</f>
        <v>15589</v>
      </c>
      <c r="G15" s="67">
        <f t="shared" si="2"/>
        <v>21843</v>
      </c>
      <c r="H15" s="82">
        <f>'Zemgale pārējie'!H15+'Zemgale valst'!H15</f>
        <v>2917</v>
      </c>
      <c r="I15" s="82">
        <f>'Zemgale pārējie'!I15+'Zemgale valst'!I15</f>
        <v>529</v>
      </c>
      <c r="J15" s="82">
        <f>'Zemgale pārējie'!J15+'Zemgale valst'!J15</f>
        <v>382</v>
      </c>
      <c r="K15" s="67">
        <f t="shared" si="3"/>
        <v>3828</v>
      </c>
      <c r="L15" s="67">
        <f t="shared" si="4"/>
        <v>25671</v>
      </c>
      <c r="M15" s="82">
        <f>'Zemgale pārējie'!M15+'Zemgale valst'!M15</f>
        <v>467</v>
      </c>
      <c r="N15" s="67">
        <f t="shared" si="5"/>
        <v>26138</v>
      </c>
      <c r="O15" s="40"/>
    </row>
    <row r="16" spans="1:15" ht="14.25" customHeight="1" x14ac:dyDescent="0.25">
      <c r="A16" s="181" t="s">
        <v>24</v>
      </c>
      <c r="B16" s="21" t="s">
        <v>16</v>
      </c>
      <c r="C16" s="81">
        <f>'Zemgale pārējie'!C16+'Zemgale valst'!C16</f>
        <v>1217.67</v>
      </c>
      <c r="D16" s="81">
        <f>'Zemgale pārējie'!D16+'Zemgale valst'!D16</f>
        <v>538.13</v>
      </c>
      <c r="E16" s="81">
        <f>'Zemgale pārējie'!E16+'Zemgale valst'!E16</f>
        <v>16.22</v>
      </c>
      <c r="F16" s="81">
        <f>'Zemgale pārējie'!F16+'Zemgale valst'!F16</f>
        <v>129.55000000000001</v>
      </c>
      <c r="G16" s="65">
        <f t="shared" si="2"/>
        <v>1901.5700000000002</v>
      </c>
      <c r="H16" s="81">
        <f>'Zemgale pārējie'!H16+'Zemgale valst'!H16</f>
        <v>544.73</v>
      </c>
      <c r="I16" s="81">
        <f>'Zemgale pārējie'!I16+'Zemgale valst'!I16</f>
        <v>42.25</v>
      </c>
      <c r="J16" s="81">
        <f>'Zemgale pārējie'!J16+'Zemgale valst'!J16</f>
        <v>84.24</v>
      </c>
      <c r="K16" s="65">
        <f t="shared" si="3"/>
        <v>671.22</v>
      </c>
      <c r="L16" s="65">
        <f t="shared" si="4"/>
        <v>2572.79</v>
      </c>
      <c r="M16" s="81">
        <f>'Zemgale pārējie'!M16+'Zemgale valst'!M16</f>
        <v>73.22</v>
      </c>
      <c r="N16" s="65">
        <f t="shared" si="5"/>
        <v>2646.0099999999998</v>
      </c>
      <c r="O16" s="40"/>
    </row>
    <row r="17" spans="1:15" ht="14.25" customHeight="1" x14ac:dyDescent="0.25">
      <c r="A17" s="181"/>
      <c r="B17" s="21" t="s">
        <v>17</v>
      </c>
      <c r="C17" s="82">
        <f>'Zemgale pārējie'!C17+'Zemgale valst'!C17</f>
        <v>8341</v>
      </c>
      <c r="D17" s="82">
        <f>'Zemgale pārējie'!D17+'Zemgale valst'!D17</f>
        <v>5594</v>
      </c>
      <c r="E17" s="82">
        <f>'Zemgale pārējie'!E17+'Zemgale valst'!E17</f>
        <v>206</v>
      </c>
      <c r="F17" s="82">
        <f>'Zemgale pārējie'!F17+'Zemgale valst'!F17</f>
        <v>3684</v>
      </c>
      <c r="G17" s="67">
        <f t="shared" si="2"/>
        <v>17825</v>
      </c>
      <c r="H17" s="82">
        <f>'Zemgale pārējie'!H17+'Zemgale valst'!H17</f>
        <v>6326</v>
      </c>
      <c r="I17" s="82">
        <f>'Zemgale pārējie'!I17+'Zemgale valst'!I17</f>
        <v>871</v>
      </c>
      <c r="J17" s="82">
        <f>'Zemgale pārējie'!J17+'Zemgale valst'!J17</f>
        <v>2056</v>
      </c>
      <c r="K17" s="67">
        <f t="shared" si="3"/>
        <v>9253</v>
      </c>
      <c r="L17" s="67">
        <f t="shared" si="4"/>
        <v>27078</v>
      </c>
      <c r="M17" s="82">
        <f>'Zemgale pārējie'!M17+'Zemgale valst'!M17</f>
        <v>1662</v>
      </c>
      <c r="N17" s="67">
        <f t="shared" si="5"/>
        <v>28740</v>
      </c>
      <c r="O17" s="40"/>
    </row>
    <row r="18" spans="1:15" ht="14.25" customHeight="1" x14ac:dyDescent="0.25">
      <c r="A18" s="182" t="s">
        <v>25</v>
      </c>
      <c r="B18" s="21" t="s">
        <v>16</v>
      </c>
      <c r="C18" s="81">
        <f>'Zemgale pārējie'!C18+'Zemgale valst'!C18</f>
        <v>1.35</v>
      </c>
      <c r="D18" s="81">
        <f>'Zemgale pārējie'!D18+'Zemgale valst'!D18</f>
        <v>8.4500000000000011</v>
      </c>
      <c r="E18" s="81">
        <f>'Zemgale pārējie'!E18+'Zemgale valst'!E18</f>
        <v>0</v>
      </c>
      <c r="F18" s="81">
        <f>'Zemgale pārējie'!F18+'Zemgale valst'!F18</f>
        <v>0</v>
      </c>
      <c r="G18" s="65">
        <f t="shared" si="2"/>
        <v>9.8000000000000007</v>
      </c>
      <c r="H18" s="81">
        <f>'Zemgale pārējie'!H18+'Zemgale valst'!H18</f>
        <v>0</v>
      </c>
      <c r="I18" s="81">
        <f>'Zemgale pārējie'!I18+'Zemgale valst'!I18</f>
        <v>0</v>
      </c>
      <c r="J18" s="81">
        <f>'Zemgale pārējie'!J18+'Zemgale valst'!J18</f>
        <v>0</v>
      </c>
      <c r="K18" s="65">
        <f t="shared" si="3"/>
        <v>0</v>
      </c>
      <c r="L18" s="65">
        <f t="shared" si="4"/>
        <v>9.8000000000000007</v>
      </c>
      <c r="M18" s="81">
        <f>'Zemgale pārējie'!M18+'Zemgale valst'!M18</f>
        <v>0</v>
      </c>
      <c r="N18" s="65">
        <f t="shared" si="5"/>
        <v>9.8000000000000007</v>
      </c>
      <c r="O18" s="40"/>
    </row>
    <row r="19" spans="1:15" ht="14.25" customHeight="1" x14ac:dyDescent="0.25">
      <c r="A19" s="182"/>
      <c r="B19" s="21" t="s">
        <v>17</v>
      </c>
      <c r="C19" s="81">
        <f>'Zemgale pārējie'!C19+'Zemgale valst'!C19</f>
        <v>274</v>
      </c>
      <c r="D19" s="81">
        <f>'Zemgale pārējie'!D19+'Zemgale valst'!D19</f>
        <v>1006</v>
      </c>
      <c r="E19" s="81">
        <f>'Zemgale pārējie'!E19+'Zemgale valst'!E19</f>
        <v>0</v>
      </c>
      <c r="F19" s="81">
        <f>'Zemgale pārējie'!F19+'Zemgale valst'!F19</f>
        <v>0</v>
      </c>
      <c r="G19" s="65">
        <f t="shared" si="2"/>
        <v>1280</v>
      </c>
      <c r="H19" s="81">
        <f>'Zemgale pārējie'!H19+'Zemgale valst'!H19</f>
        <v>0</v>
      </c>
      <c r="I19" s="81">
        <f>'Zemgale pārējie'!I19+'Zemgale valst'!I19</f>
        <v>0</v>
      </c>
      <c r="J19" s="81">
        <f>'Zemgale pārējie'!J19+'Zemgale valst'!J19</f>
        <v>0</v>
      </c>
      <c r="K19" s="65">
        <f t="shared" si="3"/>
        <v>0</v>
      </c>
      <c r="L19" s="65">
        <f t="shared" si="4"/>
        <v>1280</v>
      </c>
      <c r="M19" s="81">
        <f>'Zemgale pārējie'!M19+'Zemgale valst'!M19</f>
        <v>0</v>
      </c>
      <c r="N19" s="65">
        <f t="shared" si="5"/>
        <v>1280</v>
      </c>
      <c r="O19" s="40"/>
    </row>
    <row r="20" spans="1:15" ht="14.25" customHeight="1" x14ac:dyDescent="0.25">
      <c r="A20" s="182" t="s">
        <v>26</v>
      </c>
      <c r="B20" s="21" t="s">
        <v>16</v>
      </c>
      <c r="C20" s="81">
        <f>'Zemgale pārējie'!C20+'Zemgale valst'!C20</f>
        <v>0</v>
      </c>
      <c r="D20" s="81">
        <f>'Zemgale pārējie'!D20+'Zemgale valst'!D20</f>
        <v>0</v>
      </c>
      <c r="E20" s="81">
        <f>'Zemgale pārējie'!E20+'Zemgale valst'!E20</f>
        <v>0</v>
      </c>
      <c r="F20" s="81">
        <f>'Zemgale pārējie'!F20+'Zemgale valst'!F20</f>
        <v>0</v>
      </c>
      <c r="G20" s="65">
        <f t="shared" si="2"/>
        <v>0</v>
      </c>
      <c r="H20" s="81">
        <f>'Zemgale pārējie'!H20+'Zemgale valst'!H20</f>
        <v>0</v>
      </c>
      <c r="I20" s="81">
        <f>'Zemgale pārējie'!I20+'Zemgale valst'!I20</f>
        <v>0</v>
      </c>
      <c r="J20" s="81">
        <f>'Zemgale pārējie'!J20+'Zemgale valst'!J20</f>
        <v>0</v>
      </c>
      <c r="K20" s="65">
        <f t="shared" si="3"/>
        <v>0</v>
      </c>
      <c r="L20" s="65">
        <f t="shared" si="4"/>
        <v>0</v>
      </c>
      <c r="M20" s="81">
        <f>'Zemgale pārējie'!M20+'Zemgale valst'!M20</f>
        <v>0</v>
      </c>
      <c r="N20" s="65">
        <f t="shared" si="5"/>
        <v>0</v>
      </c>
      <c r="O20" s="40"/>
    </row>
    <row r="21" spans="1:15" ht="14.25" customHeight="1" x14ac:dyDescent="0.25">
      <c r="A21" s="182"/>
      <c r="B21" s="21" t="s">
        <v>17</v>
      </c>
      <c r="C21" s="81">
        <f>'Zemgale pārējie'!C21+'Zemgale valst'!C21</f>
        <v>0</v>
      </c>
      <c r="D21" s="81">
        <f>'Zemgale pārējie'!D21+'Zemgale valst'!D21</f>
        <v>0</v>
      </c>
      <c r="E21" s="81">
        <f>'Zemgale pārējie'!E21+'Zemgale valst'!E21</f>
        <v>0</v>
      </c>
      <c r="F21" s="81">
        <f>'Zemgale pārējie'!F21+'Zemgale valst'!F21</f>
        <v>0</v>
      </c>
      <c r="G21" s="65">
        <f t="shared" si="2"/>
        <v>0</v>
      </c>
      <c r="H21" s="81">
        <f>'Zemgale pārējie'!H21+'Zemgale valst'!H21</f>
        <v>0</v>
      </c>
      <c r="I21" s="81">
        <f>'Zemgale pārējie'!I21+'Zemgale valst'!I21</f>
        <v>0</v>
      </c>
      <c r="J21" s="81">
        <f>'Zemgale pārējie'!J21+'Zemgale valst'!J21</f>
        <v>0</v>
      </c>
      <c r="K21" s="65">
        <f t="shared" si="3"/>
        <v>0</v>
      </c>
      <c r="L21" s="65">
        <f t="shared" si="4"/>
        <v>0</v>
      </c>
      <c r="M21" s="81">
        <f>'Zemgale pārējie'!M21+'Zemgale valst'!M21</f>
        <v>0</v>
      </c>
      <c r="N21" s="65">
        <f t="shared" si="5"/>
        <v>0</v>
      </c>
      <c r="O21" s="40"/>
    </row>
    <row r="22" spans="1:15" ht="14.25" customHeight="1" x14ac:dyDescent="0.25">
      <c r="A22" s="20" t="s">
        <v>27</v>
      </c>
      <c r="B22" s="21" t="s">
        <v>16</v>
      </c>
      <c r="C22" s="81">
        <f>'Zemgale pārējie'!C22+'Zemgale valst'!C22</f>
        <v>80.089999999999989</v>
      </c>
      <c r="D22" s="81">
        <f>'Zemgale pārējie'!D22+'Zemgale valst'!D22</f>
        <v>70.150000000000006</v>
      </c>
      <c r="E22" s="81">
        <f>'Zemgale pārējie'!E22+'Zemgale valst'!E22</f>
        <v>0</v>
      </c>
      <c r="F22" s="81">
        <f>'Zemgale pārējie'!F22+'Zemgale valst'!F22</f>
        <v>0</v>
      </c>
      <c r="G22" s="65">
        <f t="shared" si="2"/>
        <v>150.24</v>
      </c>
      <c r="H22" s="81">
        <f>'Zemgale pārējie'!H22+'Zemgale valst'!H22</f>
        <v>65.23</v>
      </c>
      <c r="I22" s="81">
        <f>'Zemgale pārējie'!I22+'Zemgale valst'!I22</f>
        <v>40.42</v>
      </c>
      <c r="J22" s="81">
        <f>'Zemgale pārējie'!J22+'Zemgale valst'!J22</f>
        <v>30</v>
      </c>
      <c r="K22" s="65">
        <f t="shared" si="3"/>
        <v>135.65</v>
      </c>
      <c r="L22" s="65">
        <f t="shared" si="4"/>
        <v>285.89</v>
      </c>
      <c r="M22" s="81">
        <f>'Zemgale pārējie'!M22+'Zemgale valst'!M22</f>
        <v>44.46</v>
      </c>
      <c r="N22" s="65">
        <f t="shared" si="5"/>
        <v>330.34999999999997</v>
      </c>
      <c r="O22" s="40"/>
    </row>
    <row r="23" spans="1:15" ht="14.25" customHeight="1" x14ac:dyDescent="0.25">
      <c r="A23" s="23"/>
      <c r="B23" s="21" t="s">
        <v>17</v>
      </c>
      <c r="C23" s="81">
        <f>'Zemgale pārējie'!C23+'Zemgale valst'!C23</f>
        <v>7982</v>
      </c>
      <c r="D23" s="81">
        <f>'Zemgale pārējie'!D23+'Zemgale valst'!D23</f>
        <v>7025</v>
      </c>
      <c r="E23" s="81">
        <f>'Zemgale pārējie'!E23+'Zemgale valst'!E23</f>
        <v>0</v>
      </c>
      <c r="F23" s="81">
        <f>'Zemgale pārējie'!F23+'Zemgale valst'!F23</f>
        <v>0</v>
      </c>
      <c r="G23" s="65">
        <f t="shared" si="2"/>
        <v>15007</v>
      </c>
      <c r="H23" s="81">
        <f>'Zemgale pārējie'!H23+'Zemgale valst'!H23</f>
        <v>6533</v>
      </c>
      <c r="I23" s="81">
        <f>'Zemgale pārējie'!I23+'Zemgale valst'!I23</f>
        <v>2067</v>
      </c>
      <c r="J23" s="81">
        <f>'Zemgale pārējie'!J23+'Zemgale valst'!J23</f>
        <v>1358</v>
      </c>
      <c r="K23" s="65">
        <f t="shared" si="3"/>
        <v>9958</v>
      </c>
      <c r="L23" s="65">
        <f t="shared" si="4"/>
        <v>24965</v>
      </c>
      <c r="M23" s="81">
        <f>'Zemgale pārējie'!M23+'Zemgale valst'!M23</f>
        <v>2103</v>
      </c>
      <c r="N23" s="65">
        <f t="shared" si="5"/>
        <v>27068</v>
      </c>
      <c r="O23" s="40"/>
    </row>
    <row r="24" spans="1:15" ht="14.25" customHeight="1" x14ac:dyDescent="0.25">
      <c r="A24" s="181" t="s">
        <v>28</v>
      </c>
      <c r="B24" s="21" t="s">
        <v>16</v>
      </c>
      <c r="C24" s="81">
        <f>'Zemgale pārējie'!C24+'Zemgale valst'!C24</f>
        <v>418.25</v>
      </c>
      <c r="D24" s="81">
        <f>'Zemgale pārējie'!D24+'Zemgale valst'!D24</f>
        <v>172.03</v>
      </c>
      <c r="E24" s="81">
        <f>'Zemgale pārējie'!E24+'Zemgale valst'!E24</f>
        <v>23.59</v>
      </c>
      <c r="F24" s="81">
        <f>'Zemgale pārējie'!F24+'Zemgale valst'!F24</f>
        <v>3.68</v>
      </c>
      <c r="G24" s="65">
        <f t="shared" si="2"/>
        <v>617.54999999999995</v>
      </c>
      <c r="H24" s="81">
        <f>'Zemgale pārējie'!H24+'Zemgale valst'!H24</f>
        <v>138.85</v>
      </c>
      <c r="I24" s="81">
        <f>'Zemgale pārējie'!I24+'Zemgale valst'!I24</f>
        <v>13.569999999999999</v>
      </c>
      <c r="J24" s="81">
        <f>'Zemgale pārējie'!J24+'Zemgale valst'!J24</f>
        <v>48.59</v>
      </c>
      <c r="K24" s="65">
        <f t="shared" si="3"/>
        <v>201.01</v>
      </c>
      <c r="L24" s="65">
        <f t="shared" si="4"/>
        <v>818.56</v>
      </c>
      <c r="M24" s="81">
        <f>'Zemgale pārējie'!M24+'Zemgale valst'!M24</f>
        <v>26.25</v>
      </c>
      <c r="N24" s="65">
        <f t="shared" si="5"/>
        <v>844.81</v>
      </c>
      <c r="O24" s="40"/>
    </row>
    <row r="25" spans="1:15" ht="14.25" customHeight="1" x14ac:dyDescent="0.25">
      <c r="A25" s="181"/>
      <c r="B25" s="21" t="s">
        <v>17</v>
      </c>
      <c r="C25" s="81">
        <f>'Zemgale pārējie'!C25+'Zemgale valst'!C25</f>
        <v>6264</v>
      </c>
      <c r="D25" s="81">
        <f>'Zemgale pārējie'!D25+'Zemgale valst'!D25</f>
        <v>2638</v>
      </c>
      <c r="E25" s="81">
        <f>'Zemgale pārējie'!E25+'Zemgale valst'!E25</f>
        <v>722</v>
      </c>
      <c r="F25" s="81">
        <f>'Zemgale pārējie'!F25+'Zemgale valst'!F25</f>
        <v>59</v>
      </c>
      <c r="G25" s="65">
        <f t="shared" si="2"/>
        <v>9683</v>
      </c>
      <c r="H25" s="81">
        <f>'Zemgale pārējie'!H25+'Zemgale valst'!H25</f>
        <v>2091</v>
      </c>
      <c r="I25" s="81">
        <f>'Zemgale pārējie'!I25+'Zemgale valst'!I25</f>
        <v>136</v>
      </c>
      <c r="J25" s="81">
        <f>'Zemgale pārējie'!J25+'Zemgale valst'!J25</f>
        <v>625</v>
      </c>
      <c r="K25" s="65">
        <f t="shared" si="3"/>
        <v>2852</v>
      </c>
      <c r="L25" s="65">
        <f t="shared" si="4"/>
        <v>12535</v>
      </c>
      <c r="M25" s="81">
        <f>'Zemgale pārējie'!M25+'Zemgale valst'!M25</f>
        <v>393</v>
      </c>
      <c r="N25" s="65">
        <f t="shared" si="5"/>
        <v>12928</v>
      </c>
      <c r="O25" s="40"/>
    </row>
    <row r="26" spans="1:15" ht="14.25" customHeight="1" x14ac:dyDescent="0.25">
      <c r="A26" s="181" t="s">
        <v>29</v>
      </c>
      <c r="B26" s="21" t="s">
        <v>16</v>
      </c>
      <c r="C26" s="81">
        <f>'Zemgale pārējie'!C26+'Zemgale valst'!C26</f>
        <v>0</v>
      </c>
      <c r="D26" s="81">
        <f>'Zemgale pārējie'!D26+'Zemgale valst'!D26</f>
        <v>0</v>
      </c>
      <c r="E26" s="81">
        <f>'Zemgale pārējie'!E26+'Zemgale valst'!E26</f>
        <v>0</v>
      </c>
      <c r="F26" s="81">
        <f>'Zemgale pārējie'!F26+'Zemgale valst'!F26</f>
        <v>0</v>
      </c>
      <c r="G26" s="65">
        <f t="shared" si="2"/>
        <v>0</v>
      </c>
      <c r="H26" s="81">
        <f>'Zemgale pārējie'!H26+'Zemgale valst'!H26</f>
        <v>0</v>
      </c>
      <c r="I26" s="81">
        <f>'Zemgale pārējie'!I26+'Zemgale valst'!I26</f>
        <v>0</v>
      </c>
      <c r="J26" s="81">
        <f>'Zemgale pārējie'!J26+'Zemgale valst'!J26</f>
        <v>0</v>
      </c>
      <c r="K26" s="65">
        <f t="shared" si="3"/>
        <v>0</v>
      </c>
      <c r="L26" s="65">
        <f t="shared" si="4"/>
        <v>0</v>
      </c>
      <c r="M26" s="81">
        <f>'Zemgale pārējie'!M26+'Zemgale valst'!M26</f>
        <v>0</v>
      </c>
      <c r="N26" s="65">
        <f t="shared" si="5"/>
        <v>0</v>
      </c>
      <c r="O26" s="40"/>
    </row>
    <row r="27" spans="1:15" ht="14.25" customHeight="1" x14ac:dyDescent="0.25">
      <c r="A27" s="181"/>
      <c r="B27" s="21" t="s">
        <v>17</v>
      </c>
      <c r="C27" s="81">
        <f>'Zemgale pārējie'!C27+'Zemgale valst'!C27</f>
        <v>0</v>
      </c>
      <c r="D27" s="81">
        <f>'Zemgale pārējie'!D27+'Zemgale valst'!D27</f>
        <v>0</v>
      </c>
      <c r="E27" s="81">
        <f>'Zemgale pārējie'!E27+'Zemgale valst'!E27</f>
        <v>0</v>
      </c>
      <c r="F27" s="81">
        <f>'Zemgale pārējie'!F27+'Zemgale valst'!F27</f>
        <v>0</v>
      </c>
      <c r="G27" s="65">
        <f t="shared" si="2"/>
        <v>0</v>
      </c>
      <c r="H27" s="81">
        <f>'Zemgale pārējie'!H27+'Zemgale valst'!H27</f>
        <v>0</v>
      </c>
      <c r="I27" s="81">
        <f>'Zemgale pārējie'!I27+'Zemgale valst'!I27</f>
        <v>0</v>
      </c>
      <c r="J27" s="81">
        <f>'Zemgale pārējie'!J27+'Zemgale valst'!J27</f>
        <v>0</v>
      </c>
      <c r="K27" s="65">
        <f t="shared" si="3"/>
        <v>0</v>
      </c>
      <c r="L27" s="65">
        <f t="shared" si="4"/>
        <v>0</v>
      </c>
      <c r="M27" s="81">
        <f>'Zemgale pārējie'!M27+'Zemgale valst'!M27</f>
        <v>0</v>
      </c>
      <c r="N27" s="65">
        <f t="shared" si="5"/>
        <v>0</v>
      </c>
      <c r="O27" s="40"/>
    </row>
    <row r="28" spans="1:15" ht="14.25" customHeight="1" x14ac:dyDescent="0.25">
      <c r="A28" s="181" t="s">
        <v>30</v>
      </c>
      <c r="B28" s="21" t="s">
        <v>16</v>
      </c>
      <c r="C28" s="81">
        <f>'Zemgale pārējie'!C28+'Zemgale valst'!C28</f>
        <v>0</v>
      </c>
      <c r="D28" s="81">
        <f>'Zemgale pārējie'!D28+'Zemgale valst'!D28</f>
        <v>0</v>
      </c>
      <c r="E28" s="81">
        <f>'Zemgale pārējie'!E28+'Zemgale valst'!E28</f>
        <v>0</v>
      </c>
      <c r="F28" s="81">
        <f>'Zemgale pārējie'!F28+'Zemgale valst'!F28</f>
        <v>0</v>
      </c>
      <c r="G28" s="65">
        <f t="shared" si="2"/>
        <v>0</v>
      </c>
      <c r="H28" s="81">
        <f>'Zemgale pārējie'!H28+'Zemgale valst'!H28</f>
        <v>0</v>
      </c>
      <c r="I28" s="81">
        <f>'Zemgale pārējie'!I28+'Zemgale valst'!I28</f>
        <v>0</v>
      </c>
      <c r="J28" s="81">
        <f>'Zemgale pārējie'!J28+'Zemgale valst'!J28</f>
        <v>0</v>
      </c>
      <c r="K28" s="65">
        <f t="shared" si="3"/>
        <v>0</v>
      </c>
      <c r="L28" s="65">
        <f t="shared" si="4"/>
        <v>0</v>
      </c>
      <c r="M28" s="81">
        <f>'Zemgale pārējie'!M28+'Zemgale valst'!M28</f>
        <v>0</v>
      </c>
      <c r="N28" s="65">
        <f t="shared" si="5"/>
        <v>0</v>
      </c>
      <c r="O28" s="40"/>
    </row>
    <row r="29" spans="1:15" ht="14.25" customHeight="1" x14ac:dyDescent="0.25">
      <c r="A29" s="181"/>
      <c r="B29" s="21" t="s">
        <v>17</v>
      </c>
      <c r="C29" s="81">
        <f>'Zemgale pārējie'!C29+'Zemgale valst'!C29</f>
        <v>0</v>
      </c>
      <c r="D29" s="81">
        <f>'Zemgale pārējie'!D29+'Zemgale valst'!D29</f>
        <v>0</v>
      </c>
      <c r="E29" s="81">
        <f>'Zemgale pārējie'!E29+'Zemgale valst'!E29</f>
        <v>0</v>
      </c>
      <c r="F29" s="81">
        <f>'Zemgale pārējie'!F29+'Zemgale valst'!F29</f>
        <v>0</v>
      </c>
      <c r="G29" s="65">
        <f t="shared" si="2"/>
        <v>0</v>
      </c>
      <c r="H29" s="81">
        <f>'Zemgale pārējie'!H29+'Zemgale valst'!H29</f>
        <v>0</v>
      </c>
      <c r="I29" s="81">
        <f>'Zemgale pārējie'!I29+'Zemgale valst'!I29</f>
        <v>0</v>
      </c>
      <c r="J29" s="81">
        <f>'Zemgale pārējie'!J29+'Zemgale valst'!J29</f>
        <v>0</v>
      </c>
      <c r="K29" s="65">
        <f t="shared" si="3"/>
        <v>0</v>
      </c>
      <c r="L29" s="65">
        <f t="shared" si="4"/>
        <v>0</v>
      </c>
      <c r="M29" s="81">
        <f>'Zemgale pārējie'!M29+'Zemgale valst'!M29</f>
        <v>0</v>
      </c>
      <c r="N29" s="65">
        <f t="shared" si="5"/>
        <v>0</v>
      </c>
      <c r="O29" s="40"/>
    </row>
    <row r="30" spans="1:15" ht="14.25" customHeight="1" x14ac:dyDescent="0.25">
      <c r="A30" s="181" t="s">
        <v>31</v>
      </c>
      <c r="B30" s="21" t="s">
        <v>16</v>
      </c>
      <c r="C30" s="81">
        <f>'Zemgale pārējie'!C30+'Zemgale valst'!C30</f>
        <v>66.790000000000006</v>
      </c>
      <c r="D30" s="81">
        <f>'Zemgale pārējie'!D30+'Zemgale valst'!D30</f>
        <v>25.61</v>
      </c>
      <c r="E30" s="81">
        <f>'Zemgale pārējie'!E30+'Zemgale valst'!E30</f>
        <v>0</v>
      </c>
      <c r="F30" s="81">
        <f>'Zemgale pārējie'!F30+'Zemgale valst'!F30</f>
        <v>0.17</v>
      </c>
      <c r="G30" s="65">
        <f t="shared" si="2"/>
        <v>92.570000000000007</v>
      </c>
      <c r="H30" s="81">
        <f>'Zemgale pārējie'!H30+'Zemgale valst'!H30</f>
        <v>17.96</v>
      </c>
      <c r="I30" s="81">
        <f>'Zemgale pārējie'!I30+'Zemgale valst'!I30</f>
        <v>2.5700000000000003</v>
      </c>
      <c r="J30" s="81">
        <f>'Zemgale pārējie'!J30+'Zemgale valst'!J30</f>
        <v>3.7199999999999998</v>
      </c>
      <c r="K30" s="65">
        <f t="shared" si="3"/>
        <v>24.25</v>
      </c>
      <c r="L30" s="65">
        <f t="shared" si="4"/>
        <v>116.82000000000001</v>
      </c>
      <c r="M30" s="81">
        <f>'Zemgale pārējie'!M30+'Zemgale valst'!M30</f>
        <v>1.83</v>
      </c>
      <c r="N30" s="65">
        <f t="shared" si="5"/>
        <v>118.65</v>
      </c>
      <c r="O30" s="40"/>
    </row>
    <row r="31" spans="1:15" ht="14.25" customHeight="1" x14ac:dyDescent="0.25">
      <c r="A31" s="181"/>
      <c r="B31" s="21" t="s">
        <v>17</v>
      </c>
      <c r="C31" s="82">
        <f>'Zemgale pārējie'!C31+'Zemgale valst'!C31</f>
        <v>13070</v>
      </c>
      <c r="D31" s="82">
        <f>'Zemgale pārējie'!D31+'Zemgale valst'!D31</f>
        <v>4371</v>
      </c>
      <c r="E31" s="82">
        <f>'Zemgale pārējie'!E31+'Zemgale valst'!E31</f>
        <v>0</v>
      </c>
      <c r="F31" s="82">
        <f>'Zemgale pārējie'!F31+'Zemgale valst'!F31</f>
        <v>29</v>
      </c>
      <c r="G31" s="67">
        <f t="shared" si="2"/>
        <v>17470</v>
      </c>
      <c r="H31" s="82">
        <f>'Zemgale pārējie'!H31+'Zemgale valst'!H31</f>
        <v>2644</v>
      </c>
      <c r="I31" s="82">
        <f>'Zemgale pārējie'!I31+'Zemgale valst'!I31</f>
        <v>418</v>
      </c>
      <c r="J31" s="82">
        <f>'Zemgale pārējie'!J31+'Zemgale valst'!J31</f>
        <v>471</v>
      </c>
      <c r="K31" s="67">
        <f t="shared" si="3"/>
        <v>3533</v>
      </c>
      <c r="L31" s="67">
        <f t="shared" si="4"/>
        <v>21003</v>
      </c>
      <c r="M31" s="82">
        <f>'Zemgale pārējie'!M31+'Zemgale valst'!M31</f>
        <v>90</v>
      </c>
      <c r="N31" s="67">
        <f t="shared" si="5"/>
        <v>21093</v>
      </c>
      <c r="O31" s="40"/>
    </row>
    <row r="32" spans="1:15" ht="14.25" customHeight="1" x14ac:dyDescent="0.25">
      <c r="A32" s="181" t="s">
        <v>32</v>
      </c>
      <c r="B32" s="21" t="s">
        <v>16</v>
      </c>
      <c r="C32" s="81">
        <f>'Zemgale pārējie'!C32+'Zemgale valst'!C32</f>
        <v>0</v>
      </c>
      <c r="D32" s="81">
        <f>'Zemgale pārējie'!D32+'Zemgale valst'!D32</f>
        <v>0</v>
      </c>
      <c r="E32" s="81">
        <f>'Zemgale pārējie'!E32+'Zemgale valst'!E32</f>
        <v>0</v>
      </c>
      <c r="F32" s="81">
        <f>'Zemgale pārējie'!F32+'Zemgale valst'!F32</f>
        <v>0</v>
      </c>
      <c r="G32" s="65">
        <f t="shared" si="2"/>
        <v>0</v>
      </c>
      <c r="H32" s="81">
        <f>'Zemgale pārējie'!H32+'Zemgale valst'!H32</f>
        <v>0</v>
      </c>
      <c r="I32" s="81">
        <f>'Zemgale pārējie'!I32+'Zemgale valst'!I32</f>
        <v>0</v>
      </c>
      <c r="J32" s="81">
        <f>'Zemgale pārējie'!J32+'Zemgale valst'!J32</f>
        <v>0</v>
      </c>
      <c r="K32" s="65">
        <f t="shared" si="3"/>
        <v>0</v>
      </c>
      <c r="L32" s="65">
        <f t="shared" si="4"/>
        <v>0</v>
      </c>
      <c r="M32" s="81">
        <f>'Zemgale pārējie'!M32+'Zemgale valst'!M32</f>
        <v>0</v>
      </c>
      <c r="N32" s="65">
        <f t="shared" si="5"/>
        <v>0</v>
      </c>
      <c r="O32" s="40"/>
    </row>
    <row r="33" spans="1:18" ht="14.25" customHeight="1" x14ac:dyDescent="0.25">
      <c r="A33" s="181"/>
      <c r="B33" s="21" t="s">
        <v>17</v>
      </c>
      <c r="C33" s="81">
        <f>'Zemgale pārējie'!C33+'Zemgale valst'!C33</f>
        <v>0</v>
      </c>
      <c r="D33" s="81">
        <f>'Zemgale pārējie'!D33+'Zemgale valst'!D33</f>
        <v>0</v>
      </c>
      <c r="E33" s="81">
        <f>'Zemgale pārējie'!E33+'Zemgale valst'!E33</f>
        <v>0</v>
      </c>
      <c r="F33" s="81">
        <f>'Zemgale pārējie'!F33+'Zemgale valst'!F33</f>
        <v>0</v>
      </c>
      <c r="G33" s="65">
        <f t="shared" si="2"/>
        <v>0</v>
      </c>
      <c r="H33" s="81">
        <f>'Zemgale pārējie'!H33+'Zemgale valst'!H33</f>
        <v>0</v>
      </c>
      <c r="I33" s="81">
        <f>'Zemgale pārējie'!I33+'Zemgale valst'!I33</f>
        <v>0</v>
      </c>
      <c r="J33" s="81">
        <f>'Zemgale pārējie'!J33+'Zemgale valst'!J33</f>
        <v>0</v>
      </c>
      <c r="K33" s="65">
        <f t="shared" si="3"/>
        <v>0</v>
      </c>
      <c r="L33" s="65">
        <f t="shared" si="4"/>
        <v>0</v>
      </c>
      <c r="M33" s="81">
        <f>'Zemgale pārējie'!M33+'Zemgale valst'!M33</f>
        <v>0</v>
      </c>
      <c r="N33" s="65">
        <f t="shared" si="5"/>
        <v>0</v>
      </c>
      <c r="O33" s="40"/>
    </row>
    <row r="34" spans="1:18" ht="14.25" customHeight="1" x14ac:dyDescent="0.25">
      <c r="A34" s="181" t="s">
        <v>33</v>
      </c>
      <c r="B34" s="21" t="s">
        <v>16</v>
      </c>
      <c r="C34" s="81">
        <f>'Zemgale pārējie'!C34+'Zemgale valst'!C34</f>
        <v>7.7</v>
      </c>
      <c r="D34" s="81">
        <f>'Zemgale pārējie'!D34+'Zemgale valst'!D34</f>
        <v>0</v>
      </c>
      <c r="E34" s="81">
        <f>'Zemgale pārējie'!E34+'Zemgale valst'!E34</f>
        <v>0</v>
      </c>
      <c r="F34" s="81">
        <f>'Zemgale pārējie'!F34+'Zemgale valst'!F34</f>
        <v>0</v>
      </c>
      <c r="G34" s="65">
        <f t="shared" si="2"/>
        <v>7.7</v>
      </c>
      <c r="H34" s="81">
        <f>'Zemgale pārējie'!H34+'Zemgale valst'!H34</f>
        <v>0</v>
      </c>
      <c r="I34" s="81">
        <f>'Zemgale pārējie'!I34+'Zemgale valst'!I34</f>
        <v>0</v>
      </c>
      <c r="J34" s="81">
        <f>'Zemgale pārējie'!J34+'Zemgale valst'!J34</f>
        <v>0</v>
      </c>
      <c r="K34" s="65">
        <f t="shared" si="3"/>
        <v>0</v>
      </c>
      <c r="L34" s="65">
        <f t="shared" si="4"/>
        <v>7.7</v>
      </c>
      <c r="M34" s="81">
        <f>'Zemgale pārējie'!M34+'Zemgale valst'!M34</f>
        <v>0</v>
      </c>
      <c r="N34" s="65">
        <f t="shared" si="5"/>
        <v>7.7</v>
      </c>
      <c r="O34" s="40"/>
    </row>
    <row r="35" spans="1:18" ht="14.25" customHeight="1" x14ac:dyDescent="0.25">
      <c r="A35" s="181"/>
      <c r="B35" s="21" t="s">
        <v>17</v>
      </c>
      <c r="C35" s="81">
        <f>'Zemgale pārējie'!C35+'Zemgale valst'!C35</f>
        <v>38</v>
      </c>
      <c r="D35" s="81">
        <f>'Zemgale pārējie'!D35+'Zemgale valst'!D35</f>
        <v>0</v>
      </c>
      <c r="E35" s="81">
        <f>'Zemgale pārējie'!E35+'Zemgale valst'!E35</f>
        <v>0</v>
      </c>
      <c r="F35" s="81">
        <f>'Zemgale pārējie'!F35+'Zemgale valst'!F35</f>
        <v>0</v>
      </c>
      <c r="G35" s="65">
        <f t="shared" si="2"/>
        <v>38</v>
      </c>
      <c r="H35" s="81">
        <f>'Zemgale pārējie'!H35+'Zemgale valst'!H35</f>
        <v>0</v>
      </c>
      <c r="I35" s="81">
        <f>'Zemgale pārējie'!I35+'Zemgale valst'!I35</f>
        <v>0</v>
      </c>
      <c r="J35" s="81">
        <f>'Zemgale pārējie'!J35+'Zemgale valst'!J35</f>
        <v>0</v>
      </c>
      <c r="K35" s="65">
        <f t="shared" si="3"/>
        <v>0</v>
      </c>
      <c r="L35" s="65">
        <f t="shared" si="4"/>
        <v>38</v>
      </c>
      <c r="M35" s="81">
        <f>'Zemgale pārējie'!M35+'Zemgale valst'!M35</f>
        <v>0</v>
      </c>
      <c r="N35" s="65">
        <f t="shared" si="5"/>
        <v>38</v>
      </c>
      <c r="O35" s="40"/>
    </row>
    <row r="36" spans="1:18" ht="14.25" customHeight="1" x14ac:dyDescent="0.25">
      <c r="A36" s="181" t="s">
        <v>34</v>
      </c>
      <c r="B36" s="21" t="s">
        <v>16</v>
      </c>
      <c r="C36" s="81">
        <f>'Zemgale pārējie'!C36+'Zemgale valst'!C36</f>
        <v>0</v>
      </c>
      <c r="D36" s="81">
        <f>'Zemgale pārējie'!D36+'Zemgale valst'!D36</f>
        <v>0</v>
      </c>
      <c r="E36" s="81">
        <f>'Zemgale pārējie'!E36+'Zemgale valst'!E36</f>
        <v>0</v>
      </c>
      <c r="F36" s="81">
        <f>'Zemgale pārējie'!F36+'Zemgale valst'!F36</f>
        <v>0</v>
      </c>
      <c r="G36" s="65">
        <f t="shared" si="2"/>
        <v>0</v>
      </c>
      <c r="H36" s="81">
        <f>'Zemgale pārējie'!H36+'Zemgale valst'!H36</f>
        <v>0</v>
      </c>
      <c r="I36" s="81">
        <f>'Zemgale pārējie'!I36+'Zemgale valst'!I36</f>
        <v>0</v>
      </c>
      <c r="J36" s="81">
        <f>'Zemgale pārējie'!J36+'Zemgale valst'!J36</f>
        <v>0</v>
      </c>
      <c r="K36" s="65">
        <f t="shared" si="3"/>
        <v>0</v>
      </c>
      <c r="L36" s="65">
        <f t="shared" si="4"/>
        <v>0</v>
      </c>
      <c r="M36" s="81">
        <f>'Zemgale pārējie'!M36+'Zemgale valst'!M36</f>
        <v>0</v>
      </c>
      <c r="N36" s="65">
        <f t="shared" si="5"/>
        <v>0</v>
      </c>
      <c r="O36" s="40"/>
      <c r="R36" s="41"/>
    </row>
    <row r="37" spans="1:18" ht="14.25" customHeight="1" x14ac:dyDescent="0.25">
      <c r="A37" s="181"/>
      <c r="B37" s="21" t="s">
        <v>17</v>
      </c>
      <c r="C37" s="81">
        <f>'Zemgale pārējie'!C37+'Zemgale valst'!C37</f>
        <v>0</v>
      </c>
      <c r="D37" s="81">
        <f>'Zemgale pārējie'!D37+'Zemgale valst'!D37</f>
        <v>0</v>
      </c>
      <c r="E37" s="81">
        <f>'Zemgale pārējie'!E37+'Zemgale valst'!E37</f>
        <v>0</v>
      </c>
      <c r="F37" s="81">
        <f>'Zemgale pārējie'!F37+'Zemgale valst'!F37</f>
        <v>0</v>
      </c>
      <c r="G37" s="65">
        <f t="shared" si="2"/>
        <v>0</v>
      </c>
      <c r="H37" s="81">
        <f>'Zemgale pārējie'!H37+'Zemgale valst'!H37</f>
        <v>0</v>
      </c>
      <c r="I37" s="81">
        <f>'Zemgale pārējie'!I37+'Zemgale valst'!I37</f>
        <v>0</v>
      </c>
      <c r="J37" s="81">
        <f>'Zemgale pārējie'!J37+'Zemgale valst'!J37</f>
        <v>0</v>
      </c>
      <c r="K37" s="65">
        <f>SUM(H37:J37)</f>
        <v>0</v>
      </c>
      <c r="L37" s="65">
        <f t="shared" si="4"/>
        <v>0</v>
      </c>
      <c r="M37" s="81">
        <f>'Zemgale pārējie'!M37+'Zemgale valst'!M37</f>
        <v>0</v>
      </c>
      <c r="N37" s="65">
        <f t="shared" si="5"/>
        <v>0</v>
      </c>
      <c r="O37" s="40"/>
    </row>
    <row r="38" spans="1:18" ht="14.25" customHeight="1" x14ac:dyDescent="0.25">
      <c r="A38" s="23" t="s">
        <v>35</v>
      </c>
      <c r="B38" s="21" t="s">
        <v>16</v>
      </c>
      <c r="C38" s="65">
        <f>C4+C12+C14+C16+C18+C20+C22+C24+C26+C28+C30+C32+C34+C36</f>
        <v>3986.02</v>
      </c>
      <c r="D38" s="65">
        <f>D4+D12+D14+D16+D18+D20+D22+D24+D26+D28+D30+D32+D34+D36</f>
        <v>3184.45</v>
      </c>
      <c r="E38" s="65">
        <f t="shared" ref="E38:F38" si="6">E4+E12+E14+E16+E18+E20+E22+E24+E26+E28+E30+E32+E34+E36</f>
        <v>44.319999999999993</v>
      </c>
      <c r="F38" s="65">
        <f t="shared" si="6"/>
        <v>276.54000000000002</v>
      </c>
      <c r="G38" s="65">
        <f t="shared" si="2"/>
        <v>7491.329999999999</v>
      </c>
      <c r="H38" s="65">
        <f>H4+H12+H14+H16+H18+H20+H22+H24+H26+H28+H30+H32+H34+H36</f>
        <v>4025.4199999999996</v>
      </c>
      <c r="I38" s="65">
        <f t="shared" ref="I38:J39" si="7">I4+I12+I14+I16+I18+I20+I22+I24+I26+I28+I30+I32+I34+I36</f>
        <v>431.28</v>
      </c>
      <c r="J38" s="65">
        <f t="shared" si="7"/>
        <v>1058.77</v>
      </c>
      <c r="K38" s="65">
        <f t="shared" si="3"/>
        <v>5515.4699999999993</v>
      </c>
      <c r="L38" s="65">
        <f t="shared" si="4"/>
        <v>13006.8</v>
      </c>
      <c r="M38" s="65">
        <f>M4+M12+M14+M16+M18+M20+M22+M24+M26+M28+M30+M32+M34+M36</f>
        <v>1484.17</v>
      </c>
      <c r="N38" s="65">
        <f t="shared" si="5"/>
        <v>14490.97</v>
      </c>
      <c r="O38" s="42"/>
    </row>
    <row r="39" spans="1:18" ht="14.25" customHeight="1" x14ac:dyDescent="0.25">
      <c r="A39" s="21"/>
      <c r="B39" s="21" t="s">
        <v>17</v>
      </c>
      <c r="C39" s="67">
        <f>C5+C15+C17+C19+C21+C23+C25+C27+C29+C31+C33+C35+C37+C13</f>
        <v>406941</v>
      </c>
      <c r="D39" s="67">
        <f>D5+D15+D17+D19+D21+D23+D25+D27+D29+D31+D33+D35+D37+D13</f>
        <v>249971</v>
      </c>
      <c r="E39" s="67">
        <f>E5+E15+E17+E19+E21+E23+E25+E27+E29+E31+E33+E35+E37+E13</f>
        <v>1250</v>
      </c>
      <c r="F39" s="67">
        <f>F5+F15+F17+F19+F21+F23+F25+F27+F29+F31+F33+F35+F37+F13</f>
        <v>25707</v>
      </c>
      <c r="G39" s="67">
        <f t="shared" si="2"/>
        <v>683869</v>
      </c>
      <c r="H39" s="67">
        <f>H5+H13+H15+H17+H19+H21+H23+H25+H27+H29+H31+H33+H35+H37</f>
        <v>590997</v>
      </c>
      <c r="I39" s="67">
        <f t="shared" si="7"/>
        <v>61414</v>
      </c>
      <c r="J39" s="67">
        <f t="shared" si="7"/>
        <v>172206</v>
      </c>
      <c r="K39" s="67">
        <f t="shared" si="3"/>
        <v>824617</v>
      </c>
      <c r="L39" s="67">
        <f t="shared" si="4"/>
        <v>1508486</v>
      </c>
      <c r="M39" s="67">
        <f>M5+M13+M15+M17+M19+M21+M23+M25+M27+M29+M31+M33+M35+M37</f>
        <v>187924</v>
      </c>
      <c r="N39" s="67">
        <f t="shared" si="5"/>
        <v>1696410</v>
      </c>
      <c r="O39" s="40"/>
    </row>
    <row r="40" spans="1:18" x14ac:dyDescent="0.25">
      <c r="A40" s="40"/>
      <c r="B40" s="40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40"/>
    </row>
    <row r="41" spans="1:18" x14ac:dyDescent="0.25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</row>
  </sheetData>
  <mergeCells count="16">
    <mergeCell ref="C2:M2"/>
    <mergeCell ref="A6:A7"/>
    <mergeCell ref="A8:A9"/>
    <mergeCell ref="A10:A11"/>
    <mergeCell ref="A14:A15"/>
    <mergeCell ref="A1:B1"/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  <mergeCell ref="A16:A17"/>
  </mergeCells>
  <pageMargins left="0.17" right="0.17" top="0.19" bottom="0.17" header="0.17" footer="0.17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48"/>
  <sheetViews>
    <sheetView topLeftCell="A7" workbookViewId="0">
      <selection activeCell="J32" sqref="J32"/>
    </sheetView>
  </sheetViews>
  <sheetFormatPr defaultRowHeight="15" x14ac:dyDescent="0.25"/>
  <cols>
    <col min="1" max="1" width="32.28515625" style="105" customWidth="1"/>
    <col min="2" max="2" width="3.42578125" style="105" customWidth="1"/>
    <col min="3" max="3" width="9.42578125" style="105" bestFit="1" customWidth="1"/>
    <col min="4" max="4" width="9.28515625" style="105" bestFit="1" customWidth="1"/>
    <col min="5" max="5" width="6.140625" style="105" customWidth="1"/>
    <col min="6" max="6" width="5.85546875" style="105" customWidth="1"/>
    <col min="7" max="7" width="13.140625" style="105" customWidth="1"/>
    <col min="8" max="8" width="9.42578125" style="105" bestFit="1" customWidth="1"/>
    <col min="9" max="9" width="6.5703125" style="105" customWidth="1"/>
    <col min="10" max="10" width="9.140625" style="105" customWidth="1"/>
    <col min="11" max="11" width="12" style="105" customWidth="1"/>
    <col min="12" max="12" width="9.28515625" style="105" customWidth="1"/>
    <col min="13" max="13" width="6.140625" style="105" customWidth="1"/>
    <col min="14" max="14" width="12.140625" style="105" customWidth="1"/>
    <col min="15" max="15" width="11.5703125" style="105" bestFit="1" customWidth="1"/>
    <col min="16" max="16384" width="9.140625" style="105"/>
  </cols>
  <sheetData>
    <row r="1" spans="1:15" x14ac:dyDescent="0.25">
      <c r="A1" s="75" t="s">
        <v>59</v>
      </c>
    </row>
    <row r="2" spans="1:15" x14ac:dyDescent="0.25">
      <c r="A2" s="104" t="s">
        <v>0</v>
      </c>
      <c r="B2" s="104"/>
      <c r="C2" s="193" t="s">
        <v>1</v>
      </c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00" t="s">
        <v>2</v>
      </c>
    </row>
    <row r="3" spans="1:15" ht="25.5" x14ac:dyDescent="0.25">
      <c r="A3" s="104" t="s">
        <v>3</v>
      </c>
      <c r="B3" s="104"/>
      <c r="C3" s="104" t="s">
        <v>4</v>
      </c>
      <c r="D3" s="104" t="s">
        <v>5</v>
      </c>
      <c r="E3" s="104" t="s">
        <v>6</v>
      </c>
      <c r="F3" s="104" t="s">
        <v>7</v>
      </c>
      <c r="G3" s="104" t="s">
        <v>8</v>
      </c>
      <c r="H3" s="104" t="s">
        <v>9</v>
      </c>
      <c r="I3" s="104" t="s">
        <v>10</v>
      </c>
      <c r="J3" s="104" t="s">
        <v>11</v>
      </c>
      <c r="K3" s="104" t="s">
        <v>12</v>
      </c>
      <c r="L3" s="104" t="s">
        <v>13</v>
      </c>
      <c r="M3" s="104" t="s">
        <v>14</v>
      </c>
      <c r="N3" s="104"/>
    </row>
    <row r="4" spans="1:15" ht="15.75" x14ac:dyDescent="0.25">
      <c r="A4" s="106" t="s">
        <v>15</v>
      </c>
      <c r="B4" s="107" t="s">
        <v>16</v>
      </c>
      <c r="C4" s="25">
        <f>C6+C8+C10</f>
        <v>5772.9599999999991</v>
      </c>
      <c r="D4" s="25">
        <f>D6+D8+D10</f>
        <v>1577.4899999999998</v>
      </c>
      <c r="E4" s="25">
        <f>E6+E8+E10</f>
        <v>0</v>
      </c>
      <c r="F4" s="25">
        <f t="shared" ref="F4:N5" si="0">F6+F8+F10</f>
        <v>9.7700000000000014</v>
      </c>
      <c r="G4" s="25">
        <f t="shared" si="0"/>
        <v>7360.2199999999993</v>
      </c>
      <c r="H4" s="25">
        <f t="shared" si="0"/>
        <v>4877.2300000000005</v>
      </c>
      <c r="I4" s="25">
        <f t="shared" si="0"/>
        <v>256.46999999999997</v>
      </c>
      <c r="J4" s="25">
        <f t="shared" si="0"/>
        <v>1210.2600000000002</v>
      </c>
      <c r="K4" s="25">
        <f t="shared" si="0"/>
        <v>6343.9600000000009</v>
      </c>
      <c r="L4" s="25">
        <f t="shared" si="0"/>
        <v>13704.18</v>
      </c>
      <c r="M4" s="25">
        <f t="shared" si="0"/>
        <v>164.39</v>
      </c>
      <c r="N4" s="25">
        <f t="shared" si="0"/>
        <v>13868.57</v>
      </c>
      <c r="O4" s="28"/>
    </row>
    <row r="5" spans="1:15" ht="15.75" x14ac:dyDescent="0.25">
      <c r="A5" s="108"/>
      <c r="B5" s="107" t="s">
        <v>38</v>
      </c>
      <c r="C5" s="71">
        <f>C7+C9+C11</f>
        <v>1539090</v>
      </c>
      <c r="D5" s="71">
        <f t="shared" ref="D5:G5" si="1">D7+D9+D11</f>
        <v>434536</v>
      </c>
      <c r="E5" s="71">
        <f t="shared" si="1"/>
        <v>0</v>
      </c>
      <c r="F5" s="71">
        <f t="shared" si="1"/>
        <v>1540</v>
      </c>
      <c r="G5" s="71">
        <f t="shared" si="1"/>
        <v>1975166</v>
      </c>
      <c r="H5" s="71">
        <f>H7+H9+H11</f>
        <v>1280262</v>
      </c>
      <c r="I5" s="71">
        <f t="shared" si="0"/>
        <v>70236</v>
      </c>
      <c r="J5" s="71">
        <f t="shared" si="0"/>
        <v>357183</v>
      </c>
      <c r="K5" s="71">
        <f t="shared" si="0"/>
        <v>1707681</v>
      </c>
      <c r="L5" s="71">
        <f t="shared" si="0"/>
        <v>3682847</v>
      </c>
      <c r="M5" s="71">
        <f>M7+M9+M11</f>
        <v>29097</v>
      </c>
      <c r="N5" s="71">
        <f>N7+N9+N11</f>
        <v>3711944</v>
      </c>
      <c r="O5" s="28"/>
    </row>
    <row r="6" spans="1:15" x14ac:dyDescent="0.25">
      <c r="A6" s="197" t="s">
        <v>39</v>
      </c>
      <c r="B6" s="109" t="s">
        <v>16</v>
      </c>
      <c r="C6" s="57">
        <f>'Kurzeme valsts'!C6+'Latgale valsts'!C6+'Rīga valsts'!C6+'Vidzeme valsts'!C6+'Zemgale valst'!C6</f>
        <v>5314.9999999999991</v>
      </c>
      <c r="D6" s="57">
        <f>'Kurzeme valsts'!D6+'Latgale valsts'!D6+'Rīga valsts'!D6+'Vidzeme valsts'!D6+'Zemgale valst'!D6</f>
        <v>1556.1399999999999</v>
      </c>
      <c r="E6" s="57">
        <f>'Kurzeme valsts'!E6+'Latgale valsts'!E6+'Rīga valsts'!E6+'Vidzeme valsts'!E6+'Zemgale valst'!E6</f>
        <v>0</v>
      </c>
      <c r="F6" s="57">
        <f>'Kurzeme valsts'!F6+'Latgale valsts'!F6+'Rīga valsts'!F6+'Vidzeme valsts'!F6+'Zemgale valst'!F6</f>
        <v>9.7700000000000014</v>
      </c>
      <c r="G6" s="26">
        <f>SUM(C6:F6)</f>
        <v>6880.91</v>
      </c>
      <c r="H6" s="57">
        <f>'Kurzeme valsts'!H6+'Latgale valsts'!H6+'Rīga valsts'!H6+'Vidzeme valsts'!H6+'Zemgale valst'!H6</f>
        <v>4819.6900000000005</v>
      </c>
      <c r="I6" s="57">
        <f>'Kurzeme valsts'!I6+'Latgale valsts'!I6+'Rīga valsts'!I6+'Vidzeme valsts'!I6+'Zemgale valst'!I6</f>
        <v>256.46999999999997</v>
      </c>
      <c r="J6" s="57">
        <f>'Kurzeme valsts'!J6+'Latgale valsts'!J6+'Rīga valsts'!J6+'Vidzeme valsts'!J6+'Zemgale valst'!J6</f>
        <v>1208.5500000000002</v>
      </c>
      <c r="K6" s="26">
        <f>SUM(H6:J6)</f>
        <v>6284.7100000000009</v>
      </c>
      <c r="L6" s="26">
        <f>G6+K6</f>
        <v>13165.62</v>
      </c>
      <c r="M6" s="57">
        <f>'Kurzeme valsts'!M6+'Latgale valsts'!M6+'Rīga valsts'!M6+'Vidzeme valsts'!M6+'Zemgale valst'!M6</f>
        <v>162.6</v>
      </c>
      <c r="N6" s="27">
        <f>SUM(L6:M6)</f>
        <v>13328.220000000001</v>
      </c>
      <c r="O6" s="28"/>
    </row>
    <row r="7" spans="1:15" ht="15.75" x14ac:dyDescent="0.25">
      <c r="A7" s="197"/>
      <c r="B7" s="107" t="s">
        <v>38</v>
      </c>
      <c r="C7" s="90">
        <f>'Kurzeme valsts'!C7+'Latgale valsts'!C7+'Rīga valsts'!C7+'Vidzeme valsts'!C7+'Zemgale valst'!C7</f>
        <v>1510614</v>
      </c>
      <c r="D7" s="90">
        <f>'Kurzeme valsts'!D7+'Latgale valsts'!D7+'Rīga valsts'!D7+'Vidzeme valsts'!D7+'Zemgale valst'!D7</f>
        <v>432440</v>
      </c>
      <c r="E7" s="90">
        <f>'Kurzeme valsts'!E7+'Latgale valsts'!E7+'Rīga valsts'!E7+'Vidzeme valsts'!E7+'Zemgale valst'!E7</f>
        <v>0</v>
      </c>
      <c r="F7" s="90">
        <f>'Kurzeme valsts'!F7+'Latgale valsts'!F7+'Rīga valsts'!F7+'Vidzeme valsts'!F7+'Zemgale valst'!F7</f>
        <v>1540</v>
      </c>
      <c r="G7" s="73">
        <f t="shared" ref="G7:G37" si="2">SUM(C7:F7)</f>
        <v>1944594</v>
      </c>
      <c r="H7" s="90">
        <f>'Kurzeme valsts'!H7+'Latgale valsts'!H7+'Rīga valsts'!H7+'Vidzeme valsts'!H7+'Zemgale valst'!H7</f>
        <v>1277491</v>
      </c>
      <c r="I7" s="90">
        <f>'Kurzeme valsts'!I7+'Latgale valsts'!I7+'Rīga valsts'!I7+'Vidzeme valsts'!I7+'Zemgale valst'!I7</f>
        <v>70236</v>
      </c>
      <c r="J7" s="90">
        <f>'Kurzeme valsts'!J7+'Latgale valsts'!J7+'Rīga valsts'!J7+'Vidzeme valsts'!J7+'Zemgale valst'!J7</f>
        <v>356911</v>
      </c>
      <c r="K7" s="73">
        <f t="shared" ref="K7:K37" si="3">SUM(H7:J7)</f>
        <v>1704638</v>
      </c>
      <c r="L7" s="73">
        <f t="shared" ref="L7:L37" si="4">G7+K7</f>
        <v>3649232</v>
      </c>
      <c r="M7" s="90">
        <f>'Kurzeme valsts'!M7+'Latgale valsts'!M7+'Rīga valsts'!M7+'Vidzeme valsts'!M7+'Zemgale valst'!M7</f>
        <v>29064</v>
      </c>
      <c r="N7" s="73">
        <f t="shared" ref="N7:N37" si="5">SUM(L7:M7)</f>
        <v>3678296</v>
      </c>
      <c r="O7" s="28"/>
    </row>
    <row r="8" spans="1:15" x14ac:dyDescent="0.25">
      <c r="A8" s="197" t="s">
        <v>40</v>
      </c>
      <c r="B8" s="107" t="s">
        <v>16</v>
      </c>
      <c r="C8" s="57">
        <f>'Kurzeme valsts'!C8+'Latgale valsts'!C8+'Rīga valsts'!C8+'Vidzeme valsts'!C8+'Zemgale valst'!C8</f>
        <v>442.34</v>
      </c>
      <c r="D8" s="57">
        <f>'Kurzeme valsts'!D8+'Latgale valsts'!D8+'Rīga valsts'!D8+'Vidzeme valsts'!D8+'Zemgale valst'!D8</f>
        <v>19.059999999999999</v>
      </c>
      <c r="E8" s="57">
        <f>'Kurzeme valsts'!E8+'Latgale valsts'!E8+'Rīga valsts'!E8+'Vidzeme valsts'!E8+'Zemgale valst'!E8</f>
        <v>0</v>
      </c>
      <c r="F8" s="57">
        <f>'Kurzeme valsts'!F8+'Latgale valsts'!F8+'Rīga valsts'!F8+'Vidzeme valsts'!F8+'Zemgale valst'!F8</f>
        <v>0</v>
      </c>
      <c r="G8" s="26">
        <f t="shared" si="2"/>
        <v>461.4</v>
      </c>
      <c r="H8" s="57">
        <f>'Kurzeme valsts'!H8+'Latgale valsts'!H8+'Rīga valsts'!H8+'Vidzeme valsts'!H8+'Zemgale valst'!H8</f>
        <v>55.65</v>
      </c>
      <c r="I8" s="57">
        <f>'Kurzeme valsts'!I8+'Latgale valsts'!I8+'Rīga valsts'!I8+'Vidzeme valsts'!I8+'Zemgale valst'!I8</f>
        <v>0</v>
      </c>
      <c r="J8" s="57">
        <f>'Kurzeme valsts'!J8+'Latgale valsts'!J8+'Rīga valsts'!J8+'Vidzeme valsts'!J8+'Zemgale valst'!J8</f>
        <v>1.71</v>
      </c>
      <c r="K8" s="26">
        <f t="shared" si="3"/>
        <v>57.36</v>
      </c>
      <c r="L8" s="26">
        <f t="shared" si="4"/>
        <v>518.76</v>
      </c>
      <c r="M8" s="57">
        <f>'Kurzeme valsts'!M8+'Latgale valsts'!M8+'Rīga valsts'!M8+'Vidzeme valsts'!M8+'Zemgale valst'!M8</f>
        <v>1.79</v>
      </c>
      <c r="N8" s="26">
        <f t="shared" si="5"/>
        <v>520.54999999999995</v>
      </c>
      <c r="O8" s="28"/>
    </row>
    <row r="9" spans="1:15" ht="15.75" x14ac:dyDescent="0.25">
      <c r="A9" s="197"/>
      <c r="B9" s="107" t="s">
        <v>38</v>
      </c>
      <c r="C9" s="90">
        <f>'Kurzeme valsts'!C9+'Latgale valsts'!C9+'Rīga valsts'!C9+'Vidzeme valsts'!C9+'Zemgale valst'!C9</f>
        <v>23607</v>
      </c>
      <c r="D9" s="90">
        <f>'Kurzeme valsts'!D9+'Latgale valsts'!D9+'Rīga valsts'!D9+'Vidzeme valsts'!D9+'Zemgale valst'!D9</f>
        <v>1530</v>
      </c>
      <c r="E9" s="90">
        <f>'Kurzeme valsts'!E9+'Latgale valsts'!E9+'Rīga valsts'!E9+'Vidzeme valsts'!E9+'Zemgale valst'!E9</f>
        <v>0</v>
      </c>
      <c r="F9" s="90">
        <f>'Kurzeme valsts'!F9+'Latgale valsts'!F9+'Rīga valsts'!F9+'Vidzeme valsts'!F9+'Zemgale valst'!F9</f>
        <v>0</v>
      </c>
      <c r="G9" s="74">
        <f>SUM(C9:F9)</f>
        <v>25137</v>
      </c>
      <c r="H9" s="90">
        <f>'Kurzeme valsts'!H9+'Latgale valsts'!H9+'Rīga valsts'!H9+'Vidzeme valsts'!H9+'Zemgale valst'!H9</f>
        <v>2595</v>
      </c>
      <c r="I9" s="90">
        <f>'Kurzeme valsts'!I9+'Latgale valsts'!I9+'Rīga valsts'!I9+'Vidzeme valsts'!I9+'Zemgale valst'!I9</f>
        <v>0</v>
      </c>
      <c r="J9" s="90">
        <f>'Kurzeme valsts'!J9+'Latgale valsts'!J9+'Rīga valsts'!J9+'Vidzeme valsts'!J9+'Zemgale valst'!J9</f>
        <v>272</v>
      </c>
      <c r="K9" s="74">
        <f t="shared" si="3"/>
        <v>2867</v>
      </c>
      <c r="L9" s="74">
        <f>G9+K9</f>
        <v>28004</v>
      </c>
      <c r="M9" s="90">
        <f>'Kurzeme valsts'!M9+'Latgale valsts'!M9+'Rīga valsts'!M9+'Vidzeme valsts'!M9+'Zemgale valst'!M9</f>
        <v>33</v>
      </c>
      <c r="N9" s="74">
        <f>SUM(L9:M9)</f>
        <v>28037</v>
      </c>
      <c r="O9" s="28"/>
    </row>
    <row r="10" spans="1:15" x14ac:dyDescent="0.25">
      <c r="A10" s="197" t="s">
        <v>41</v>
      </c>
      <c r="B10" s="107" t="s">
        <v>16</v>
      </c>
      <c r="C10" s="57">
        <f>'Kurzeme valsts'!C10+'Latgale valsts'!C10+'Rīga valsts'!C10+'Vidzeme valsts'!C10+'Zemgale valst'!C10</f>
        <v>15.62</v>
      </c>
      <c r="D10" s="57">
        <f>'Kurzeme valsts'!D10+'Latgale valsts'!D10+'Rīga valsts'!D10+'Vidzeme valsts'!D10+'Zemgale valst'!D10</f>
        <v>2.29</v>
      </c>
      <c r="E10" s="57">
        <f>'Kurzeme valsts'!E10+'Latgale valsts'!E10+'Rīga valsts'!E10+'Vidzeme valsts'!E10+'Zemgale valst'!E10</f>
        <v>0</v>
      </c>
      <c r="F10" s="57">
        <f>'Kurzeme valsts'!F10+'Latgale valsts'!F10+'Rīga valsts'!F10+'Vidzeme valsts'!F10+'Zemgale valst'!F10</f>
        <v>0</v>
      </c>
      <c r="G10" s="26">
        <f t="shared" si="2"/>
        <v>17.91</v>
      </c>
      <c r="H10" s="57">
        <f>'Kurzeme valsts'!H10+'Latgale valsts'!H10+'Rīga valsts'!J10+'Vidzeme valsts'!H10+'Zemgale valst'!H10</f>
        <v>1.8900000000000001</v>
      </c>
      <c r="I10" s="57">
        <f>'Kurzeme valsts'!I10+'Latgale valsts'!I10+'Rīga valsts'!I10+'Vidzeme valsts'!I10+'Zemgale valst'!I10</f>
        <v>0</v>
      </c>
      <c r="J10" s="57">
        <f>'Kurzeme valsts'!J10+'Latgale valsts'!J10+'Rīga valsts'!J10+'Vidzeme valsts'!J10+'Zemgale valst'!J10</f>
        <v>0</v>
      </c>
      <c r="K10" s="26">
        <f t="shared" si="3"/>
        <v>1.8900000000000001</v>
      </c>
      <c r="L10" s="26">
        <f t="shared" si="4"/>
        <v>19.8</v>
      </c>
      <c r="M10" s="57">
        <f>'Kurzeme valsts'!M10+'Latgale valsts'!M10+'Rīga valsts'!M10+'Vidzeme valsts'!M10+'Zemgale valst'!M10</f>
        <v>0</v>
      </c>
      <c r="N10" s="26">
        <f t="shared" si="5"/>
        <v>19.8</v>
      </c>
      <c r="O10" s="28"/>
    </row>
    <row r="11" spans="1:15" ht="15.75" x14ac:dyDescent="0.25">
      <c r="A11" s="197"/>
      <c r="B11" s="107" t="s">
        <v>38</v>
      </c>
      <c r="C11" s="57">
        <f>'Kurzeme valsts'!C11+'Latgale valsts'!C11+'Rīga valsts'!C11+'Vidzeme valsts'!C11+'Zemgale valst'!C11</f>
        <v>4869</v>
      </c>
      <c r="D11" s="57">
        <f>'Kurzeme valsts'!D11+'Latgale valsts'!D11+'Rīga valsts'!D11+'Vidzeme valsts'!D11+'Zemgale valst'!D11</f>
        <v>566</v>
      </c>
      <c r="E11" s="57">
        <f>'Kurzeme valsts'!E11+'Latgale valsts'!E11+'Rīga valsts'!E11+'Vidzeme valsts'!E11+'Zemgale valst'!E11</f>
        <v>0</v>
      </c>
      <c r="F11" s="57">
        <f>'Kurzeme valsts'!F11+'Latgale valsts'!F11+'Rīga valsts'!F11+'Vidzeme valsts'!F11+'Zemgale valst'!F11</f>
        <v>0</v>
      </c>
      <c r="G11" s="26">
        <f t="shared" si="2"/>
        <v>5435</v>
      </c>
      <c r="H11" s="57">
        <f>'Kurzeme valsts'!H11+'Latgale valsts'!H11+'Rīga valsts'!J11+'Vidzeme valsts'!H11+'Zemgale valst'!H11</f>
        <v>176</v>
      </c>
      <c r="I11" s="57">
        <f>'Kurzeme valsts'!I11+'Latgale valsts'!I11+'Rīga valsts'!I11+'Vidzeme valsts'!I11+'Zemgale valst'!I11</f>
        <v>0</v>
      </c>
      <c r="J11" s="57">
        <f>'Kurzeme valsts'!J11+'Latgale valsts'!J11+'Rīga valsts'!J11+'Vidzeme valsts'!J11+'Zemgale valst'!J11</f>
        <v>0</v>
      </c>
      <c r="K11" s="26">
        <f t="shared" si="3"/>
        <v>176</v>
      </c>
      <c r="L11" s="26">
        <f t="shared" si="4"/>
        <v>5611</v>
      </c>
      <c r="M11" s="57">
        <f>'Kurzeme valsts'!M11+'Latgale valsts'!M11+'Rīga valsts'!M11+'Vidzeme valsts'!M11+'Zemgale valst'!M11</f>
        <v>0</v>
      </c>
      <c r="N11" s="26">
        <f>SUM(L11:M11)</f>
        <v>5611</v>
      </c>
      <c r="O11" s="28"/>
    </row>
    <row r="12" spans="1:15" ht="15.75" x14ac:dyDescent="0.25">
      <c r="A12" s="106" t="s">
        <v>21</v>
      </c>
      <c r="B12" s="107" t="s">
        <v>16</v>
      </c>
      <c r="C12" s="57">
        <f>'Kurzeme valsts'!C12+'Latgale valsts'!C12+'Rīga valsts'!C12+'Vidzeme valsts'!C12+'Zemgale valst'!C12</f>
        <v>6797.2899999999991</v>
      </c>
      <c r="D12" s="57">
        <f>'Kurzeme valsts'!D12+'Latgale valsts'!D12+'Rīga valsts'!D12+'Vidzeme valsts'!D12+'Zemgale valst'!D12</f>
        <v>6697.37</v>
      </c>
      <c r="E12" s="57">
        <f>'Kurzeme valsts'!E12+'Latgale valsts'!E12+'Rīga valsts'!E12+'Vidzeme valsts'!E12+'Zemgale valst'!E12</f>
        <v>3.65</v>
      </c>
      <c r="F12" s="57">
        <f>'Kurzeme valsts'!F12+'Latgale valsts'!F12+'Rīga valsts'!F12+'Vidzeme valsts'!F12+'Zemgale valst'!F12</f>
        <v>16.2</v>
      </c>
      <c r="G12" s="25">
        <f t="shared" si="2"/>
        <v>13514.51</v>
      </c>
      <c r="H12" s="57">
        <f>'Kurzeme valsts'!H12+'Latgale valsts'!H12+'Rīga valsts'!H12+'Vidzeme valsts'!H12+'Zemgale valst'!H12</f>
        <v>1893.29</v>
      </c>
      <c r="I12" s="57">
        <f>'Kurzeme valsts'!I12+'Latgale valsts'!I12+'Rīga valsts'!I12+'Vidzeme valsts'!I12+'Zemgale valst'!I12</f>
        <v>172.17</v>
      </c>
      <c r="J12" s="57">
        <f>'Kurzeme valsts'!J12+'Latgale valsts'!J12+'Rīga valsts'!J12+'Vidzeme valsts'!J12+'Zemgale valst'!J12</f>
        <v>437.73</v>
      </c>
      <c r="K12" s="25">
        <f t="shared" si="3"/>
        <v>2503.19</v>
      </c>
      <c r="L12" s="25">
        <f t="shared" si="4"/>
        <v>16017.7</v>
      </c>
      <c r="M12" s="57">
        <f>'Kurzeme valsts'!M12+'Latgale valsts'!M12+'Rīga valsts'!M12+'Vidzeme valsts'!M12+'Zemgale valst'!M12</f>
        <v>56.839999999999996</v>
      </c>
      <c r="N12" s="25">
        <f t="shared" si="5"/>
        <v>16074.54</v>
      </c>
      <c r="O12" s="28"/>
    </row>
    <row r="13" spans="1:15" ht="25.5" x14ac:dyDescent="0.25">
      <c r="A13" s="107" t="s">
        <v>44</v>
      </c>
      <c r="B13" s="107" t="s">
        <v>38</v>
      </c>
      <c r="C13" s="57">
        <f>'Kurzeme valsts'!C13+'Latgale valsts'!C13+'Rīga valsts'!C13+'Vidzeme valsts'!C13+'Zemgale valst'!C13</f>
        <v>376307</v>
      </c>
      <c r="D13" s="57">
        <f>'Kurzeme valsts'!D13+'Latgale valsts'!D13+'Rīga valsts'!D13+'Vidzeme valsts'!D13+'Zemgale valst'!D13</f>
        <v>353268</v>
      </c>
      <c r="E13" s="57">
        <f>'Kurzeme valsts'!E13+'Latgale valsts'!E13+'Rīga valsts'!E13+'Vidzeme valsts'!E13+'Zemgale valst'!E13</f>
        <v>97</v>
      </c>
      <c r="F13" s="57">
        <f>'Kurzeme valsts'!F13+'Latgale valsts'!F13+'Rīga valsts'!F13+'Vidzeme valsts'!F13+'Zemgale valst'!F13</f>
        <v>808</v>
      </c>
      <c r="G13" s="25">
        <f t="shared" si="2"/>
        <v>730480</v>
      </c>
      <c r="H13" s="57">
        <f>'Kurzeme valsts'!H13+'Latgale valsts'!H13+'Rīga valsts'!H13+'Vidzeme valsts'!H13+'Zemgale valst'!H13</f>
        <v>99237</v>
      </c>
      <c r="I13" s="57">
        <f>'Kurzeme valsts'!I13+'Latgale valsts'!I13+'Rīga valsts'!I13+'Vidzeme valsts'!I13+'Zemgale valst'!I13</f>
        <v>9917</v>
      </c>
      <c r="J13" s="57">
        <f>'Kurzeme valsts'!J13+'Latgale valsts'!J13+'Rīga valsts'!J13+'Vidzeme valsts'!J13+'Zemgale valst'!J13</f>
        <v>23962</v>
      </c>
      <c r="K13" s="25">
        <f t="shared" si="3"/>
        <v>133116</v>
      </c>
      <c r="L13" s="25">
        <f t="shared" si="4"/>
        <v>863596</v>
      </c>
      <c r="M13" s="57">
        <f>'Kurzeme valsts'!M13+'Latgale valsts'!M13+'Rīga valsts'!M13+'Vidzeme valsts'!M13+'Zemgale valst'!M13</f>
        <v>2783</v>
      </c>
      <c r="N13" s="25">
        <f t="shared" si="5"/>
        <v>866379</v>
      </c>
      <c r="O13" s="28"/>
    </row>
    <row r="14" spans="1:15" ht="14.25" customHeight="1" x14ac:dyDescent="0.25">
      <c r="A14" s="196" t="s">
        <v>23</v>
      </c>
      <c r="B14" s="107" t="s">
        <v>16</v>
      </c>
      <c r="C14" s="57">
        <f>'Kurzeme valsts'!C14+'Latgale valsts'!C14+'Rīga valsts'!C14+'Vidzeme valsts'!C14+'Zemgale valst'!C14</f>
        <v>57.54</v>
      </c>
      <c r="D14" s="57">
        <f>'Kurzeme valsts'!D14+'Latgale valsts'!D14+'Rīga valsts'!D14+'Vidzeme valsts'!D14+'Zemgale valst'!D14</f>
        <v>132.68</v>
      </c>
      <c r="E14" s="57">
        <f>'Kurzeme valsts'!E14+'Latgale valsts'!E14+'Rīga valsts'!E14+'Vidzeme valsts'!E14+'Zemgale valst'!E14</f>
        <v>0</v>
      </c>
      <c r="F14" s="57">
        <f>'Kurzeme valsts'!F14+'Latgale valsts'!F14+'Rīga valsts'!F14+'Vidzeme valsts'!F14+'Zemgale valst'!F14</f>
        <v>68.989999999999995</v>
      </c>
      <c r="G14" s="25">
        <f t="shared" si="2"/>
        <v>259.20999999999998</v>
      </c>
      <c r="H14" s="57">
        <f>'Kurzeme valsts'!H14+'Latgale valsts'!H14+'Rīga valsts'!H14+'Vidzeme valsts'!H14+'Zemgale valst'!H14</f>
        <v>59.86</v>
      </c>
      <c r="I14" s="57">
        <f>'Kurzeme valsts'!I14+'Latgale valsts'!I14+'Rīga valsts'!I14+'Vidzeme valsts'!I14+'Zemgale valst'!I14</f>
        <v>3.87</v>
      </c>
      <c r="J14" s="57">
        <f>'Kurzeme valsts'!J14+'Latgale valsts'!J14+'Rīga valsts'!J14+'Vidzeme valsts'!J14+'Zemgale valst'!J14</f>
        <v>9.5599999999999987</v>
      </c>
      <c r="K14" s="25">
        <f t="shared" si="3"/>
        <v>73.289999999999992</v>
      </c>
      <c r="L14" s="25">
        <f t="shared" si="4"/>
        <v>332.5</v>
      </c>
      <c r="M14" s="57">
        <f>'Kurzeme valsts'!M14+'Latgale valsts'!M14+'Rīga valsts'!M14+'Vidzeme valsts'!M14+'Zemgale valst'!M14</f>
        <v>0.17</v>
      </c>
      <c r="N14" s="25">
        <f t="shared" si="5"/>
        <v>332.67</v>
      </c>
      <c r="O14" s="28"/>
    </row>
    <row r="15" spans="1:15" ht="14.25" customHeight="1" x14ac:dyDescent="0.25">
      <c r="A15" s="196"/>
      <c r="B15" s="107" t="s">
        <v>38</v>
      </c>
      <c r="C15" s="57">
        <f>'Kurzeme valsts'!C15+'Latgale valsts'!C15+'Rīga valsts'!C15+'Vidzeme valsts'!C15+'Zemgale valst'!C15</f>
        <v>8867</v>
      </c>
      <c r="D15" s="57">
        <f>'Kurzeme valsts'!D15+'Latgale valsts'!D15+'Rīga valsts'!D15+'Vidzeme valsts'!D15+'Zemgale valst'!D15</f>
        <v>17123</v>
      </c>
      <c r="E15" s="57">
        <f>'Kurzeme valsts'!E15+'Latgale valsts'!E15+'Rīga valsts'!E15+'Vidzeme valsts'!E15+'Zemgale valst'!E15</f>
        <v>0</v>
      </c>
      <c r="F15" s="57">
        <f>'Kurzeme valsts'!F15+'Latgale valsts'!F15+'Rīga valsts'!F15+'Vidzeme valsts'!F15+'Zemgale valst'!F15</f>
        <v>10564</v>
      </c>
      <c r="G15" s="25">
        <f t="shared" si="2"/>
        <v>36554</v>
      </c>
      <c r="H15" s="57">
        <f>'Kurzeme valsts'!H15+'Latgale valsts'!H15+'Rīga valsts'!H15+'Vidzeme valsts'!H15+'Zemgale valst'!H15</f>
        <v>6453</v>
      </c>
      <c r="I15" s="57">
        <f>'Kurzeme valsts'!I15+'Latgale valsts'!I15+'Rīga valsts'!I15+'Vidzeme valsts'!I15+'Zemgale valst'!I15</f>
        <v>401</v>
      </c>
      <c r="J15" s="57">
        <f>'Kurzeme valsts'!J15+'Latgale valsts'!J15+'Rīga valsts'!J15+'Vidzeme valsts'!J15+'Zemgale valst'!J15</f>
        <v>494</v>
      </c>
      <c r="K15" s="25">
        <f t="shared" si="3"/>
        <v>7348</v>
      </c>
      <c r="L15" s="25">
        <f t="shared" si="4"/>
        <v>43902</v>
      </c>
      <c r="M15" s="57">
        <f>'Kurzeme valsts'!M15+'Latgale valsts'!M15+'Rīga valsts'!M15+'Vidzeme valsts'!M15+'Zemgale valst'!M15</f>
        <v>23</v>
      </c>
      <c r="N15" s="25">
        <f t="shared" si="5"/>
        <v>43925</v>
      </c>
      <c r="O15" s="28"/>
    </row>
    <row r="16" spans="1:15" ht="14.25" customHeight="1" x14ac:dyDescent="0.25">
      <c r="A16" s="196" t="s">
        <v>24</v>
      </c>
      <c r="B16" s="107" t="s">
        <v>16</v>
      </c>
      <c r="C16" s="57">
        <f>'Kurzeme valsts'!C16+'Latgale valsts'!C16+'Rīga valsts'!C16+'Vidzeme valsts'!C16+'Zemgale valst'!C16</f>
        <v>6673.97</v>
      </c>
      <c r="D16" s="57">
        <f>'Kurzeme valsts'!D16+'Latgale valsts'!D16+'Rīga valsts'!D16+'Vidzeme valsts'!D16+'Zemgale valst'!D16</f>
        <v>3761.86</v>
      </c>
      <c r="E16" s="57">
        <f>'Kurzeme valsts'!E16+'Latgale valsts'!E16+'Rīga valsts'!E16+'Vidzeme valsts'!E16+'Zemgale valst'!E16</f>
        <v>28.67</v>
      </c>
      <c r="F16" s="57">
        <f>'Kurzeme valsts'!F16+'Latgale valsts'!F16+'Rīga valsts'!F16+'Vidzeme valsts'!F16+'Zemgale valst'!F16</f>
        <v>114.3</v>
      </c>
      <c r="G16" s="25">
        <f t="shared" si="2"/>
        <v>10578.8</v>
      </c>
      <c r="H16" s="57">
        <f>'Kurzeme valsts'!H16+'Latgale valsts'!H16+'Rīga valsts'!H16+'Vidzeme valsts'!H16+'Zemgale valst'!H16</f>
        <v>1735.6999999999998</v>
      </c>
      <c r="I16" s="57">
        <f>'Kurzeme valsts'!I16+'Latgale valsts'!I16+'Rīga valsts'!I16+'Vidzeme valsts'!I16+'Zemgale valst'!I16</f>
        <v>110.33</v>
      </c>
      <c r="J16" s="57">
        <f>'Kurzeme valsts'!J16+'Latgale valsts'!J16+'Rīga valsts'!J16+'Vidzeme valsts'!J16+'Zemgale valst'!J16</f>
        <v>147.65</v>
      </c>
      <c r="K16" s="25">
        <f t="shared" si="3"/>
        <v>1993.6799999999998</v>
      </c>
      <c r="L16" s="25">
        <f t="shared" si="4"/>
        <v>12572.48</v>
      </c>
      <c r="M16" s="57">
        <f>'Kurzeme valsts'!M16+'Latgale valsts'!M16+'Rīga valsts'!M16+'Vidzeme valsts'!M16+'Zemgale valst'!M16</f>
        <v>7.83</v>
      </c>
      <c r="N16" s="25">
        <f t="shared" si="5"/>
        <v>12580.31</v>
      </c>
      <c r="O16" s="28"/>
    </row>
    <row r="17" spans="1:15" ht="14.25" customHeight="1" x14ac:dyDescent="0.25">
      <c r="A17" s="196"/>
      <c r="B17" s="107" t="s">
        <v>38</v>
      </c>
      <c r="C17" s="90">
        <f>'Kurzeme valsts'!C17+'Latgale valsts'!C17+'Rīga valsts'!C17+'Vidzeme valsts'!C17+'Zemgale valst'!C17</f>
        <v>141030</v>
      </c>
      <c r="D17" s="90">
        <f>'Kurzeme valsts'!D17+'Latgale valsts'!D17+'Rīga valsts'!D17+'Vidzeme valsts'!D17+'Zemgale valst'!D17</f>
        <v>53437</v>
      </c>
      <c r="E17" s="90">
        <f>'Kurzeme valsts'!E17+'Latgale valsts'!E17+'Rīga valsts'!E17+'Vidzeme valsts'!E17+'Zemgale valst'!E17</f>
        <v>43</v>
      </c>
      <c r="F17" s="90">
        <f>'Kurzeme valsts'!F17+'Latgale valsts'!F17+'Rīga valsts'!F17+'Vidzeme valsts'!F17+'Zemgale valst'!F17</f>
        <v>3553</v>
      </c>
      <c r="G17" s="60">
        <f t="shared" si="2"/>
        <v>198063</v>
      </c>
      <c r="H17" s="90">
        <f>'Kurzeme valsts'!H17+'Latgale valsts'!H17+'Rīga valsts'!H17+'Vidzeme valsts'!H17+'Zemgale valst'!H17</f>
        <v>30139</v>
      </c>
      <c r="I17" s="90">
        <f>'Kurzeme valsts'!I17+'Latgale valsts'!I17+'Rīga valsts'!I17+'Vidzeme valsts'!I17+'Zemgale valst'!I17</f>
        <v>2182</v>
      </c>
      <c r="J17" s="90">
        <f>'Kurzeme valsts'!J17+'Latgale valsts'!J17+'Rīga valsts'!J17+'Vidzeme valsts'!J17+'Zemgale valst'!J17</f>
        <v>3626</v>
      </c>
      <c r="K17" s="60">
        <f t="shared" si="3"/>
        <v>35947</v>
      </c>
      <c r="L17" s="60">
        <f t="shared" si="4"/>
        <v>234010</v>
      </c>
      <c r="M17" s="90">
        <f>'Kurzeme valsts'!M17+'Latgale valsts'!M17+'Rīga valsts'!M17+'Vidzeme valsts'!M17+'Zemgale valst'!M17</f>
        <v>74</v>
      </c>
      <c r="N17" s="60">
        <f t="shared" si="5"/>
        <v>234084</v>
      </c>
      <c r="O17" s="28"/>
    </row>
    <row r="18" spans="1:15" ht="14.25" customHeight="1" x14ac:dyDescent="0.25">
      <c r="A18" s="198" t="s">
        <v>42</v>
      </c>
      <c r="B18" s="107" t="s">
        <v>16</v>
      </c>
      <c r="C18" s="57">
        <f>'Kurzeme valsts'!C18+'Latgale valsts'!C18+'Rīga valsts'!C18+'Vidzeme valsts'!C18+'Zemgale valst'!C18</f>
        <v>4.6899999999999995</v>
      </c>
      <c r="D18" s="57">
        <f>'Kurzeme valsts'!D18+'Latgale valsts'!D18+'Rīga valsts'!D18+'Vidzeme valsts'!D18+'Zemgale valst'!D18</f>
        <v>7.24</v>
      </c>
      <c r="E18" s="57">
        <f>'Kurzeme valsts'!E18+'Latgale valsts'!E18+'Rīga valsts'!E18+'Vidzeme valsts'!E18+'Zemgale valst'!E18</f>
        <v>0</v>
      </c>
      <c r="F18" s="57">
        <f>'Kurzeme valsts'!F18+'Latgale valsts'!F18+'Rīga valsts'!F18+'Vidzeme valsts'!F18+'Zemgale valst'!F18</f>
        <v>0</v>
      </c>
      <c r="G18" s="25">
        <f t="shared" si="2"/>
        <v>11.93</v>
      </c>
      <c r="H18" s="57">
        <f>'Kurzeme valsts'!H18+'Latgale valsts'!H18+'Rīga valsts'!H18+'Vidzeme valsts'!H18+'Zemgale valst'!H18</f>
        <v>10.27</v>
      </c>
      <c r="I18" s="57">
        <f>'Kurzeme valsts'!I18+'Latgale valsts'!I18+'Rīga valsts'!I18+'Vidzeme valsts'!I18+'Zemgale valst'!I18</f>
        <v>0</v>
      </c>
      <c r="J18" s="57">
        <f>'Kurzeme valsts'!J18+'Latgale valsts'!J18+'Rīga valsts'!J18+'Vidzeme valsts'!J18+'Zemgale valst'!J18</f>
        <v>0</v>
      </c>
      <c r="K18" s="25">
        <f t="shared" si="3"/>
        <v>10.27</v>
      </c>
      <c r="L18" s="25">
        <f t="shared" si="4"/>
        <v>22.2</v>
      </c>
      <c r="M18" s="57">
        <f>'Kurzeme valsts'!M18+'Latgale valsts'!M18+'Rīga valsts'!M18+'Vidzeme valsts'!M18+'Zemgale valst'!M18</f>
        <v>0</v>
      </c>
      <c r="N18" s="25">
        <f t="shared" si="5"/>
        <v>22.2</v>
      </c>
      <c r="O18" s="28"/>
    </row>
    <row r="19" spans="1:15" ht="14.25" customHeight="1" x14ac:dyDescent="0.25">
      <c r="A19" s="198"/>
      <c r="B19" s="107" t="s">
        <v>38</v>
      </c>
      <c r="C19" s="57">
        <f>'Kurzeme valsts'!C19+'Latgale valsts'!C19+'Rīga valsts'!C19+'Vidzeme valsts'!C19+'Zemgale valst'!C19</f>
        <v>1129</v>
      </c>
      <c r="D19" s="57">
        <f>'Kurzeme valsts'!D19+'Latgale valsts'!D19+'Rīga valsts'!D19+'Vidzeme valsts'!D19+'Zemgale valst'!D19</f>
        <v>824</v>
      </c>
      <c r="E19" s="57">
        <f>'Kurzeme valsts'!E19+'Latgale valsts'!E19+'Rīga valsts'!E19+'Vidzeme valsts'!E19+'Zemgale valst'!E19</f>
        <v>0</v>
      </c>
      <c r="F19" s="57">
        <f>'Kurzeme valsts'!F19+'Latgale valsts'!F19+'Rīga valsts'!F19+'Vidzeme valsts'!F19+'Zemgale valst'!F19</f>
        <v>0</v>
      </c>
      <c r="G19" s="25">
        <f t="shared" si="2"/>
        <v>1953</v>
      </c>
      <c r="H19" s="57">
        <f>'Kurzeme valsts'!H19+'Latgale valsts'!H19+'Rīga valsts'!H19+'Vidzeme valsts'!H19+'Zemgale valst'!H19</f>
        <v>2234</v>
      </c>
      <c r="I19" s="57">
        <f>'Kurzeme valsts'!I19+'Latgale valsts'!I19+'Rīga valsts'!I19+'Vidzeme valsts'!I19+'Zemgale valst'!I19</f>
        <v>0</v>
      </c>
      <c r="J19" s="57">
        <f>'Kurzeme valsts'!J19+'Latgale valsts'!J19+'Rīga valsts'!J19+'Vidzeme valsts'!J19+'Zemgale valst'!J19</f>
        <v>0</v>
      </c>
      <c r="K19" s="25">
        <f t="shared" si="3"/>
        <v>2234</v>
      </c>
      <c r="L19" s="25">
        <f t="shared" si="4"/>
        <v>4187</v>
      </c>
      <c r="M19" s="57">
        <f>'Kurzeme valsts'!M19+'Latgale valsts'!M19+'Rīga valsts'!M19+'Vidzeme valsts'!M19+'Zemgale valst'!M19</f>
        <v>0</v>
      </c>
      <c r="N19" s="25">
        <f t="shared" si="5"/>
        <v>4187</v>
      </c>
      <c r="O19" s="28"/>
    </row>
    <row r="20" spans="1:15" ht="14.25" customHeight="1" x14ac:dyDescent="0.25">
      <c r="A20" s="198" t="s">
        <v>43</v>
      </c>
      <c r="B20" s="107" t="s">
        <v>16</v>
      </c>
      <c r="C20" s="57">
        <f>'Kurzeme valsts'!C20+'Latgale valsts'!C20+'Rīga valsts'!C20+'Vidzeme valsts'!C20+'Zemgale valst'!C20</f>
        <v>0</v>
      </c>
      <c r="D20" s="57">
        <f>'Kurzeme valsts'!D20+'Latgale valsts'!D20+'Rīga valsts'!D20+'Vidzeme valsts'!D20+'Zemgale valst'!D20</f>
        <v>0</v>
      </c>
      <c r="E20" s="57">
        <f>'Kurzeme valsts'!E20+'Latgale valsts'!E20+'Rīga valsts'!E20+'Vidzeme valsts'!E20+'Zemgale valst'!E20</f>
        <v>0</v>
      </c>
      <c r="F20" s="57">
        <f>'Kurzeme valsts'!F20+'Latgale valsts'!F20+'Rīga valsts'!F20+'Vidzeme valsts'!F20+'Zemgale valst'!F20</f>
        <v>0</v>
      </c>
      <c r="G20" s="25">
        <f t="shared" si="2"/>
        <v>0</v>
      </c>
      <c r="H20" s="57">
        <f>'Kurzeme valsts'!H20+'Latgale valsts'!H20+'Rīga valsts'!H20+'Vidzeme valsts'!H20+'Zemgale valst'!H20</f>
        <v>0</v>
      </c>
      <c r="I20" s="57">
        <f>'Kurzeme valsts'!I20+'Latgale valsts'!I20+'Rīga valsts'!I20+'Vidzeme valsts'!I20+'Zemgale valst'!I20</f>
        <v>0</v>
      </c>
      <c r="J20" s="57">
        <f>'Kurzeme valsts'!J20+'Latgale valsts'!J20+'Rīga valsts'!J20+'Vidzeme valsts'!J20+'Zemgale valst'!J20</f>
        <v>0</v>
      </c>
      <c r="K20" s="25">
        <f t="shared" si="3"/>
        <v>0</v>
      </c>
      <c r="L20" s="25">
        <f t="shared" si="4"/>
        <v>0</v>
      </c>
      <c r="M20" s="57">
        <f>'Kurzeme valsts'!M20+'Latgale valsts'!M20+'Rīga valsts'!M20+'Vidzeme valsts'!M20+'Zemgale valst'!M20</f>
        <v>0</v>
      </c>
      <c r="N20" s="25">
        <f t="shared" si="5"/>
        <v>0</v>
      </c>
      <c r="O20" s="28"/>
    </row>
    <row r="21" spans="1:15" ht="14.25" customHeight="1" x14ac:dyDescent="0.25">
      <c r="A21" s="198"/>
      <c r="B21" s="107" t="s">
        <v>38</v>
      </c>
      <c r="C21" s="57">
        <f>'Kurzeme valsts'!C21+'Latgale valsts'!C21+'Rīga valsts'!C21+'Vidzeme valsts'!C21+'Zemgale valst'!C21</f>
        <v>0</v>
      </c>
      <c r="D21" s="57">
        <f>'Kurzeme valsts'!D21+'Latgale valsts'!D21+'Rīga valsts'!D21+'Vidzeme valsts'!D21+'Zemgale valst'!D21</f>
        <v>0</v>
      </c>
      <c r="E21" s="57">
        <f>'Kurzeme valsts'!E21+'Latgale valsts'!E21+'Rīga valsts'!E21+'Vidzeme valsts'!E21+'Zemgale valst'!E21</f>
        <v>0</v>
      </c>
      <c r="F21" s="57">
        <f>'Kurzeme valsts'!F21+'Latgale valsts'!F21+'Rīga valsts'!F21+'Vidzeme valsts'!F21+'Zemgale valst'!F21</f>
        <v>0</v>
      </c>
      <c r="G21" s="25">
        <f t="shared" si="2"/>
        <v>0</v>
      </c>
      <c r="H21" s="57">
        <f>'Kurzeme valsts'!H21+'Latgale valsts'!H21+'Rīga valsts'!H21+'Vidzeme valsts'!H21+'Zemgale valst'!H21</f>
        <v>0</v>
      </c>
      <c r="I21" s="57">
        <f>'Kurzeme valsts'!I21+'Latgale valsts'!I21+'Rīga valsts'!I21+'Vidzeme valsts'!I21+'Zemgale valst'!I21</f>
        <v>0</v>
      </c>
      <c r="J21" s="57">
        <f>'Kurzeme valsts'!J21+'Latgale valsts'!J21+'Rīga valsts'!J21+'Vidzeme valsts'!J21+'Zemgale valst'!J21</f>
        <v>0</v>
      </c>
      <c r="K21" s="25">
        <f t="shared" si="3"/>
        <v>0</v>
      </c>
      <c r="L21" s="25">
        <f t="shared" si="4"/>
        <v>0</v>
      </c>
      <c r="M21" s="57">
        <f>'Kurzeme valsts'!M21+'Latgale valsts'!M21+'Rīga valsts'!M21+'Vidzeme valsts'!M21+'Zemgale valst'!M21</f>
        <v>0</v>
      </c>
      <c r="N21" s="25">
        <f t="shared" si="5"/>
        <v>0</v>
      </c>
      <c r="O21" s="28"/>
    </row>
    <row r="22" spans="1:15" ht="14.25" customHeight="1" x14ac:dyDescent="0.25">
      <c r="A22" s="106" t="s">
        <v>27</v>
      </c>
      <c r="B22" s="107" t="s">
        <v>16</v>
      </c>
      <c r="C22" s="57">
        <f>'Kurzeme valsts'!C22+'Latgale valsts'!C22+'Rīga valsts'!C22+'Vidzeme valsts'!C22+'Zemgale valst'!C22</f>
        <v>267.65999999999997</v>
      </c>
      <c r="D22" s="57">
        <f>'Kurzeme valsts'!D22+'Latgale valsts'!D22+'Rīga valsts'!D22+'Vidzeme valsts'!D22+'Zemgale valst'!D22</f>
        <v>259.39999999999998</v>
      </c>
      <c r="E22" s="57">
        <f>'Kurzeme valsts'!E22+'Latgale valsts'!E22+'Rīga valsts'!E22+'Vidzeme valsts'!E22+'Zemgale valst'!E22</f>
        <v>0</v>
      </c>
      <c r="F22" s="57">
        <f>'Kurzeme valsts'!F22+'Latgale valsts'!F22+'Rīga valsts'!F22+'Vidzeme valsts'!F22+'Zemgale valst'!F22</f>
        <v>0</v>
      </c>
      <c r="G22" s="25">
        <f t="shared" si="2"/>
        <v>527.05999999999995</v>
      </c>
      <c r="H22" s="57">
        <f>'Kurzeme valsts'!H22+'Latgale valsts'!H22+'Rīga valsts'!H22+'Vidzeme valsts'!H22+'Zemgale valst'!H22</f>
        <v>253.64</v>
      </c>
      <c r="I22" s="57">
        <f>'Kurzeme valsts'!I22+'Latgale valsts'!I22+'Rīga valsts'!I22+'Vidzeme valsts'!I22+'Zemgale valst'!I22</f>
        <v>149.04</v>
      </c>
      <c r="J22" s="57">
        <f>'Kurzeme valsts'!J22+'Latgale valsts'!J22+'Rīga valsts'!J22+'Vidzeme valsts'!J22+'Zemgale valst'!J22</f>
        <v>80.789999999999992</v>
      </c>
      <c r="K22" s="25">
        <f t="shared" si="3"/>
        <v>483.46999999999991</v>
      </c>
      <c r="L22" s="25">
        <f t="shared" si="4"/>
        <v>1010.5299999999999</v>
      </c>
      <c r="M22" s="57">
        <f>'Kurzeme valsts'!M22+'Latgale valsts'!M22+'Rīga valsts'!M22+'Vidzeme valsts'!M22+'Zemgale valst'!M22</f>
        <v>139.07999999999998</v>
      </c>
      <c r="N22" s="25">
        <f t="shared" si="5"/>
        <v>1149.6099999999999</v>
      </c>
      <c r="O22" s="28"/>
    </row>
    <row r="23" spans="1:15" ht="14.25" customHeight="1" x14ac:dyDescent="0.25">
      <c r="A23" s="108"/>
      <c r="B23" s="107" t="s">
        <v>38</v>
      </c>
      <c r="C23" s="57">
        <f>'Kurzeme valsts'!C23+'Latgale valsts'!C23+'Rīga valsts'!C23+'Vidzeme valsts'!C23+'Zemgale valst'!C23</f>
        <v>25778</v>
      </c>
      <c r="D23" s="57">
        <f>'Kurzeme valsts'!D23+'Latgale valsts'!D23+'Rīga valsts'!D23+'Vidzeme valsts'!D23+'Zemgale valst'!D23</f>
        <v>24767</v>
      </c>
      <c r="E23" s="57">
        <f>'Kurzeme valsts'!E23+'Latgale valsts'!E23+'Rīga valsts'!E23+'Vidzeme valsts'!E23+'Zemgale valst'!E23</f>
        <v>0</v>
      </c>
      <c r="F23" s="57">
        <f>'Kurzeme valsts'!F23+'Latgale valsts'!F23+'Rīga valsts'!F23+'Vidzeme valsts'!F23+'Zemgale valst'!F23</f>
        <v>0</v>
      </c>
      <c r="G23" s="25">
        <f t="shared" si="2"/>
        <v>50545</v>
      </c>
      <c r="H23" s="57">
        <f>'Kurzeme valsts'!H23+'Latgale valsts'!H23+'Rīga valsts'!H23+'Vidzeme valsts'!H23+'Zemgale valst'!H23</f>
        <v>24102</v>
      </c>
      <c r="I23" s="57">
        <f>'Kurzeme valsts'!I23+'Latgale valsts'!I23+'Rīga valsts'!I23+'Vidzeme valsts'!I23+'Zemgale valst'!I23</f>
        <v>11809</v>
      </c>
      <c r="J23" s="57">
        <f>'Kurzeme valsts'!J23+'Latgale valsts'!J23+'Rīga valsts'!J23+'Vidzeme valsts'!J23+'Zemgale valst'!J23</f>
        <v>6083</v>
      </c>
      <c r="K23" s="25">
        <f t="shared" si="3"/>
        <v>41994</v>
      </c>
      <c r="L23" s="25">
        <f t="shared" si="4"/>
        <v>92539</v>
      </c>
      <c r="M23" s="57">
        <f>'Kurzeme valsts'!M23+'Latgale valsts'!M23+'Rīga valsts'!M23+'Vidzeme valsts'!M23+'Zemgale valst'!M23</f>
        <v>11506</v>
      </c>
      <c r="N23" s="25">
        <f t="shared" si="5"/>
        <v>104045</v>
      </c>
      <c r="O23" s="28"/>
    </row>
    <row r="24" spans="1:15" ht="14.25" customHeight="1" x14ac:dyDescent="0.25">
      <c r="A24" s="196" t="s">
        <v>28</v>
      </c>
      <c r="B24" s="107" t="s">
        <v>16</v>
      </c>
      <c r="C24" s="57">
        <f>'Kurzeme valsts'!C24+'Latgale valsts'!C24+'Rīga valsts'!C24+'Vidzeme valsts'!C24+'Zemgale valst'!C24</f>
        <v>1399.3899999999999</v>
      </c>
      <c r="D24" s="57">
        <f>'Kurzeme valsts'!D24+'Latgale valsts'!D24+'Rīga valsts'!D24+'Vidzeme valsts'!D24+'Zemgale valst'!D24</f>
        <v>414.34</v>
      </c>
      <c r="E24" s="57">
        <f>'Kurzeme valsts'!E24+'Latgale valsts'!E24+'Rīga valsts'!E24+'Vidzeme valsts'!E24+'Zemgale valst'!E24</f>
        <v>24.83</v>
      </c>
      <c r="F24" s="57">
        <f>'Kurzeme valsts'!F24+'Latgale valsts'!F24+'Rīga valsts'!F24+'Vidzeme valsts'!F24+'Zemgale valst'!F24</f>
        <v>20.010000000000002</v>
      </c>
      <c r="G24" s="25">
        <f t="shared" si="2"/>
        <v>1858.5699999999997</v>
      </c>
      <c r="H24" s="57">
        <f>'Kurzeme valsts'!H24+'Latgale valsts'!H24+'Rīga valsts'!H24+'Vidzeme valsts'!H24+'Zemgale valst'!H24</f>
        <v>372.37999999999994</v>
      </c>
      <c r="I24" s="57">
        <f>'Kurzeme valsts'!I24+'Latgale valsts'!I24+'Rīga valsts'!I24+'Vidzeme valsts'!I24+'Zemgale valst'!I24</f>
        <v>19.600000000000001</v>
      </c>
      <c r="J24" s="57">
        <f>'Kurzeme valsts'!J24+'Latgale valsts'!J24+'Rīga valsts'!J24+'Vidzeme valsts'!J24+'Zemgale valst'!J24</f>
        <v>75.069999999999993</v>
      </c>
      <c r="K24" s="25">
        <f t="shared" si="3"/>
        <v>467.04999999999995</v>
      </c>
      <c r="L24" s="25">
        <f t="shared" si="4"/>
        <v>2325.62</v>
      </c>
      <c r="M24" s="57">
        <f>'Kurzeme valsts'!M24+'Latgale valsts'!M24+'Rīga valsts'!M24+'Vidzeme valsts'!M24+'Zemgale valst'!M24</f>
        <v>27.34</v>
      </c>
      <c r="N24" s="25">
        <f t="shared" si="5"/>
        <v>2352.96</v>
      </c>
      <c r="O24" s="28"/>
    </row>
    <row r="25" spans="1:15" ht="14.25" customHeight="1" x14ac:dyDescent="0.25">
      <c r="A25" s="196"/>
      <c r="B25" s="107" t="s">
        <v>38</v>
      </c>
      <c r="C25" s="57">
        <f>'Kurzeme valsts'!C25+'Latgale valsts'!C25+'Rīga valsts'!C25+'Vidzeme valsts'!C25+'Zemgale valst'!C25</f>
        <v>30235</v>
      </c>
      <c r="D25" s="57">
        <f>'Kurzeme valsts'!D25+'Latgale valsts'!D25+'Rīga valsts'!D25+'Vidzeme valsts'!D25+'Zemgale valst'!D25</f>
        <v>7388</v>
      </c>
      <c r="E25" s="57">
        <f>'Kurzeme valsts'!E25+'Latgale valsts'!E25+'Rīga valsts'!E25+'Vidzeme valsts'!E25+'Zemgale valst'!E25</f>
        <v>720</v>
      </c>
      <c r="F25" s="57">
        <f>'Kurzeme valsts'!F25+'Latgale valsts'!F25+'Rīga valsts'!F25+'Vidzeme valsts'!F25+'Zemgale valst'!F25</f>
        <v>98</v>
      </c>
      <c r="G25" s="25">
        <f t="shared" si="2"/>
        <v>38441</v>
      </c>
      <c r="H25" s="57">
        <f>'Kurzeme valsts'!H25+'Latgale valsts'!H25+'Rīga valsts'!H25+'Vidzeme valsts'!H25+'Zemgale valst'!H25</f>
        <v>5681</v>
      </c>
      <c r="I25" s="57">
        <f>'Kurzeme valsts'!I25+'Latgale valsts'!I25+'Rīga valsts'!I25+'Vidzeme valsts'!I25+'Zemgale valst'!I25</f>
        <v>328</v>
      </c>
      <c r="J25" s="57">
        <f>'Kurzeme valsts'!J25+'Latgale valsts'!J25+'Rīga valsts'!J25+'Vidzeme valsts'!J25+'Zemgale valst'!J25</f>
        <v>962</v>
      </c>
      <c r="K25" s="25">
        <f t="shared" si="3"/>
        <v>6971</v>
      </c>
      <c r="L25" s="25">
        <f t="shared" si="4"/>
        <v>45412</v>
      </c>
      <c r="M25" s="57">
        <f>'Kurzeme valsts'!M25+'Latgale valsts'!M25+'Rīga valsts'!M25+'Vidzeme valsts'!M25+'Zemgale valst'!M25</f>
        <v>417</v>
      </c>
      <c r="N25" s="25">
        <f t="shared" si="5"/>
        <v>45829</v>
      </c>
      <c r="O25" s="28"/>
    </row>
    <row r="26" spans="1:15" ht="14.25" customHeight="1" x14ac:dyDescent="0.25">
      <c r="A26" s="196" t="s">
        <v>29</v>
      </c>
      <c r="B26" s="107" t="s">
        <v>16</v>
      </c>
      <c r="C26" s="57">
        <f>'Kurzeme valsts'!C26+'Latgale valsts'!C26+'Rīga valsts'!C26+'Vidzeme valsts'!C26+'Zemgale valst'!C26</f>
        <v>0</v>
      </c>
      <c r="D26" s="57">
        <f>'Kurzeme valsts'!D26+'Latgale valsts'!D26+'Rīga valsts'!D26+'Vidzeme valsts'!D26+'Zemgale valst'!D26</f>
        <v>0</v>
      </c>
      <c r="E26" s="57">
        <f>'Kurzeme valsts'!E26+'Latgale valsts'!E26+'Rīga valsts'!E26+'Vidzeme valsts'!E26+'Zemgale valst'!E26</f>
        <v>0</v>
      </c>
      <c r="F26" s="57">
        <f>'Kurzeme valsts'!F26+'Latgale valsts'!F26+'Rīga valsts'!F26+'Vidzeme valsts'!F26+'Zemgale valst'!F26</f>
        <v>0</v>
      </c>
      <c r="G26" s="25">
        <f t="shared" si="2"/>
        <v>0</v>
      </c>
      <c r="H26" s="57">
        <f>'Kurzeme valsts'!H26+'Latgale valsts'!H26+'Rīga valsts'!H26+'Vidzeme valsts'!H26+'Zemgale valst'!H26</f>
        <v>0</v>
      </c>
      <c r="I26" s="57">
        <f>'Kurzeme valsts'!I26+'Latgale valsts'!I26+'Rīga valsts'!I26+'Vidzeme valsts'!I26+'Zemgale valst'!I26</f>
        <v>0</v>
      </c>
      <c r="J26" s="57">
        <f>'Kurzeme valsts'!J26+'Latgale valsts'!J26+'Rīga valsts'!J26+'Vidzeme valsts'!J26+'Zemgale valst'!J26</f>
        <v>0</v>
      </c>
      <c r="K26" s="25">
        <f t="shared" si="3"/>
        <v>0</v>
      </c>
      <c r="L26" s="25">
        <f t="shared" si="4"/>
        <v>0</v>
      </c>
      <c r="M26" s="57">
        <f>'Kurzeme valsts'!M26+'Latgale valsts'!M26+'Rīga valsts'!M26+'Vidzeme valsts'!M26+'Zemgale valst'!M26</f>
        <v>0</v>
      </c>
      <c r="N26" s="25">
        <f t="shared" si="5"/>
        <v>0</v>
      </c>
      <c r="O26" s="28"/>
    </row>
    <row r="27" spans="1:15" ht="14.25" customHeight="1" x14ac:dyDescent="0.25">
      <c r="A27" s="196"/>
      <c r="B27" s="107" t="s">
        <v>38</v>
      </c>
      <c r="C27" s="57">
        <f>'Kurzeme valsts'!C27+'Latgale valsts'!C27+'Rīga valsts'!C27+'Vidzeme valsts'!C27+'Zemgale valst'!C27</f>
        <v>0</v>
      </c>
      <c r="D27" s="57">
        <f>'Kurzeme valsts'!D27+'Latgale valsts'!D27+'Rīga valsts'!D27+'Vidzeme valsts'!D27+'Zemgale valst'!D27</f>
        <v>0</v>
      </c>
      <c r="E27" s="57">
        <f>'Kurzeme valsts'!E27+'Latgale valsts'!E27+'Rīga valsts'!E27+'Vidzeme valsts'!E27+'Zemgale valst'!E27</f>
        <v>0</v>
      </c>
      <c r="F27" s="57">
        <f>'Kurzeme valsts'!F27+'Latgale valsts'!F27+'Rīga valsts'!F27+'Vidzeme valsts'!F27+'Zemgale valst'!F27</f>
        <v>0</v>
      </c>
      <c r="G27" s="25">
        <f t="shared" si="2"/>
        <v>0</v>
      </c>
      <c r="H27" s="57">
        <f>'Kurzeme valsts'!H27+'Latgale valsts'!H27+'Rīga valsts'!H27+'Vidzeme valsts'!H27+'Zemgale valst'!H27</f>
        <v>0</v>
      </c>
      <c r="I27" s="57">
        <f>'Kurzeme valsts'!I27+'Latgale valsts'!I27+'Rīga valsts'!I27+'Vidzeme valsts'!I27+'Zemgale valst'!I27</f>
        <v>0</v>
      </c>
      <c r="J27" s="57">
        <f>'Kurzeme valsts'!J27+'Latgale valsts'!J27+'Rīga valsts'!J27+'Vidzeme valsts'!J27+'Zemgale valst'!J27</f>
        <v>0</v>
      </c>
      <c r="K27" s="25">
        <f t="shared" si="3"/>
        <v>0</v>
      </c>
      <c r="L27" s="25">
        <f t="shared" si="4"/>
        <v>0</v>
      </c>
      <c r="M27" s="57">
        <f>'Kurzeme valsts'!M27+'Latgale valsts'!M27+'Rīga valsts'!M27+'Vidzeme valsts'!M27+'Zemgale valst'!M27</f>
        <v>0</v>
      </c>
      <c r="N27" s="25">
        <f t="shared" si="5"/>
        <v>0</v>
      </c>
      <c r="O27" s="28"/>
    </row>
    <row r="28" spans="1:15" ht="14.25" customHeight="1" x14ac:dyDescent="0.25">
      <c r="A28" s="196" t="s">
        <v>30</v>
      </c>
      <c r="B28" s="107" t="s">
        <v>16</v>
      </c>
      <c r="C28" s="57">
        <f>'Kurzeme valsts'!C28+'Latgale valsts'!C28+'Rīga valsts'!C28+'Vidzeme valsts'!C28+'Zemgale valst'!C28</f>
        <v>1.44</v>
      </c>
      <c r="D28" s="57">
        <f>'Kurzeme valsts'!D28+'Latgale valsts'!D28+'Rīga valsts'!D28+'Vidzeme valsts'!D28+'Zemgale valst'!D28</f>
        <v>0</v>
      </c>
      <c r="E28" s="57">
        <f>'Kurzeme valsts'!E28+'Latgale valsts'!E28+'Rīga valsts'!E28+'Vidzeme valsts'!E28+'Zemgale valst'!E28</f>
        <v>0</v>
      </c>
      <c r="F28" s="57">
        <f>'Kurzeme valsts'!F28+'Latgale valsts'!F28+'Rīga valsts'!F28+'Vidzeme valsts'!F28+'Zemgale valst'!F28</f>
        <v>0</v>
      </c>
      <c r="G28" s="25">
        <f t="shared" si="2"/>
        <v>1.44</v>
      </c>
      <c r="H28" s="57">
        <f>'Kurzeme valsts'!H28+'Latgale valsts'!H28+'Rīga valsts'!H28+'Vidzeme valsts'!H28+'Zemgale valst'!H28</f>
        <v>0</v>
      </c>
      <c r="I28" s="57">
        <f>'Kurzeme valsts'!I28+'Latgale valsts'!I28+'Rīga valsts'!I28+'Vidzeme valsts'!I28+'Zemgale valst'!I28</f>
        <v>0</v>
      </c>
      <c r="J28" s="57">
        <f>'Kurzeme valsts'!J28+'Latgale valsts'!J28+'Rīga valsts'!J28+'Vidzeme valsts'!J28+'Zemgale valst'!J28</f>
        <v>0</v>
      </c>
      <c r="K28" s="25">
        <f t="shared" si="3"/>
        <v>0</v>
      </c>
      <c r="L28" s="25">
        <f t="shared" si="4"/>
        <v>1.44</v>
      </c>
      <c r="M28" s="57">
        <f>'Kurzeme valsts'!M28+'Latgale valsts'!M28+'Rīga valsts'!M28+'Vidzeme valsts'!M28+'Zemgale valst'!M28</f>
        <v>0</v>
      </c>
      <c r="N28" s="25">
        <f t="shared" si="5"/>
        <v>1.44</v>
      </c>
      <c r="O28" s="28"/>
    </row>
    <row r="29" spans="1:15" ht="14.25" customHeight="1" x14ac:dyDescent="0.25">
      <c r="A29" s="196"/>
      <c r="B29" s="107" t="s">
        <v>38</v>
      </c>
      <c r="C29" s="57">
        <f>'Kurzeme valsts'!C29+'Latgale valsts'!C29+'Rīga valsts'!C29+'Vidzeme valsts'!C29+'Zemgale valst'!C29</f>
        <v>1</v>
      </c>
      <c r="D29" s="57">
        <f>'Kurzeme valsts'!D29+'Latgale valsts'!D29+'Rīga valsts'!D29+'Vidzeme valsts'!D29+'Zemgale valst'!D29</f>
        <v>0</v>
      </c>
      <c r="E29" s="57">
        <f>'Kurzeme valsts'!E29+'Latgale valsts'!E29+'Rīga valsts'!E29+'Vidzeme valsts'!E29+'Zemgale valst'!E29</f>
        <v>0</v>
      </c>
      <c r="F29" s="57">
        <f>'Kurzeme valsts'!F29+'Latgale valsts'!F29+'Rīga valsts'!F29+'Vidzeme valsts'!F29+'Zemgale valst'!F29</f>
        <v>0</v>
      </c>
      <c r="G29" s="25">
        <f t="shared" si="2"/>
        <v>1</v>
      </c>
      <c r="H29" s="57">
        <f>'Kurzeme valsts'!H29+'Latgale valsts'!H29+'Rīga valsts'!H29+'Vidzeme valsts'!H29+'Zemgale valst'!H29</f>
        <v>0</v>
      </c>
      <c r="I29" s="57">
        <f>'Kurzeme valsts'!I29+'Latgale valsts'!I29+'Rīga valsts'!I29+'Vidzeme valsts'!I29+'Zemgale valst'!I29</f>
        <v>0</v>
      </c>
      <c r="J29" s="57">
        <f>'Kurzeme valsts'!J29+'Latgale valsts'!J29+'Rīga valsts'!J29+'Vidzeme valsts'!J29+'Zemgale valst'!J29</f>
        <v>0</v>
      </c>
      <c r="K29" s="25">
        <f t="shared" si="3"/>
        <v>0</v>
      </c>
      <c r="L29" s="25">
        <f t="shared" si="4"/>
        <v>1</v>
      </c>
      <c r="M29" s="57">
        <f>'Kurzeme valsts'!M29+'Latgale valsts'!M29+'Rīga valsts'!M29+'Vidzeme valsts'!M29+'Zemgale valst'!M29</f>
        <v>0</v>
      </c>
      <c r="N29" s="25">
        <f t="shared" si="5"/>
        <v>1</v>
      </c>
      <c r="O29" s="28"/>
    </row>
    <row r="30" spans="1:15" ht="14.25" customHeight="1" x14ac:dyDescent="0.25">
      <c r="A30" s="196" t="s">
        <v>31</v>
      </c>
      <c r="B30" s="107" t="s">
        <v>16</v>
      </c>
      <c r="C30" s="57">
        <f>'Kurzeme valsts'!C30+'Latgale valsts'!C30+'Rīga valsts'!C30+'Vidzeme valsts'!C30+'Zemgale valst'!C30</f>
        <v>356.70000000000005</v>
      </c>
      <c r="D30" s="57">
        <f>'Kurzeme valsts'!D30+'Latgale valsts'!D30+'Rīga valsts'!D30+'Vidzeme valsts'!D30+'Zemgale valst'!D30</f>
        <v>105.88999999999999</v>
      </c>
      <c r="E30" s="57">
        <f>'Kurzeme valsts'!E30+'Latgale valsts'!E30+'Rīga valsts'!E30+'Vidzeme valsts'!E30+'Zemgale valst'!E30</f>
        <v>0</v>
      </c>
      <c r="F30" s="57">
        <f>'Kurzeme valsts'!F30+'Latgale valsts'!F30+'Rīga valsts'!F30+'Vidzeme valsts'!F30+'Zemgale valst'!F30</f>
        <v>0.85</v>
      </c>
      <c r="G30" s="25">
        <f t="shared" si="2"/>
        <v>463.44000000000005</v>
      </c>
      <c r="H30" s="57">
        <f>'Kurzeme valsts'!H30+'Latgale valsts'!H30+'Rīga valsts'!H30+'Vidzeme valsts'!H30+'Zemgale valst'!H30</f>
        <v>112.49000000000001</v>
      </c>
      <c r="I30" s="57">
        <f>'Kurzeme valsts'!I30+'Latgale valsts'!I30+'Rīga valsts'!I30+'Vidzeme valsts'!I30+'Zemgale valst'!I30</f>
        <v>8.2399999999999984</v>
      </c>
      <c r="J30" s="57">
        <f>'Kurzeme valsts'!J30+'Latgale valsts'!J30+'Rīga valsts'!J30+'Vidzeme valsts'!J30+'Zemgale valst'!J30</f>
        <v>13.370000000000001</v>
      </c>
      <c r="K30" s="25">
        <f t="shared" si="3"/>
        <v>134.1</v>
      </c>
      <c r="L30" s="25">
        <f t="shared" si="4"/>
        <v>597.54000000000008</v>
      </c>
      <c r="M30" s="57">
        <f>'Kurzeme valsts'!M30+'Latgale valsts'!M30+'Rīga valsts'!M30+'Vidzeme valsts'!M30+'Zemgale valst'!M30</f>
        <v>2.4600000000000004</v>
      </c>
      <c r="N30" s="25">
        <f t="shared" si="5"/>
        <v>600.00000000000011</v>
      </c>
      <c r="O30" s="28"/>
    </row>
    <row r="31" spans="1:15" ht="14.25" customHeight="1" x14ac:dyDescent="0.25">
      <c r="A31" s="196"/>
      <c r="B31" s="107" t="s">
        <v>38</v>
      </c>
      <c r="C31" s="90">
        <f>'Kurzeme valsts'!C31+'Latgale valsts'!C31+'Rīga valsts'!C31+'Vidzeme valsts'!C31+'Zemgale valst'!C31</f>
        <v>58897</v>
      </c>
      <c r="D31" s="90">
        <f>'Kurzeme valsts'!D31+'Latgale valsts'!D31+'Rīga valsts'!D31+'Vidzeme valsts'!D31+'Zemgale valst'!D31</f>
        <v>18285</v>
      </c>
      <c r="E31" s="90">
        <f>'Kurzeme valsts'!E31+'Latgale valsts'!E31+'Rīga valsts'!E31+'Vidzeme valsts'!E31+'Zemgale valst'!E31</f>
        <v>0</v>
      </c>
      <c r="F31" s="90">
        <f>'Kurzeme valsts'!F31+'Latgale valsts'!F31+'Rīga valsts'!F31+'Vidzeme valsts'!F31+'Zemgale valst'!F31</f>
        <v>189</v>
      </c>
      <c r="G31" s="60">
        <f t="shared" si="2"/>
        <v>77371</v>
      </c>
      <c r="H31" s="90">
        <f>'Kurzeme valsts'!H31+'Latgale valsts'!H31+'Rīga valsts'!H31+'Vidzeme valsts'!H31+'Zemgale valst'!H31</f>
        <v>18808</v>
      </c>
      <c r="I31" s="90">
        <f>'Kurzeme valsts'!I31+'Latgale valsts'!I31+'Rīga valsts'!I31+'Vidzeme valsts'!I31+'Zemgale valst'!I31</f>
        <v>1398</v>
      </c>
      <c r="J31" s="90">
        <f>'Kurzeme valsts'!J31+'Latgale valsts'!J31+'Rīga valsts'!J31+'Vidzeme valsts'!J31+'Zemgale valst'!J31</f>
        <v>1840</v>
      </c>
      <c r="K31" s="60">
        <f t="shared" si="3"/>
        <v>22046</v>
      </c>
      <c r="L31" s="60">
        <f t="shared" si="4"/>
        <v>99417</v>
      </c>
      <c r="M31" s="90">
        <f>'Kurzeme valsts'!M31+'Latgale valsts'!M31+'Rīga valsts'!M31+'Vidzeme valsts'!M31+'Zemgale valst'!M31</f>
        <v>286</v>
      </c>
      <c r="N31" s="60">
        <f t="shared" si="5"/>
        <v>99703</v>
      </c>
      <c r="O31" s="28"/>
    </row>
    <row r="32" spans="1:15" ht="14.25" customHeight="1" x14ac:dyDescent="0.25">
      <c r="A32" s="196" t="s">
        <v>32</v>
      </c>
      <c r="B32" s="107" t="s">
        <v>16</v>
      </c>
      <c r="C32" s="57">
        <f>'Kurzeme valsts'!C32+'Latgale valsts'!C32+'Rīga valsts'!C32+'Vidzeme valsts'!C32+'Zemgale valst'!C32</f>
        <v>0</v>
      </c>
      <c r="D32" s="57">
        <f>'Kurzeme valsts'!D32+'Latgale valsts'!D32+'Rīga valsts'!D32+'Vidzeme valsts'!D32+'Zemgale valst'!D32</f>
        <v>0</v>
      </c>
      <c r="E32" s="57">
        <f>'Kurzeme valsts'!E32+'Latgale valsts'!E32+'Rīga valsts'!E32+'Vidzeme valsts'!E32+'Zemgale valst'!E32</f>
        <v>0</v>
      </c>
      <c r="F32" s="57">
        <f>'Kurzeme valsts'!F32+'Latgale valsts'!F32+'Rīga valsts'!F32+'Vidzeme valsts'!F32+'Zemgale valst'!F32</f>
        <v>0</v>
      </c>
      <c r="G32" s="25">
        <f t="shared" si="2"/>
        <v>0</v>
      </c>
      <c r="H32" s="57">
        <f>'Kurzeme valsts'!H32+'Latgale valsts'!H32+'Rīga valsts'!H32+'Vidzeme valsts'!H32+'Zemgale valst'!H32</f>
        <v>0</v>
      </c>
      <c r="I32" s="57">
        <f>'Kurzeme valsts'!I32+'Latgale valsts'!I32+'Rīga valsts'!I32+'Vidzeme valsts'!I32+'Zemgale valst'!I32</f>
        <v>0</v>
      </c>
      <c r="J32" s="57">
        <f>'Kurzeme valsts'!J32+'Latgale valsts'!J32+'Rīga valsts'!J32+'Vidzeme valsts'!J32+'Zemgale valst'!J32</f>
        <v>0</v>
      </c>
      <c r="K32" s="25">
        <f t="shared" si="3"/>
        <v>0</v>
      </c>
      <c r="L32" s="25">
        <f t="shared" si="4"/>
        <v>0</v>
      </c>
      <c r="M32" s="57">
        <f>'Kurzeme valsts'!M32+'Latgale valsts'!M32+'Rīga valsts'!M32+'Vidzeme valsts'!M32+'Zemgale valst'!M32</f>
        <v>0</v>
      </c>
      <c r="N32" s="25">
        <f t="shared" si="5"/>
        <v>0</v>
      </c>
      <c r="O32" s="28"/>
    </row>
    <row r="33" spans="1:16" ht="14.25" customHeight="1" x14ac:dyDescent="0.25">
      <c r="A33" s="196"/>
      <c r="B33" s="107" t="s">
        <v>38</v>
      </c>
      <c r="C33" s="57">
        <f>'Kurzeme valsts'!C33+'Latgale valsts'!C33+'Rīga valsts'!C33+'Vidzeme valsts'!C33+'Zemgale valst'!C33</f>
        <v>0</v>
      </c>
      <c r="D33" s="57">
        <f>'Kurzeme valsts'!D33+'Latgale valsts'!D33+'Rīga valsts'!D33+'Vidzeme valsts'!D33+'Zemgale valst'!D33</f>
        <v>0</v>
      </c>
      <c r="E33" s="57">
        <f>'Kurzeme valsts'!E33+'Latgale valsts'!E33+'Rīga valsts'!E33+'Vidzeme valsts'!E33+'Zemgale valst'!E33</f>
        <v>0</v>
      </c>
      <c r="F33" s="57">
        <f>'Kurzeme valsts'!F33+'Latgale valsts'!F33+'Rīga valsts'!F33+'Vidzeme valsts'!F33+'Zemgale valst'!F33</f>
        <v>0</v>
      </c>
      <c r="G33" s="25">
        <f t="shared" si="2"/>
        <v>0</v>
      </c>
      <c r="H33" s="57">
        <f>'Kurzeme valsts'!H33+'Latgale valsts'!H33+'Rīga valsts'!H33+'Vidzeme valsts'!H33+'Zemgale valst'!H33</f>
        <v>0</v>
      </c>
      <c r="I33" s="57">
        <f>'Kurzeme valsts'!I33+'Latgale valsts'!I33+'Rīga valsts'!I33+'Vidzeme valsts'!I33+'Zemgale valst'!I33</f>
        <v>0</v>
      </c>
      <c r="J33" s="57">
        <f>'Kurzeme valsts'!J33+'Latgale valsts'!J33+'Rīga valsts'!J33+'Vidzeme valsts'!J33+'Zemgale valst'!J33</f>
        <v>0</v>
      </c>
      <c r="K33" s="25">
        <f t="shared" si="3"/>
        <v>0</v>
      </c>
      <c r="L33" s="25">
        <f t="shared" si="4"/>
        <v>0</v>
      </c>
      <c r="M33" s="57">
        <f>'Kurzeme valsts'!M33+'Latgale valsts'!M33+'Rīga valsts'!M33+'Vidzeme valsts'!M33+'Zemgale valst'!M33</f>
        <v>0</v>
      </c>
      <c r="N33" s="25">
        <f>SUM(L33:M33)</f>
        <v>0</v>
      </c>
      <c r="O33" s="28"/>
    </row>
    <row r="34" spans="1:16" ht="14.25" customHeight="1" x14ac:dyDescent="0.25">
      <c r="A34" s="196" t="s">
        <v>33</v>
      </c>
      <c r="B34" s="107" t="s">
        <v>16</v>
      </c>
      <c r="C34" s="57">
        <f>'Kurzeme valsts'!C34+'Latgale valsts'!C34+'Rīga valsts'!C34+'Vidzeme valsts'!C34+'Zemgale valst'!C34</f>
        <v>1.7</v>
      </c>
      <c r="D34" s="57">
        <f>'Kurzeme valsts'!D34+'Latgale valsts'!D34+'Rīga valsts'!D34+'Vidzeme valsts'!D34+'Zemgale valst'!D34</f>
        <v>0</v>
      </c>
      <c r="E34" s="57">
        <f>'Kurzeme valsts'!E34+'Latgale valsts'!E34+'Rīga valsts'!E34+'Vidzeme valsts'!E34+'Zemgale valst'!E34</f>
        <v>0</v>
      </c>
      <c r="F34" s="57">
        <f>'Kurzeme valsts'!F34+'Latgale valsts'!F34+'Rīga valsts'!F34+'Vidzeme valsts'!F34+'Zemgale valst'!F34</f>
        <v>0</v>
      </c>
      <c r="G34" s="25">
        <f t="shared" si="2"/>
        <v>1.7</v>
      </c>
      <c r="H34" s="57">
        <f>'Kurzeme valsts'!H34+'Latgale valsts'!H34+'Rīga valsts'!H34+'Vidzeme valsts'!H34+'Zemgale valst'!H34</f>
        <v>1.29</v>
      </c>
      <c r="I34" s="57">
        <f>'Kurzeme valsts'!I34+'Latgale valsts'!I34+'Rīga valsts'!I34+'Vidzeme valsts'!I34+'Zemgale valst'!I34</f>
        <v>0</v>
      </c>
      <c r="J34" s="57">
        <f>'Kurzeme valsts'!J34+'Latgale valsts'!J34+'Rīga valsts'!J34+'Vidzeme valsts'!J34+'Zemgale valst'!J34</f>
        <v>0</v>
      </c>
      <c r="K34" s="25">
        <f t="shared" si="3"/>
        <v>1.29</v>
      </c>
      <c r="L34" s="25">
        <f t="shared" si="4"/>
        <v>2.99</v>
      </c>
      <c r="M34" s="57">
        <f>'Kurzeme valsts'!M34+'Latgale valsts'!M34+'Rīga valsts'!M34+'Vidzeme valsts'!M34+'Zemgale valst'!M34</f>
        <v>0</v>
      </c>
      <c r="N34" s="25">
        <f t="shared" si="5"/>
        <v>2.99</v>
      </c>
      <c r="O34" s="28"/>
    </row>
    <row r="35" spans="1:16" ht="14.25" customHeight="1" x14ac:dyDescent="0.25">
      <c r="A35" s="196"/>
      <c r="B35" s="107" t="s">
        <v>38</v>
      </c>
      <c r="C35" s="57">
        <f>'Kurzeme valsts'!C35+'Latgale valsts'!C35+'Rīga valsts'!C35+'Vidzeme valsts'!C35+'Zemgale valst'!C35</f>
        <v>410</v>
      </c>
      <c r="D35" s="57">
        <f>'Kurzeme valsts'!D35+'Latgale valsts'!D35+'Rīga valsts'!D35+'Vidzeme valsts'!D35+'Zemgale valst'!D35</f>
        <v>0</v>
      </c>
      <c r="E35" s="57">
        <f>'Kurzeme valsts'!E35+'Latgale valsts'!E35+'Rīga valsts'!E35+'Vidzeme valsts'!E35+'Zemgale valst'!E35</f>
        <v>0</v>
      </c>
      <c r="F35" s="57">
        <f>'Kurzeme valsts'!F35+'Latgale valsts'!F35+'Rīga valsts'!F35+'Vidzeme valsts'!F35+'Zemgale valst'!F35</f>
        <v>0</v>
      </c>
      <c r="G35" s="25">
        <f t="shared" si="2"/>
        <v>410</v>
      </c>
      <c r="H35" s="57">
        <f>'Kurzeme valsts'!H35+'Latgale valsts'!H35+'Rīga valsts'!H35+'Vidzeme valsts'!H35+'Zemgale valst'!H35</f>
        <v>188</v>
      </c>
      <c r="I35" s="57">
        <f>'Kurzeme valsts'!I35+'Latgale valsts'!I35+'Rīga valsts'!I35+'Vidzeme valsts'!I35+'Zemgale valst'!I35</f>
        <v>0</v>
      </c>
      <c r="J35" s="57">
        <f>'Kurzeme valsts'!J35+'Latgale valsts'!J35+'Rīga valsts'!J35+'Vidzeme valsts'!J35+'Zemgale valst'!J35</f>
        <v>0</v>
      </c>
      <c r="K35" s="25">
        <f t="shared" si="3"/>
        <v>188</v>
      </c>
      <c r="L35" s="25">
        <f t="shared" si="4"/>
        <v>598</v>
      </c>
      <c r="M35" s="57">
        <f>'Kurzeme valsts'!M35+'Latgale valsts'!M35+'Rīga valsts'!M35+'Vidzeme valsts'!M35+'Zemgale valst'!M35</f>
        <v>0</v>
      </c>
      <c r="N35" s="25">
        <f t="shared" si="5"/>
        <v>598</v>
      </c>
      <c r="O35" s="28"/>
    </row>
    <row r="36" spans="1:16" ht="14.25" customHeight="1" x14ac:dyDescent="0.25">
      <c r="A36" s="196" t="s">
        <v>34</v>
      </c>
      <c r="B36" s="107" t="s">
        <v>16</v>
      </c>
      <c r="C36" s="57">
        <f>'Kurzeme valsts'!C36+'Latgale valsts'!C36+'Rīga valsts'!C36+'Vidzeme valsts'!C36+'Zemgale valst'!C36</f>
        <v>0.18</v>
      </c>
      <c r="D36" s="57">
        <f>'Kurzeme valsts'!D36+'Latgale valsts'!D36+'Rīga valsts'!D36+'Vidzeme valsts'!D36+'Zemgale valst'!D36</f>
        <v>0.53</v>
      </c>
      <c r="E36" s="57">
        <f>'Kurzeme valsts'!E36+'Latgale valsts'!E36+'Rīga valsts'!E36+'Vidzeme valsts'!E36+'Zemgale valst'!E36</f>
        <v>0</v>
      </c>
      <c r="F36" s="57">
        <f>'Kurzeme valsts'!F36+'Latgale valsts'!F36+'Rīga valsts'!F36+'Vidzeme valsts'!F36+'Zemgale valst'!F36</f>
        <v>0</v>
      </c>
      <c r="G36" s="25">
        <f t="shared" si="2"/>
        <v>0.71</v>
      </c>
      <c r="H36" s="57">
        <f>'Kurzeme valsts'!H36+'Latgale valsts'!H36+'Rīga valsts'!H36+'Vidzeme valsts'!H36+'Zemgale valst'!H36</f>
        <v>0</v>
      </c>
      <c r="I36" s="57">
        <f>'Kurzeme valsts'!I36+'Latgale valsts'!I36+'Rīga valsts'!I36+'Vidzeme valsts'!I36+'Zemgale valst'!I36</f>
        <v>0</v>
      </c>
      <c r="J36" s="57">
        <f>'Kurzeme valsts'!J36+'Latgale valsts'!J36+'Rīga valsts'!J36+'Vidzeme valsts'!J36+'Zemgale valst'!J36</f>
        <v>1.5</v>
      </c>
      <c r="K36" s="25">
        <f t="shared" si="3"/>
        <v>1.5</v>
      </c>
      <c r="L36" s="25">
        <f t="shared" si="4"/>
        <v>2.21</v>
      </c>
      <c r="M36" s="57">
        <f>'Kurzeme valsts'!M36+'Latgale valsts'!M36+'Rīga valsts'!M36+'Vidzeme valsts'!M36+'Zemgale valst'!M36</f>
        <v>0</v>
      </c>
      <c r="N36" s="25">
        <f t="shared" si="5"/>
        <v>2.21</v>
      </c>
      <c r="O36" s="28"/>
    </row>
    <row r="37" spans="1:16" ht="14.25" customHeight="1" x14ac:dyDescent="0.25">
      <c r="A37" s="196"/>
      <c r="B37" s="107" t="s">
        <v>38</v>
      </c>
      <c r="C37" s="57">
        <f>'Kurzeme valsts'!C37+'Latgale valsts'!C37+'Rīga valsts'!C37+'Vidzeme valsts'!C37+'Zemgale valst'!C37</f>
        <v>7</v>
      </c>
      <c r="D37" s="57">
        <f>'Kurzeme valsts'!D37+'Latgale valsts'!D37+'Rīga valsts'!D37+'Vidzeme valsts'!D37+'Zemgale valst'!D37</f>
        <v>63</v>
      </c>
      <c r="E37" s="57">
        <f>'Kurzeme valsts'!E37+'Latgale valsts'!E37+'Rīga valsts'!E37+'Vidzeme valsts'!E37+'Zemgale valst'!E37</f>
        <v>0</v>
      </c>
      <c r="F37" s="57">
        <f>'Kurzeme valsts'!F37+'Latgale valsts'!F37+'Rīga valsts'!F37+'Vidzeme valsts'!F37+'Zemgale valst'!F37</f>
        <v>0</v>
      </c>
      <c r="G37" s="25">
        <f t="shared" si="2"/>
        <v>70</v>
      </c>
      <c r="H37" s="57">
        <f>'Kurzeme valsts'!H37+'Latgale valsts'!H37+'Rīga valsts'!H37+'Vidzeme valsts'!H37+'Zemgale valst'!H37</f>
        <v>0</v>
      </c>
      <c r="I37" s="57">
        <f>'Kurzeme valsts'!I37+'Latgale valsts'!I37+'Rīga valsts'!I37+'Vidzeme valsts'!I37+'Zemgale valst'!I37</f>
        <v>0</v>
      </c>
      <c r="J37" s="57">
        <f>'Kurzeme valsts'!J37+'Latgale valsts'!J37+'Rīga valsts'!J37+'Vidzeme valsts'!J37+'Zemgale valst'!J37</f>
        <v>8</v>
      </c>
      <c r="K37" s="25">
        <f t="shared" si="3"/>
        <v>8</v>
      </c>
      <c r="L37" s="25">
        <f t="shared" si="4"/>
        <v>78</v>
      </c>
      <c r="M37" s="57">
        <f>'Kurzeme valsts'!M37+'Latgale valsts'!M37+'Rīga valsts'!M37+'Vidzeme valsts'!M37+'Zemgale valst'!M37</f>
        <v>0</v>
      </c>
      <c r="N37" s="25">
        <f t="shared" si="5"/>
        <v>78</v>
      </c>
      <c r="O37" s="28"/>
    </row>
    <row r="38" spans="1:16" ht="12.75" customHeight="1" x14ac:dyDescent="0.25">
      <c r="A38" s="108" t="s">
        <v>35</v>
      </c>
      <c r="B38" s="107" t="s">
        <v>16</v>
      </c>
      <c r="C38" s="25">
        <f>C4+C12+C14+C16+C18+C20+C22+C24+C26+C28+C30+C32+C34+C36</f>
        <v>21333.519999999997</v>
      </c>
      <c r="D38" s="25">
        <f t="shared" ref="D38:M39" si="6">D4+D12+D14+D16+D18+D20+D22+D24+D26+D28+D30+D32+D34+D36</f>
        <v>12956.800000000001</v>
      </c>
      <c r="E38" s="25">
        <f t="shared" si="6"/>
        <v>57.15</v>
      </c>
      <c r="F38" s="25">
        <f t="shared" si="6"/>
        <v>230.11999999999998</v>
      </c>
      <c r="G38" s="25">
        <f t="shared" si="6"/>
        <v>34577.590000000004</v>
      </c>
      <c r="H38" s="25">
        <f t="shared" si="6"/>
        <v>9316.15</v>
      </c>
      <c r="I38" s="25">
        <f t="shared" si="6"/>
        <v>719.72</v>
      </c>
      <c r="J38" s="25">
        <f>J4+J12+J14+J16+J18+J20+J22+J24+J26+J28+J30+J32+J34+J36</f>
        <v>1975.93</v>
      </c>
      <c r="K38" s="25">
        <f t="shared" ref="K38:M38" si="7">K4+K12+K14+K16+K18+K20+K22+K24+K26+K28+K30+K32+K34+K36</f>
        <v>12011.800000000003</v>
      </c>
      <c r="L38" s="25">
        <f t="shared" si="7"/>
        <v>46589.39</v>
      </c>
      <c r="M38" s="25">
        <f t="shared" si="7"/>
        <v>398.1099999999999</v>
      </c>
      <c r="N38" s="29">
        <f>N4+N12+N14+N16+N18+N20+N22+N24+N26+N28+N30+N32+N34+N36</f>
        <v>46987.499999999993</v>
      </c>
      <c r="O38" s="110"/>
      <c r="P38" s="111"/>
    </row>
    <row r="39" spans="1:16" ht="12.75" customHeight="1" x14ac:dyDescent="0.25">
      <c r="A39" s="112"/>
      <c r="B39" s="107" t="s">
        <v>38</v>
      </c>
      <c r="C39" s="60">
        <f>C5+C13+C15+C17+C19+C21+C23+C25+C27+C29+C31+C33+C35+C37</f>
        <v>2181751</v>
      </c>
      <c r="D39" s="60">
        <f>D5+D13+D15+D17+D19+D21+D23+D25+D27+D29+D31+D33+D35+D37</f>
        <v>909691</v>
      </c>
      <c r="E39" s="60">
        <f t="shared" si="6"/>
        <v>860</v>
      </c>
      <c r="F39" s="60">
        <f t="shared" si="6"/>
        <v>16752</v>
      </c>
      <c r="G39" s="60">
        <f t="shared" si="6"/>
        <v>3109054</v>
      </c>
      <c r="H39" s="60">
        <f t="shared" si="6"/>
        <v>1467104</v>
      </c>
      <c r="I39" s="60">
        <f t="shared" si="6"/>
        <v>96271</v>
      </c>
      <c r="J39" s="60">
        <f t="shared" si="6"/>
        <v>394158</v>
      </c>
      <c r="K39" s="60">
        <f t="shared" si="6"/>
        <v>1957533</v>
      </c>
      <c r="L39" s="60">
        <f t="shared" si="6"/>
        <v>5066587</v>
      </c>
      <c r="M39" s="60">
        <f t="shared" si="6"/>
        <v>44186</v>
      </c>
      <c r="N39" s="60">
        <f>N5+N13+N15+N17+N19+N21+N23+N25+N27+N29+N31+N33+N35+N37</f>
        <v>5110773</v>
      </c>
      <c r="O39" s="113"/>
      <c r="P39" s="111"/>
    </row>
    <row r="40" spans="1:16" x14ac:dyDescent="0.25"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28"/>
    </row>
    <row r="41" spans="1:16" x14ac:dyDescent="0.25"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</row>
    <row r="42" spans="1:16" x14ac:dyDescent="0.25"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</row>
    <row r="43" spans="1:16" x14ac:dyDescent="0.25"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</row>
    <row r="44" spans="1:16" x14ac:dyDescent="0.25"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</row>
    <row r="45" spans="1:16" x14ac:dyDescent="0.25"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</row>
    <row r="46" spans="1:16" x14ac:dyDescent="0.25"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</row>
    <row r="47" spans="1:16" x14ac:dyDescent="0.25"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</row>
    <row r="48" spans="1:16" x14ac:dyDescent="0.25"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</row>
  </sheetData>
  <mergeCells count="15"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  <mergeCell ref="A16:A17"/>
    <mergeCell ref="C2:M2"/>
    <mergeCell ref="A6:A7"/>
    <mergeCell ref="A8:A9"/>
    <mergeCell ref="A10:A11"/>
    <mergeCell ref="A14:A15"/>
  </mergeCells>
  <pageMargins left="0.17" right="0.17" top="0.18" bottom="0.17" header="0.17" footer="0.17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48"/>
  <sheetViews>
    <sheetView topLeftCell="A13" workbookViewId="0">
      <selection activeCell="P39" sqref="P39"/>
    </sheetView>
  </sheetViews>
  <sheetFormatPr defaultRowHeight="15" x14ac:dyDescent="0.25"/>
  <cols>
    <col min="1" max="1" width="31.85546875" customWidth="1"/>
    <col min="2" max="2" width="4" customWidth="1"/>
    <col min="3" max="3" width="8.28515625" customWidth="1"/>
    <col min="4" max="4" width="8" customWidth="1"/>
    <col min="5" max="5" width="6.28515625" customWidth="1"/>
    <col min="6" max="6" width="7.28515625" customWidth="1"/>
    <col min="7" max="7" width="12.5703125" customWidth="1"/>
    <col min="8" max="8" width="8.7109375" customWidth="1"/>
    <col min="9" max="9" width="6.85546875" customWidth="1"/>
    <col min="10" max="10" width="7" customWidth="1"/>
    <col min="11" max="11" width="11.5703125" customWidth="1"/>
    <col min="12" max="12" width="7.85546875" customWidth="1"/>
    <col min="13" max="13" width="8.42578125" customWidth="1"/>
    <col min="14" max="14" width="12" customWidth="1"/>
  </cols>
  <sheetData>
    <row r="1" spans="1:16" ht="11.25" customHeight="1" x14ac:dyDescent="0.25">
      <c r="A1" s="39" t="s">
        <v>58</v>
      </c>
    </row>
    <row r="2" spans="1:16" ht="12.75" customHeight="1" x14ac:dyDescent="0.25">
      <c r="A2" s="17" t="s">
        <v>0</v>
      </c>
      <c r="B2" s="17"/>
      <c r="C2" s="176" t="s">
        <v>1</v>
      </c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" t="s">
        <v>2</v>
      </c>
    </row>
    <row r="3" spans="1:16" ht="27" customHeight="1" x14ac:dyDescent="0.25">
      <c r="A3" s="17" t="s">
        <v>3</v>
      </c>
      <c r="B3" s="17"/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7" t="s">
        <v>13</v>
      </c>
      <c r="M3" s="17" t="s">
        <v>14</v>
      </c>
      <c r="N3" s="17"/>
    </row>
    <row r="4" spans="1:16" ht="15.75" customHeight="1" x14ac:dyDescent="0.25">
      <c r="A4" s="16" t="s">
        <v>15</v>
      </c>
      <c r="B4" s="19" t="s">
        <v>16</v>
      </c>
      <c r="C4" s="25">
        <f>C6+C8+C10</f>
        <v>5435.35</v>
      </c>
      <c r="D4" s="25">
        <f>D6+D8+D10</f>
        <v>3280.7</v>
      </c>
      <c r="E4" s="25">
        <f>E6+E8+E10</f>
        <v>19.84</v>
      </c>
      <c r="F4" s="25">
        <f t="shared" ref="F4:N5" si="0">F6+F8+F10</f>
        <v>114.38000000000001</v>
      </c>
      <c r="G4" s="25">
        <f t="shared" si="0"/>
        <v>8850.27</v>
      </c>
      <c r="H4" s="25">
        <f t="shared" si="0"/>
        <v>8498.65</v>
      </c>
      <c r="I4" s="25">
        <f t="shared" si="0"/>
        <v>641.93000000000006</v>
      </c>
      <c r="J4" s="25">
        <f t="shared" si="0"/>
        <v>2485.3299999999995</v>
      </c>
      <c r="K4" s="25">
        <f t="shared" si="0"/>
        <v>11625.91</v>
      </c>
      <c r="L4" s="25">
        <f t="shared" si="0"/>
        <v>20476.18</v>
      </c>
      <c r="M4" s="25">
        <f t="shared" si="0"/>
        <v>6824.33</v>
      </c>
      <c r="N4" s="25">
        <f t="shared" si="0"/>
        <v>27300.510000000002</v>
      </c>
      <c r="O4" s="4"/>
      <c r="P4" s="15"/>
    </row>
    <row r="5" spans="1:16" ht="15.75" x14ac:dyDescent="0.25">
      <c r="A5" s="18"/>
      <c r="B5" s="19" t="s">
        <v>17</v>
      </c>
      <c r="C5" s="71">
        <f>C7+C9+C11</f>
        <v>1023075</v>
      </c>
      <c r="D5" s="71">
        <f t="shared" ref="D5:G5" si="1">D7+D9+D11</f>
        <v>647497</v>
      </c>
      <c r="E5" s="71">
        <f t="shared" si="1"/>
        <v>1121</v>
      </c>
      <c r="F5" s="71">
        <f t="shared" si="1"/>
        <v>16700</v>
      </c>
      <c r="G5" s="71">
        <f t="shared" si="1"/>
        <v>1688393</v>
      </c>
      <c r="H5" s="71">
        <f>H7+H9+H11</f>
        <v>1531843</v>
      </c>
      <c r="I5" s="71">
        <f t="shared" si="0"/>
        <v>114927</v>
      </c>
      <c r="J5" s="71">
        <f t="shared" si="0"/>
        <v>448841</v>
      </c>
      <c r="K5" s="71">
        <f t="shared" si="0"/>
        <v>2095611</v>
      </c>
      <c r="L5" s="71">
        <f t="shared" si="0"/>
        <v>3784004</v>
      </c>
      <c r="M5" s="71">
        <f>M7+M9+M11</f>
        <v>944670</v>
      </c>
      <c r="N5" s="71">
        <f>N7+N9+N11</f>
        <v>4728674</v>
      </c>
      <c r="O5" s="4"/>
      <c r="P5" s="4"/>
    </row>
    <row r="6" spans="1:16" ht="17.25" customHeight="1" x14ac:dyDescent="0.25">
      <c r="A6" s="177" t="s">
        <v>18</v>
      </c>
      <c r="B6" s="5" t="s">
        <v>16</v>
      </c>
      <c r="C6" s="57">
        <f>'Kurzeme pārējie'!C6+'Latgale pārējie'!C6+'Rīga pārējie'!C6+'Vidzeme pārējie'!C6+'Zemgale pārējie'!C6</f>
        <v>1916.98</v>
      </c>
      <c r="D6" s="57">
        <f>'Kurzeme pārējie'!D6+'Latgale pārējie'!D6+'Rīga pārējie'!D6+'Vidzeme pārējie'!D6+'Zemgale pārējie'!D6</f>
        <v>2123.85</v>
      </c>
      <c r="E6" s="57">
        <f>'Kurzeme pārējie'!E6+'Latgale pārējie'!E6+'Rīga pārējie'!E6+'Vidzeme pārējie'!E6+'Zemgale pārējie'!E6</f>
        <v>0</v>
      </c>
      <c r="F6" s="57">
        <f>'Kurzeme pārējie'!F6+'Latgale pārējie'!F6+'Rīga pārējie'!F6+'Vidzeme pārējie'!F6+'Zemgale pārējie'!F6</f>
        <v>90.210000000000008</v>
      </c>
      <c r="G6" s="26">
        <f>SUM(C6:F6)</f>
        <v>4131.04</v>
      </c>
      <c r="H6" s="57">
        <f>'Kurzeme pārējie'!H6+'Latgale pārējie'!H6+'Rīga pārējie'!H6+'Vidzeme pārējie'!H6+'Zemgale pārējie'!H6</f>
        <v>5510.16</v>
      </c>
      <c r="I6" s="57">
        <f>'Kurzeme pārējie'!I6+'Latgale pārējie'!I6+'Rīga pārējie'!I6+'Vidzeme pārējie'!I6+'Zemgale pārējie'!I6</f>
        <v>522.94000000000005</v>
      </c>
      <c r="J6" s="57">
        <f>'Kurzeme pārējie'!J6+'Latgale pārējie'!J6+'Rīga pārējie'!J6+'Vidzeme pārējie'!J6+'Zemgale pārējie'!J6</f>
        <v>1911.0899999999997</v>
      </c>
      <c r="K6" s="26">
        <f>SUM(H6:J6)</f>
        <v>7944.1900000000005</v>
      </c>
      <c r="L6" s="26">
        <f>G6+K6</f>
        <v>12075.23</v>
      </c>
      <c r="M6" s="57">
        <f>'Kurzeme pārējie'!M6+'Latgale pārējie'!M6+'Rīga pārējie'!M6+'Vidzeme pārējie'!M6+'Zemgale pārējie'!M6</f>
        <v>5365.74</v>
      </c>
      <c r="N6" s="27">
        <f>SUM(L6:M6)</f>
        <v>17440.97</v>
      </c>
      <c r="O6" s="4"/>
      <c r="P6" s="4"/>
    </row>
    <row r="7" spans="1:16" ht="17.25" customHeight="1" x14ac:dyDescent="0.25">
      <c r="A7" s="177"/>
      <c r="B7" s="19" t="s">
        <v>17</v>
      </c>
      <c r="C7" s="90">
        <f>'Kurzeme pārējie'!C7+'Latgale pārējie'!C7+'Rīga pārējie'!C7+'Vidzeme pārējie'!C7+'Zemgale pārējie'!C7</f>
        <v>471039</v>
      </c>
      <c r="D7" s="90">
        <f>'Kurzeme pārējie'!D7+'Latgale pārējie'!D7+'Rīga pārējie'!D7+'Vidzeme pārējie'!D7+'Zemgale pārējie'!D7</f>
        <v>517438</v>
      </c>
      <c r="E7" s="90">
        <f>'Kurzeme pārējie'!E7+'Latgale pārējie'!E7+'Rīga pārējie'!E7+'Vidzeme pārējie'!E7+'Zemgale pārējie'!E7</f>
        <v>0</v>
      </c>
      <c r="F7" s="90">
        <f>'Kurzeme pārējie'!F7+'Latgale pārējie'!F7+'Rīga pārējie'!F7+'Vidzeme pārējie'!F7+'Zemgale pārējie'!F7</f>
        <v>15852</v>
      </c>
      <c r="G7" s="73">
        <f t="shared" ref="G7:G37" si="2">SUM(C7:F7)</f>
        <v>1004329</v>
      </c>
      <c r="H7" s="90">
        <f>'Kurzeme pārējie'!H7+'Latgale pārējie'!H7+'Rīga pārējie'!H7+'Vidzeme pārējie'!H7+'Zemgale pārējie'!H7</f>
        <v>1150589</v>
      </c>
      <c r="I7" s="90">
        <f>'Kurzeme pārējie'!I7+'Latgale pārējie'!I7+'Rīga pārējie'!I7+'Vidzeme pārējie'!I7+'Zemgale pārējie'!I7</f>
        <v>110499</v>
      </c>
      <c r="J7" s="90">
        <f>'Kurzeme pārējie'!J7+'Latgale pārējie'!J7+'Rīga pārējie'!J7+'Vidzeme pārējie'!J7+'Zemgale pārējie'!J7</f>
        <v>428089</v>
      </c>
      <c r="K7" s="73">
        <f t="shared" ref="K7:K37" si="3">SUM(H7:J7)</f>
        <v>1689177</v>
      </c>
      <c r="L7" s="73">
        <f t="shared" ref="L7:L37" si="4">G7+K7</f>
        <v>2693506</v>
      </c>
      <c r="M7" s="90">
        <f>'Kurzeme pārējie'!M7+'Latgale pārējie'!M7+'Rīga pārējie'!M7+'Vidzeme pārējie'!M7+'Zemgale pārējie'!M7</f>
        <v>894451</v>
      </c>
      <c r="N7" s="73">
        <f t="shared" ref="N7:N37" si="5">SUM(L7:M7)</f>
        <v>3587957</v>
      </c>
      <c r="O7" s="13"/>
      <c r="P7" s="4"/>
    </row>
    <row r="8" spans="1:16" ht="21.75" customHeight="1" x14ac:dyDescent="0.25">
      <c r="A8" s="177" t="s">
        <v>19</v>
      </c>
      <c r="B8" s="19" t="s">
        <v>16</v>
      </c>
      <c r="C8" s="57">
        <f>'Kurzeme pārējie'!C8+'Latgale pārējie'!C8+'Rīga pārējie'!C8+'Vidzeme pārējie'!C8+'Zemgale pārējie'!C8</f>
        <v>1507.1200000000001</v>
      </c>
      <c r="D8" s="57">
        <f>'Kurzeme pārējie'!D8+'Latgale pārējie'!D8+'Rīga pārējie'!D8+'Vidzeme pārējie'!D8+'Zemgale pārējie'!D8</f>
        <v>759.59000000000015</v>
      </c>
      <c r="E8" s="57">
        <f>'Kurzeme pārējie'!E8+'Latgale pārējie'!E8+'Rīga pārējie'!E8+'Vidzeme pārējie'!E8+'Zemgale pārējie'!E8</f>
        <v>19.84</v>
      </c>
      <c r="F8" s="57">
        <f>'Kurzeme pārējie'!F8+'Latgale pārējie'!F8+'Rīga pārējie'!F8+'Vidzeme pārējie'!F8+'Zemgale pārējie'!F8</f>
        <v>24.17</v>
      </c>
      <c r="G8" s="26">
        <f t="shared" si="2"/>
        <v>2310.7200000000003</v>
      </c>
      <c r="H8" s="57">
        <f>'Kurzeme pārējie'!H8+'Latgale pārējie'!H8+'Rīga pārējie'!H8+'Vidzeme pārējie'!H8+'Zemgale pārējie'!H8</f>
        <v>1368.0400000000002</v>
      </c>
      <c r="I8" s="57">
        <f>'Kurzeme pārējie'!I8+'Latgale pārējie'!I8+'Rīga pārējie'!I8+'Vidzeme pārējie'!I8+'Zemgale pārējie'!I8</f>
        <v>118.99000000000001</v>
      </c>
      <c r="J8" s="57">
        <f>'Kurzeme pārējie'!J8+'Latgale pārējie'!J8+'Rīga pārējie'!J8+'Vidzeme pārējie'!J8+'Zemgale pārējie'!J8</f>
        <v>573.47</v>
      </c>
      <c r="K8" s="26">
        <f t="shared" si="3"/>
        <v>2060.5</v>
      </c>
      <c r="L8" s="26">
        <f t="shared" si="4"/>
        <v>4371.22</v>
      </c>
      <c r="M8" s="57">
        <f>'Kurzeme pārējie'!M8+'Latgale pārējie'!M8+'Rīga pārējie'!M8+'Vidzeme pārējie'!M8+'Zemgale pārējie'!M8</f>
        <v>1458.33</v>
      </c>
      <c r="N8" s="26">
        <f t="shared" si="5"/>
        <v>5829.55</v>
      </c>
      <c r="O8" s="13"/>
      <c r="P8" s="4"/>
    </row>
    <row r="9" spans="1:16" ht="22.5" customHeight="1" x14ac:dyDescent="0.25">
      <c r="A9" s="177"/>
      <c r="B9" s="19" t="s">
        <v>17</v>
      </c>
      <c r="C9" s="90">
        <f>'Kurzeme pārējie'!C9+'Latgale pārējie'!C9+'Rīga pārējie'!C9+'Vidzeme pārējie'!C9+'Zemgale pārējie'!C9</f>
        <v>113235</v>
      </c>
      <c r="D9" s="90">
        <f>'Kurzeme pārējie'!D9+'Latgale pārējie'!D9+'Rīga pārējie'!D9+'Vidzeme pārējie'!D9+'Zemgale pārējie'!D9</f>
        <v>36191</v>
      </c>
      <c r="E9" s="90">
        <f>'Kurzeme pārējie'!E9+'Latgale pārējie'!E9+'Rīga pārējie'!E9+'Vidzeme pārējie'!E9+'Zemgale pārējie'!E9</f>
        <v>1121</v>
      </c>
      <c r="F9" s="90">
        <f>'Kurzeme pārējie'!F9+'Latgale pārējie'!F9+'Rīga pārējie'!F9+'Vidzeme pārējie'!F9+'Zemgale pārējie'!F9</f>
        <v>848</v>
      </c>
      <c r="G9" s="74">
        <f>SUM(C9:F9)</f>
        <v>151395</v>
      </c>
      <c r="H9" s="90">
        <f>'Kurzeme pārējie'!H9+'Latgale pārējie'!H9+'Rīga pārējie'!H9+'Vidzeme pārējie'!H9+'Zemgale pārējie'!H9</f>
        <v>59209</v>
      </c>
      <c r="I9" s="90">
        <f>'Kurzeme pārējie'!I9+'Latgale pārējie'!I9+'Rīga pārējie'!I9+'Vidzeme pārējie'!I9+'Zemgale pārējie'!I9</f>
        <v>4428</v>
      </c>
      <c r="J9" s="90">
        <f>'Kurzeme pārējie'!J9+'Latgale pārējie'!J9+'Rīga pārējie'!J9+'Vidzeme pārējie'!J9+'Zemgale pārējie'!J9</f>
        <v>20566</v>
      </c>
      <c r="K9" s="74">
        <f t="shared" si="3"/>
        <v>84203</v>
      </c>
      <c r="L9" s="74">
        <f>G9+K9</f>
        <v>235598</v>
      </c>
      <c r="M9" s="90">
        <f>'Kurzeme pārējie'!M9+'Latgale pārējie'!M9+'Rīga pārējie'!M9+'Vidzeme pārējie'!M9+'Zemgale pārējie'!M9</f>
        <v>50190</v>
      </c>
      <c r="N9" s="74">
        <f>SUM(L9:M9)</f>
        <v>285788</v>
      </c>
      <c r="O9" s="13"/>
      <c r="P9" s="4"/>
    </row>
    <row r="10" spans="1:16" ht="15" customHeight="1" x14ac:dyDescent="0.25">
      <c r="A10" s="177" t="s">
        <v>20</v>
      </c>
      <c r="B10" s="19" t="s">
        <v>16</v>
      </c>
      <c r="C10" s="57">
        <f>'Kurzeme pārējie'!C10+'Latgale pārējie'!C10+'Rīga pārējie'!C10+'Vidzeme pārējie'!C10+'Zemgale pārējie'!C10</f>
        <v>2011.2500000000002</v>
      </c>
      <c r="D10" s="57">
        <f>'Kurzeme pārējie'!D10+'Latgale pārējie'!D10+'Rīga pārējie'!D10+'Vidzeme pārējie'!D10+'Zemgale pārējie'!D10</f>
        <v>397.26</v>
      </c>
      <c r="E10" s="57">
        <f>'Kurzeme pārējie'!E10+'Latgale pārējie'!E10+'Rīga pārējie'!E10+'Vidzeme pārējie'!E10+'Zemgale pārējie'!E10</f>
        <v>0</v>
      </c>
      <c r="F10" s="57">
        <f>'Kurzeme pārējie'!F10+'Latgale pārējie'!F10+'Rīga pārējie'!F10+'Vidzeme pārējie'!F10+'Zemgale pārējie'!F10</f>
        <v>0</v>
      </c>
      <c r="G10" s="26">
        <f t="shared" si="2"/>
        <v>2408.5100000000002</v>
      </c>
      <c r="H10" s="57">
        <f>'Kurzeme pārējie'!H10+'Latgale pārējie'!H10+'Rīga pārējie'!H10+'Vidzeme pārējie'!H10+'Zemgale pārējie'!H10</f>
        <v>1620.45</v>
      </c>
      <c r="I10" s="57">
        <f>'Kurzeme pārējie'!I10+'Latgale pārējie'!I10+'Rīga pārējie'!I10+'Vidzeme pārējie'!I10+'Zemgale pārējie'!I10</f>
        <v>0</v>
      </c>
      <c r="J10" s="57">
        <f>'Kurzeme pārējie'!J10+'Latgale pārējie'!J10+'Rīga pārējie'!J10+'Vidzeme pārējie'!J10+'Zemgale pārējie'!J10</f>
        <v>0.77</v>
      </c>
      <c r="K10" s="26">
        <f t="shared" si="3"/>
        <v>1621.22</v>
      </c>
      <c r="L10" s="26">
        <f t="shared" si="4"/>
        <v>4029.7300000000005</v>
      </c>
      <c r="M10" s="57">
        <f>'Kurzeme pārējie'!M10+'Latgale pārējie'!M10+'Rīga pārējie'!M10+'Vidzeme pārējie'!M10+'Zemgale pārējie'!M10</f>
        <v>0.26</v>
      </c>
      <c r="N10" s="26">
        <f t="shared" si="5"/>
        <v>4029.9900000000007</v>
      </c>
      <c r="O10" s="13"/>
      <c r="P10" s="4"/>
    </row>
    <row r="11" spans="1:16" ht="13.5" customHeight="1" x14ac:dyDescent="0.25">
      <c r="A11" s="177"/>
      <c r="B11" s="19" t="s">
        <v>17</v>
      </c>
      <c r="C11" s="90">
        <f>'Kurzeme pārējie'!C11+'Latgale pārējie'!C11+'Rīga pārējie'!C11+'Vidzeme pārējie'!C11+'Zemgale pārējie'!C11</f>
        <v>438801</v>
      </c>
      <c r="D11" s="90">
        <f>'Kurzeme pārējie'!D11+'Latgale pārējie'!D11+'Rīga pārējie'!D11+'Vidzeme pārējie'!D11+'Zemgale pārējie'!D11</f>
        <v>93868</v>
      </c>
      <c r="E11" s="90">
        <f>'Kurzeme pārējie'!E11+'Latgale pārējie'!E11+'Rīga pārējie'!E11+'Vidzeme pārējie'!E11+'Zemgale pārējie'!E11</f>
        <v>0</v>
      </c>
      <c r="F11" s="90">
        <f>'Kurzeme pārējie'!F11+'Latgale pārējie'!F11+'Rīga pārējie'!F11+'Vidzeme pārējie'!F11+'Zemgale pārējie'!F11</f>
        <v>0</v>
      </c>
      <c r="G11" s="74">
        <f t="shared" si="2"/>
        <v>532669</v>
      </c>
      <c r="H11" s="90">
        <f>'Kurzeme pārējie'!H11+'Latgale pārējie'!H11+'Rīga pārējie'!H11+'Vidzeme pārējie'!H11+'Zemgale pārējie'!H11</f>
        <v>322045</v>
      </c>
      <c r="I11" s="90">
        <f>'Kurzeme pārējie'!I11+'Latgale pārējie'!I11+'Rīga pārējie'!I11+'Vidzeme pārējie'!I11+'Zemgale pārējie'!I11</f>
        <v>0</v>
      </c>
      <c r="J11" s="90">
        <f>'Kurzeme pārējie'!J11+'Latgale pārējie'!J11+'Rīga pārējie'!J11+'Vidzeme pārējie'!J11+'Zemgale pārējie'!J11</f>
        <v>186</v>
      </c>
      <c r="K11" s="74">
        <f t="shared" si="3"/>
        <v>322231</v>
      </c>
      <c r="L11" s="74">
        <f t="shared" si="4"/>
        <v>854900</v>
      </c>
      <c r="M11" s="90">
        <f>'Kurzeme pārējie'!M11+'Latgale pārējie'!M11+'Rīga pārējie'!M11+'Vidzeme pārējie'!M11+'Zemgale pārējie'!M11</f>
        <v>29</v>
      </c>
      <c r="N11" s="74">
        <f>SUM(L11:M11)</f>
        <v>854929</v>
      </c>
      <c r="O11" s="4"/>
      <c r="P11" s="4"/>
    </row>
    <row r="12" spans="1:16" ht="16.5" customHeight="1" x14ac:dyDescent="0.25">
      <c r="A12" s="16" t="s">
        <v>21</v>
      </c>
      <c r="B12" s="19" t="s">
        <v>16</v>
      </c>
      <c r="C12" s="57">
        <f>'Kurzeme pārējie'!C12+'Latgale pārējie'!C12+'Rīga pārējie'!C12+'Vidzeme pārējie'!C12+'Zemgale pārējie'!C12</f>
        <v>4461.4900000000007</v>
      </c>
      <c r="D12" s="57">
        <f>'Kurzeme pārējie'!D12+'Latgale pārējie'!D12+'Rīga pārējie'!D12+'Vidzeme pārējie'!D12+'Zemgale pārējie'!D12</f>
        <v>2783.9799999999996</v>
      </c>
      <c r="E12" s="57">
        <f>'Kurzeme pārējie'!E12+'Latgale pārējie'!E12+'Rīga pārējie'!E12+'Vidzeme pārējie'!E12+'Zemgale pārējie'!E12</f>
        <v>35.839999999999996</v>
      </c>
      <c r="F12" s="57">
        <f>'Kurzeme pārējie'!F12+'Latgale pārējie'!F12+'Rīga pārējie'!F12+'Vidzeme pārējie'!F12+'Zemgale pārējie'!F12</f>
        <v>43.199999999999996</v>
      </c>
      <c r="G12" s="25">
        <f t="shared" si="2"/>
        <v>7324.51</v>
      </c>
      <c r="H12" s="57">
        <f>'Kurzeme pārējie'!H12+'Latgale pārējie'!H12+'Rīga pārējie'!H12+'Vidzeme pārējie'!H12+'Zemgale pārējie'!H12</f>
        <v>7398.0300000000007</v>
      </c>
      <c r="I12" s="57">
        <f>'Kurzeme pārējie'!I12+'Latgale pārējie'!I12+'Rīga pārējie'!I12+'Vidzeme pārējie'!I12+'Zemgale pārējie'!I12</f>
        <v>632.74</v>
      </c>
      <c r="J12" s="57">
        <f>'Kurzeme pārējie'!J12+'Latgale pārējie'!J12+'Rīga pārējie'!J12+'Vidzeme pārējie'!J12+'Zemgale pārējie'!J12</f>
        <v>537.19000000000005</v>
      </c>
      <c r="K12" s="25">
        <f t="shared" si="3"/>
        <v>8567.9600000000009</v>
      </c>
      <c r="L12" s="25">
        <f>G12+K12</f>
        <v>15892.470000000001</v>
      </c>
      <c r="M12" s="57">
        <f>'Kurzeme pārējie'!M12+'Latgale pārējie'!M12+'Rīga pārējie'!M12+'Vidzeme pārējie'!M12+'Zemgale pārējie'!M12</f>
        <v>1397.13</v>
      </c>
      <c r="N12" s="25">
        <f>SUM(L12:M12)</f>
        <v>17289.600000000002</v>
      </c>
      <c r="O12" s="4"/>
      <c r="P12" s="4"/>
    </row>
    <row r="13" spans="1:16" ht="17.25" customHeight="1" x14ac:dyDescent="0.25">
      <c r="A13" s="19" t="s">
        <v>22</v>
      </c>
      <c r="B13" s="19" t="s">
        <v>17</v>
      </c>
      <c r="C13" s="90">
        <f>'Kurzeme pārējie'!C13+'Latgale pārējie'!C13+'Rīga pārējie'!C13+'Vidzeme pārējie'!C13+'Zemgale pārējie'!C13</f>
        <v>134107</v>
      </c>
      <c r="D13" s="90">
        <f>'Kurzeme pārējie'!D13+'Latgale pārējie'!D13+'Rīga pārējie'!D13+'Vidzeme pārējie'!D13+'Zemgale pārējie'!D13</f>
        <v>84662</v>
      </c>
      <c r="E13" s="90">
        <f>'Kurzeme pārējie'!E13+'Latgale pārējie'!E13+'Rīga pārējie'!E13+'Vidzeme pārējie'!E13+'Zemgale pārējie'!E13</f>
        <v>663</v>
      </c>
      <c r="F13" s="90">
        <f>'Kurzeme pārējie'!F13+'Latgale pārējie'!F13+'Rīga pārējie'!F13+'Vidzeme pārējie'!F13+'Zemgale pārējie'!F13</f>
        <v>930</v>
      </c>
      <c r="G13" s="60">
        <f t="shared" si="2"/>
        <v>220362</v>
      </c>
      <c r="H13" s="90">
        <f>'Kurzeme pārējie'!H13+'Latgale pārējie'!H13+'Rīga pārējie'!H13+'Vidzeme pārējie'!H13+'Zemgale pārējie'!H13</f>
        <v>177471</v>
      </c>
      <c r="I13" s="90">
        <f>'Kurzeme pārējie'!I13+'Latgale pārējie'!I13+'Rīga pārējie'!I13+'Vidzeme pārējie'!I13+'Zemgale pārējie'!I13</f>
        <v>16028</v>
      </c>
      <c r="J13" s="90">
        <f>'Kurzeme pārējie'!J13+'Latgale pārējie'!J13+'Rīga pārējie'!J13+'Vidzeme pārējie'!J13+'Zemgale pārējie'!J13</f>
        <v>11065</v>
      </c>
      <c r="K13" s="60">
        <f t="shared" si="3"/>
        <v>204564</v>
      </c>
      <c r="L13" s="60">
        <f t="shared" si="4"/>
        <v>424926</v>
      </c>
      <c r="M13" s="90">
        <f>'Kurzeme pārējie'!M13+'Latgale pārējie'!M13+'Rīga pārējie'!M13+'Vidzeme pārējie'!M13+'Zemgale pārējie'!M13</f>
        <v>28450</v>
      </c>
      <c r="N13" s="60">
        <f t="shared" si="5"/>
        <v>453376</v>
      </c>
      <c r="O13" s="4"/>
      <c r="P13" s="4"/>
    </row>
    <row r="14" spans="1:16" ht="13.5" customHeight="1" x14ac:dyDescent="0.25">
      <c r="A14" s="175" t="s">
        <v>23</v>
      </c>
      <c r="B14" s="19" t="s">
        <v>16</v>
      </c>
      <c r="C14" s="57">
        <f>'Kurzeme pārējie'!C14+'Latgale pārējie'!C14+'Rīga pārējie'!C14+'Vidzeme pārējie'!C14+'Zemgale pārējie'!C14</f>
        <v>142.69999999999999</v>
      </c>
      <c r="D14" s="57">
        <f>'Kurzeme pārējie'!D14+'Latgale pārējie'!D14+'Rīga pārējie'!D14+'Vidzeme pārējie'!D14+'Zemgale pārējie'!D14</f>
        <v>134.65</v>
      </c>
      <c r="E14" s="57">
        <f>'Kurzeme pārējie'!E14+'Latgale pārējie'!E14+'Rīga pārējie'!E14+'Vidzeme pārējie'!E14+'Zemgale pārējie'!E14</f>
        <v>0</v>
      </c>
      <c r="F14" s="57">
        <f>'Kurzeme pārējie'!F14+'Latgale pārējie'!F14+'Rīga pārējie'!F14+'Vidzeme pārējie'!F14+'Zemgale pārējie'!F14</f>
        <v>50.019999999999996</v>
      </c>
      <c r="G14" s="25">
        <f t="shared" si="2"/>
        <v>327.37</v>
      </c>
      <c r="H14" s="57">
        <f>'Kurzeme pārējie'!H14+'Latgale pārējie'!H14+'Rīga pārējie'!H14+'Vidzeme pārējie'!H14+'Zemgale pārējie'!H14</f>
        <v>152.82999999999998</v>
      </c>
      <c r="I14" s="57">
        <f>'Kurzeme pārējie'!I14+'Latgale pārējie'!I14+'Rīga pārējie'!I14+'Vidzeme pārējie'!I14+'Zemgale pārējie'!I14</f>
        <v>20.18</v>
      </c>
      <c r="J14" s="57">
        <f>'Kurzeme pārējie'!J14+'Latgale pārējie'!J14+'Rīga pārējie'!J14+'Vidzeme pārējie'!J14+'Zemgale pārējie'!J14</f>
        <v>15.84</v>
      </c>
      <c r="K14" s="25">
        <f t="shared" si="3"/>
        <v>188.85</v>
      </c>
      <c r="L14" s="25">
        <f t="shared" si="4"/>
        <v>516.22</v>
      </c>
      <c r="M14" s="57">
        <f>'Kurzeme pārējie'!M14+'Latgale pārējie'!M14+'Rīga pārējie'!M14+'Vidzeme pārējie'!M14+'Zemgale pārējie'!M14</f>
        <v>11.6</v>
      </c>
      <c r="N14" s="25">
        <f t="shared" si="5"/>
        <v>527.82000000000005</v>
      </c>
      <c r="O14" s="4"/>
    </row>
    <row r="15" spans="1:16" ht="13.5" customHeight="1" x14ac:dyDescent="0.25">
      <c r="A15" s="175"/>
      <c r="B15" s="19" t="s">
        <v>17</v>
      </c>
      <c r="C15" s="90">
        <f>'Kurzeme pārējie'!C15+'Latgale pārējie'!C15+'Rīga pārējie'!C15+'Vidzeme pārējie'!C15+'Zemgale pārējie'!C15</f>
        <v>20380</v>
      </c>
      <c r="D15" s="90">
        <f>'Kurzeme pārējie'!D15+'Latgale pārējie'!D15+'Rīga pārējie'!D15+'Vidzeme pārējie'!D15+'Zemgale pārējie'!D15</f>
        <v>22297</v>
      </c>
      <c r="E15" s="90">
        <f>'Kurzeme pārējie'!E15+'Latgale pārējie'!E15+'Rīga pārējie'!E15+'Vidzeme pārējie'!E15+'Zemgale pārējie'!E15</f>
        <v>0</v>
      </c>
      <c r="F15" s="90">
        <f>'Kurzeme pārējie'!F15+'Latgale pārējie'!F15+'Rīga pārējie'!F15+'Vidzeme pārējie'!F15+'Zemgale pārējie'!F15</f>
        <v>7893</v>
      </c>
      <c r="G15" s="60">
        <f t="shared" si="2"/>
        <v>50570</v>
      </c>
      <c r="H15" s="90">
        <f>'Kurzeme pārējie'!H15+'Latgale pārējie'!H15+'Rīga pārējie'!H15+'Vidzeme pārējie'!H15+'Zemgale pārējie'!H15</f>
        <v>19160</v>
      </c>
      <c r="I15" s="90">
        <f>'Kurzeme pārējie'!I15+'Latgale pārējie'!I15+'Rīga pārējie'!I15+'Vidzeme pārējie'!I15+'Zemgale pārējie'!I15</f>
        <v>2025</v>
      </c>
      <c r="J15" s="90">
        <f>'Kurzeme pārējie'!J15+'Latgale pārējie'!J15+'Rīga pārējie'!J15+'Vidzeme pārējie'!J15+'Zemgale pārējie'!J15</f>
        <v>2018</v>
      </c>
      <c r="K15" s="60">
        <f t="shared" si="3"/>
        <v>23203</v>
      </c>
      <c r="L15" s="60">
        <f t="shared" si="4"/>
        <v>73773</v>
      </c>
      <c r="M15" s="90">
        <f>'Kurzeme pārējie'!M15+'Latgale pārējie'!M15+'Rīga pārējie'!M15+'Vidzeme pārējie'!M15+'Zemgale pārējie'!M15</f>
        <v>1307</v>
      </c>
      <c r="N15" s="60">
        <f t="shared" si="5"/>
        <v>75080</v>
      </c>
      <c r="O15" s="4"/>
    </row>
    <row r="16" spans="1:16" ht="13.5" customHeight="1" x14ac:dyDescent="0.25">
      <c r="A16" s="175" t="s">
        <v>24</v>
      </c>
      <c r="B16" s="19" t="s">
        <v>16</v>
      </c>
      <c r="C16" s="57">
        <f>'Kurzeme pārējie'!C16+'Latgale pārējie'!C16+'Rīga pārējie'!C16+'Vidzeme pārējie'!C16+'Zemgale pārējie'!C16</f>
        <v>3910.8</v>
      </c>
      <c r="D16" s="57">
        <f>'Kurzeme pārējie'!D16+'Latgale pārējie'!D16+'Rīga pārējie'!D16+'Vidzeme pārējie'!D16+'Zemgale pārējie'!D16</f>
        <v>1764.8899999999999</v>
      </c>
      <c r="E16" s="57">
        <f>'Kurzeme pārējie'!E16+'Latgale pārējie'!E16+'Rīga pārējie'!E16+'Vidzeme pārējie'!E16+'Zemgale pārējie'!E16</f>
        <v>45.879999999999995</v>
      </c>
      <c r="F16" s="57">
        <f>'Kurzeme pārējie'!F16+'Latgale pārējie'!F16+'Rīga pārējie'!F16+'Vidzeme pārējie'!F16+'Zemgale pārējie'!F16</f>
        <v>142.93</v>
      </c>
      <c r="G16" s="25">
        <f t="shared" si="2"/>
        <v>5864.5000000000009</v>
      </c>
      <c r="H16" s="57">
        <f>'Kurzeme pārējie'!H16+'Latgale pārējie'!H16+'Rīga pārējie'!H16+'Vidzeme pārējie'!H16+'Zemgale pārējie'!H16</f>
        <v>2259.6999999999998</v>
      </c>
      <c r="I16" s="57">
        <f>'Kurzeme pārējie'!I16+'Latgale pārējie'!I16+'Rīga pārējie'!I16+'Vidzeme pārējie'!I16+'Zemgale pārējie'!I16</f>
        <v>246.93</v>
      </c>
      <c r="J16" s="57">
        <f>'Kurzeme pārējie'!J16+'Latgale pārējie'!J16+'Rīga pārējie'!J16+'Vidzeme pārējie'!J16+'Zemgale pārējie'!J16</f>
        <v>295.10999999999996</v>
      </c>
      <c r="K16" s="25">
        <f t="shared" si="3"/>
        <v>2801.74</v>
      </c>
      <c r="L16" s="25">
        <f t="shared" si="4"/>
        <v>8666.2400000000016</v>
      </c>
      <c r="M16" s="57">
        <f>'Kurzeme pārējie'!M16+'Latgale pārējie'!M16+'Rīga pārējie'!M16+'Vidzeme pārējie'!M16+'Zemgale pārējie'!M16</f>
        <v>552.76</v>
      </c>
      <c r="N16" s="25">
        <f t="shared" si="5"/>
        <v>9219.0000000000018</v>
      </c>
      <c r="O16" s="4"/>
    </row>
    <row r="17" spans="1:16" ht="13.5" customHeight="1" x14ac:dyDescent="0.25">
      <c r="A17" s="175"/>
      <c r="B17" s="19" t="s">
        <v>17</v>
      </c>
      <c r="C17" s="90">
        <f>'Kurzeme pārējie'!C17+'Latgale pārējie'!C17+'Rīga pārējie'!C17+'Vidzeme pārējie'!C17+'Zemgale pārējie'!C17</f>
        <v>69846</v>
      </c>
      <c r="D17" s="90">
        <f>'Kurzeme pārējie'!D17+'Latgale pārējie'!D17+'Rīga pārējie'!D17+'Vidzeme pārējie'!D17+'Zemgale pārējie'!D17</f>
        <v>31930</v>
      </c>
      <c r="E17" s="90">
        <f>'Kurzeme pārējie'!E17+'Latgale pārējie'!E17+'Rīga pārējie'!E17+'Vidzeme pārējie'!E17+'Zemgale pārējie'!E17</f>
        <v>766</v>
      </c>
      <c r="F17" s="90">
        <f>'Kurzeme pārējie'!F17+'Latgale pārējie'!F17+'Rīga pārējie'!F17+'Vidzeme pārējie'!F17+'Zemgale pārējie'!F17</f>
        <v>2298</v>
      </c>
      <c r="G17" s="60">
        <f t="shared" si="2"/>
        <v>104840</v>
      </c>
      <c r="H17" s="90">
        <f>'Kurzeme pārējie'!H17+'Latgale pārējie'!H17+'Rīga pārējie'!H17+'Vidzeme pārējie'!H17+'Zemgale pārējie'!H17</f>
        <v>40832</v>
      </c>
      <c r="I17" s="90">
        <f>'Kurzeme pārējie'!I17+'Latgale pārējie'!I17+'Rīga pārējie'!I17+'Vidzeme pārējie'!I17+'Zemgale pārējie'!I17</f>
        <v>4826</v>
      </c>
      <c r="J17" s="90">
        <f>'Kurzeme pārējie'!J17+'Latgale pārējie'!J17+'Rīga pārējie'!J17+'Vidzeme pārējie'!J17+'Zemgale pārējie'!J17</f>
        <v>4851</v>
      </c>
      <c r="K17" s="60">
        <f t="shared" si="3"/>
        <v>50509</v>
      </c>
      <c r="L17" s="60">
        <f t="shared" si="4"/>
        <v>155349</v>
      </c>
      <c r="M17" s="90">
        <f>'Kurzeme pārējie'!M17+'Latgale pārējie'!M17+'Rīga pārējie'!M17+'Vidzeme pārējie'!M17+'Zemgale pārējie'!M17</f>
        <v>11142</v>
      </c>
      <c r="N17" s="60">
        <f>SUM(L17:M17)</f>
        <v>166491</v>
      </c>
      <c r="O17" s="4"/>
    </row>
    <row r="18" spans="1:16" ht="13.5" customHeight="1" x14ac:dyDescent="0.25">
      <c r="A18" s="180" t="s">
        <v>25</v>
      </c>
      <c r="B18" s="19" t="s">
        <v>16</v>
      </c>
      <c r="C18" s="57">
        <f>'Kurzeme pārējie'!C18+'Latgale pārējie'!C18+'Rīga pārējie'!C18+'Vidzeme pārējie'!C18+'Zemgale pārējie'!C18</f>
        <v>16.64</v>
      </c>
      <c r="D18" s="57">
        <f>'Kurzeme pārējie'!D18+'Latgale pārējie'!D18+'Rīga pārējie'!D18+'Vidzeme pārējie'!D18+'Zemgale pārējie'!D18</f>
        <v>12.09</v>
      </c>
      <c r="E18" s="57">
        <f>'Kurzeme pārējie'!E18+'Latgale pārējie'!E18+'Rīga pārējie'!E18+'Vidzeme pārējie'!E18+'Zemgale pārējie'!E18</f>
        <v>0</v>
      </c>
      <c r="F18" s="57">
        <f>'Kurzeme pārējie'!F18+'Latgale pārējie'!F18+'Rīga pārējie'!F18+'Vidzeme pārējie'!F18+'Zemgale pārējie'!F18</f>
        <v>0</v>
      </c>
      <c r="G18" s="25">
        <f t="shared" si="2"/>
        <v>28.73</v>
      </c>
      <c r="H18" s="57">
        <f>'Kurzeme pārējie'!H18+'Latgale pārējie'!H18+'Rīga pārējie'!H18+'Vidzeme pārējie'!H18+'Zemgale pārējie'!H18</f>
        <v>4.13</v>
      </c>
      <c r="I18" s="57">
        <f>'Kurzeme pārējie'!I18+'Latgale pārējie'!I18+'Rīga pārējie'!I18+'Vidzeme pārējie'!I18+'Zemgale pārējie'!I18</f>
        <v>0</v>
      </c>
      <c r="J18" s="57">
        <f>'Kurzeme pārējie'!J18+'Latgale pārējie'!J18+'Rīga pārējie'!J18+'Vidzeme pārējie'!J18+'Zemgale pārējie'!J18</f>
        <v>0.9</v>
      </c>
      <c r="K18" s="25">
        <f t="shared" si="3"/>
        <v>5.03</v>
      </c>
      <c r="L18" s="25">
        <f t="shared" si="4"/>
        <v>33.76</v>
      </c>
      <c r="M18" s="57">
        <f>'Kurzeme pārējie'!M18+'Latgale pārējie'!M18+'Rīga pārējie'!M18+'Vidzeme pārējie'!M18+'Zemgale pārējie'!M18</f>
        <v>0</v>
      </c>
      <c r="N18" s="25">
        <f t="shared" si="5"/>
        <v>33.76</v>
      </c>
      <c r="O18" s="4"/>
    </row>
    <row r="19" spans="1:16" ht="13.5" customHeight="1" x14ac:dyDescent="0.25">
      <c r="A19" s="180"/>
      <c r="B19" s="19" t="s">
        <v>17</v>
      </c>
      <c r="C19" s="57">
        <f>'Kurzeme pārējie'!C19+'Latgale pārējie'!C19+'Rīga pārējie'!C19+'Vidzeme pārējie'!C19+'Zemgale pārējie'!C19</f>
        <v>4161</v>
      </c>
      <c r="D19" s="57">
        <f>'Kurzeme pārējie'!D19+'Latgale pārējie'!D19+'Rīga pārējie'!D19+'Vidzeme pārējie'!D19+'Zemgale pārējie'!D19</f>
        <v>1272</v>
      </c>
      <c r="E19" s="57">
        <f>'Kurzeme pārējie'!E19+'Latgale pārējie'!E19+'Rīga pārējie'!E19+'Vidzeme pārējie'!E19+'Zemgale pārējie'!E19</f>
        <v>0</v>
      </c>
      <c r="F19" s="57">
        <f>'Kurzeme pārējie'!F19+'Latgale pārējie'!F19+'Rīga pārējie'!F19+'Vidzeme pārējie'!F19+'Zemgale pārējie'!F19</f>
        <v>0</v>
      </c>
      <c r="G19" s="25">
        <f t="shared" si="2"/>
        <v>5433</v>
      </c>
      <c r="H19" s="57">
        <f>'Kurzeme pārējie'!H19+'Latgale pārējie'!H19+'Rīga pārējie'!H19+'Vidzeme pārējie'!H19+'Zemgale pārējie'!H19</f>
        <v>814</v>
      </c>
      <c r="I19" s="57">
        <f>'Kurzeme pārējie'!I19+'Latgale pārējie'!I19+'Rīga pārējie'!I19+'Vidzeme pārējie'!I19+'Zemgale pārējie'!I19</f>
        <v>0</v>
      </c>
      <c r="J19" s="57">
        <f>'Kurzeme pārējie'!J19+'Latgale pārējie'!J19+'Rīga pārējie'!J19+'Vidzeme pārējie'!J19+'Zemgale pārējie'!J19</f>
        <v>230</v>
      </c>
      <c r="K19" s="25">
        <f t="shared" si="3"/>
        <v>1044</v>
      </c>
      <c r="L19" s="25">
        <f t="shared" si="4"/>
        <v>6477</v>
      </c>
      <c r="M19" s="57">
        <f>'Kurzeme pārējie'!M19+'Latgale pārējie'!M19+'Rīga pārējie'!M19+'Vidzeme pārējie'!M19+'Zemgale pārējie'!M19</f>
        <v>0</v>
      </c>
      <c r="N19" s="25">
        <f t="shared" si="5"/>
        <v>6477</v>
      </c>
      <c r="O19" s="4"/>
    </row>
    <row r="20" spans="1:16" ht="13.5" customHeight="1" x14ac:dyDescent="0.25">
      <c r="A20" s="180" t="s">
        <v>26</v>
      </c>
      <c r="B20" s="19" t="s">
        <v>16</v>
      </c>
      <c r="C20" s="57">
        <f>'Kurzeme pārējie'!C20+'Latgale pārējie'!C20+'Rīga pārējie'!C20+'Vidzeme pārējie'!C20+'Zemgale pārējie'!C20</f>
        <v>1.32</v>
      </c>
      <c r="D20" s="57">
        <f>'Kurzeme pārējie'!D20+'Latgale pārējie'!D20+'Rīga pārējie'!D20+'Vidzeme pārējie'!D20+'Zemgale pārējie'!D20</f>
        <v>0</v>
      </c>
      <c r="E20" s="57">
        <f>'Kurzeme pārējie'!E20+'Latgale pārējie'!E20+'Rīga pārējie'!E20+'Vidzeme pārējie'!E20+'Zemgale pārējie'!E20</f>
        <v>0</v>
      </c>
      <c r="F20" s="57">
        <f>'Kurzeme pārējie'!F20+'Latgale pārējie'!F20+'Rīga pārējie'!F20+'Vidzeme pārējie'!F20+'Zemgale pārējie'!F20</f>
        <v>1.44</v>
      </c>
      <c r="G20" s="25">
        <f t="shared" si="2"/>
        <v>2.76</v>
      </c>
      <c r="H20" s="57">
        <f>'Kurzeme pārējie'!H20+'Latgale pārējie'!H20+'Rīga pārējie'!H20+'Vidzeme pārējie'!H20+'Zemgale pārējie'!H20</f>
        <v>0</v>
      </c>
      <c r="I20" s="57">
        <f>'Kurzeme pārējie'!I20+'Latgale pārējie'!I20+'Rīga pārējie'!I20+'Vidzeme pārējie'!I20+'Zemgale pārējie'!I20</f>
        <v>0</v>
      </c>
      <c r="J20" s="57">
        <f>'Kurzeme pārējie'!J20+'Latgale pārējie'!J20+'Rīga pārējie'!J20+'Vidzeme pārējie'!J20+'Zemgale pārējie'!J20</f>
        <v>0</v>
      </c>
      <c r="K20" s="25">
        <f t="shared" si="3"/>
        <v>0</v>
      </c>
      <c r="L20" s="25">
        <f t="shared" si="4"/>
        <v>2.76</v>
      </c>
      <c r="M20" s="57">
        <f>'Kurzeme pārējie'!M20+'Latgale pārējie'!M20+'Rīga pārējie'!M20+'Vidzeme pārējie'!M20+'Zemgale pārējie'!M20</f>
        <v>0.3</v>
      </c>
      <c r="N20" s="25">
        <f t="shared" si="5"/>
        <v>3.0599999999999996</v>
      </c>
      <c r="O20" s="4"/>
    </row>
    <row r="21" spans="1:16" ht="13.5" customHeight="1" x14ac:dyDescent="0.25">
      <c r="A21" s="180"/>
      <c r="B21" s="19" t="s">
        <v>17</v>
      </c>
      <c r="C21" s="57">
        <f>'Kurzeme pārējie'!C21+'Latgale pārējie'!C21+'Rīga pārējie'!C21+'Vidzeme pārējie'!C21+'Zemgale pārējie'!C21</f>
        <v>5</v>
      </c>
      <c r="D21" s="57">
        <f>'Kurzeme pārējie'!D21+'Latgale pārējie'!D21+'Rīga pārējie'!D21+'Vidzeme pārējie'!D21+'Zemgale pārējie'!D21</f>
        <v>0</v>
      </c>
      <c r="E21" s="57">
        <f>'Kurzeme pārējie'!E21+'Latgale pārējie'!E21+'Rīga pārējie'!E21+'Vidzeme pārējie'!E21+'Zemgale pārējie'!E21</f>
        <v>0</v>
      </c>
      <c r="F21" s="57">
        <f>'Kurzeme pārējie'!F21+'Latgale pārējie'!F21+'Rīga pārējie'!F21+'Vidzeme pārējie'!F21+'Zemgale pārējie'!F21</f>
        <v>30</v>
      </c>
      <c r="G21" s="25">
        <f t="shared" si="2"/>
        <v>35</v>
      </c>
      <c r="H21" s="57">
        <f>'Kurzeme pārējie'!H21+'Latgale pārējie'!H21+'Rīga pārējie'!H21+'Vidzeme pārējie'!H21+'Zemgale pārējie'!H21</f>
        <v>0</v>
      </c>
      <c r="I21" s="57">
        <f>'Kurzeme pārējie'!I21+'Latgale pārējie'!I21+'Rīga pārējie'!I21+'Vidzeme pārējie'!I21+'Zemgale pārējie'!I21</f>
        <v>0</v>
      </c>
      <c r="J21" s="57">
        <f>'Kurzeme pārējie'!J21+'Latgale pārējie'!J21+'Rīga pārējie'!J21+'Vidzeme pārējie'!J21+'Zemgale pārējie'!J21</f>
        <v>0</v>
      </c>
      <c r="K21" s="25">
        <f t="shared" si="3"/>
        <v>0</v>
      </c>
      <c r="L21" s="25">
        <f t="shared" si="4"/>
        <v>35</v>
      </c>
      <c r="M21" s="57">
        <f>'Kurzeme pārējie'!M21+'Latgale pārējie'!M21+'Rīga pārējie'!M21+'Vidzeme pārējie'!M21+'Zemgale pārējie'!M21</f>
        <v>15</v>
      </c>
      <c r="N21" s="25">
        <f t="shared" si="5"/>
        <v>50</v>
      </c>
      <c r="O21" s="4"/>
    </row>
    <row r="22" spans="1:16" ht="13.5" customHeight="1" x14ac:dyDescent="0.25">
      <c r="A22" s="16" t="s">
        <v>27</v>
      </c>
      <c r="B22" s="19" t="s">
        <v>16</v>
      </c>
      <c r="C22" s="57">
        <f>'Kurzeme pārējie'!C22+'Latgale pārējie'!C22+'Rīga pārējie'!C22+'Vidzeme pārējie'!C22+'Zemgale pārējie'!C22</f>
        <v>2.04</v>
      </c>
      <c r="D22" s="57">
        <f>'Kurzeme pārējie'!D22+'Latgale pārējie'!D22+'Rīga pārējie'!D22+'Vidzeme pārējie'!D22+'Zemgale pārējie'!D22</f>
        <v>9.2299999999999986</v>
      </c>
      <c r="E22" s="57">
        <f>'Kurzeme pārējie'!E22+'Latgale pārējie'!E22+'Rīga pārējie'!E22+'Vidzeme pārējie'!E22+'Zemgale pārējie'!E22</f>
        <v>0</v>
      </c>
      <c r="F22" s="57">
        <f>'Kurzeme pārējie'!F22+'Latgale pārējie'!F22+'Rīga pārējie'!F22+'Vidzeme pārējie'!F22+'Zemgale pārējie'!F22</f>
        <v>0</v>
      </c>
      <c r="G22" s="25">
        <f t="shared" si="2"/>
        <v>11.27</v>
      </c>
      <c r="H22" s="57">
        <f>'Kurzeme pārējie'!H22+'Latgale pārējie'!H22+'Rīga pārējie'!H22+'Vidzeme pārējie'!H22+'Zemgale pārējie'!H22</f>
        <v>3.08</v>
      </c>
      <c r="I22" s="57">
        <f>'Kurzeme pārējie'!I22+'Latgale pārējie'!I22+'Rīga pārējie'!I22+'Vidzeme pārējie'!I22+'Zemgale pārējie'!I22</f>
        <v>0.41000000000000003</v>
      </c>
      <c r="J22" s="57">
        <f>'Kurzeme pārējie'!J22+'Latgale pārējie'!J22+'Rīga pārējie'!J22+'Vidzeme pārējie'!J22+'Zemgale pārējie'!J22</f>
        <v>0.32</v>
      </c>
      <c r="K22" s="25">
        <f t="shared" si="3"/>
        <v>3.81</v>
      </c>
      <c r="L22" s="25">
        <f t="shared" si="4"/>
        <v>15.08</v>
      </c>
      <c r="M22" s="57">
        <f>'Kurzeme pārējie'!M22+'Latgale pārējie'!M22+'Rīga pārējie'!M22+'Vidzeme pārējie'!M22+'Zemgale pārējie'!M22</f>
        <v>5.01</v>
      </c>
      <c r="N22" s="25">
        <f t="shared" si="5"/>
        <v>20.09</v>
      </c>
      <c r="O22" s="4"/>
    </row>
    <row r="23" spans="1:16" ht="13.5" customHeight="1" x14ac:dyDescent="0.25">
      <c r="A23" s="18"/>
      <c r="B23" s="19" t="s">
        <v>17</v>
      </c>
      <c r="C23" s="57">
        <f>'Kurzeme pārējie'!C23+'Latgale pārējie'!C23+'Rīga pārējie'!C23+'Vidzeme pārējie'!C23+'Zemgale pārējie'!C23</f>
        <v>225</v>
      </c>
      <c r="D23" s="57">
        <f>'Kurzeme pārējie'!D23+'Latgale pārējie'!D23+'Rīga pārējie'!D23+'Vidzeme pārējie'!D23+'Zemgale pārējie'!D23</f>
        <v>16</v>
      </c>
      <c r="E23" s="57">
        <f>'Kurzeme pārējie'!E23+'Latgale pārējie'!E23+'Rīga pārējie'!E23+'Vidzeme pārējie'!E23+'Zemgale pārējie'!E23</f>
        <v>0</v>
      </c>
      <c r="F23" s="57">
        <f>'Kurzeme pārējie'!F23+'Latgale pārējie'!F23+'Rīga pārējie'!F23+'Vidzeme pārējie'!F23+'Zemgale pārējie'!F23</f>
        <v>0</v>
      </c>
      <c r="G23" s="25">
        <f t="shared" si="2"/>
        <v>241</v>
      </c>
      <c r="H23" s="57">
        <f>'Kurzeme pārējie'!H23+'Latgale pārējie'!H23+'Rīga pārējie'!H23+'Vidzeme pārējie'!H23+'Zemgale pārējie'!H23</f>
        <v>108</v>
      </c>
      <c r="I23" s="57">
        <f>'Kurzeme pārējie'!I23+'Latgale pārējie'!I23+'Rīga pārējie'!I23+'Vidzeme pārējie'!I23+'Zemgale pārējie'!I23</f>
        <v>60</v>
      </c>
      <c r="J23" s="57">
        <f>'Kurzeme pārējie'!J23+'Latgale pārējie'!J23+'Rīga pārējie'!J23+'Vidzeme pārējie'!J23+'Zemgale pārējie'!J23</f>
        <v>24</v>
      </c>
      <c r="K23" s="25">
        <f t="shared" si="3"/>
        <v>192</v>
      </c>
      <c r="L23" s="25">
        <f t="shared" si="4"/>
        <v>433</v>
      </c>
      <c r="M23" s="57">
        <f>'Kurzeme pārējie'!M23+'Latgale pārējie'!M23+'Rīga pārējie'!M23+'Vidzeme pārējie'!M23+'Zemgale pārējie'!M23</f>
        <v>114</v>
      </c>
      <c r="N23" s="25">
        <f t="shared" si="5"/>
        <v>547</v>
      </c>
      <c r="O23" s="4"/>
    </row>
    <row r="24" spans="1:16" ht="13.5" customHeight="1" x14ac:dyDescent="0.25">
      <c r="A24" s="175" t="s">
        <v>28</v>
      </c>
      <c r="B24" s="19" t="s">
        <v>16</v>
      </c>
      <c r="C24" s="57">
        <f>'Kurzeme pārējie'!C24+'Latgale pārējie'!C24+'Rīga pārējie'!C24+'Vidzeme pārējie'!C24+'Zemgale pārējie'!C24</f>
        <v>141.68</v>
      </c>
      <c r="D24" s="57">
        <f>'Kurzeme pārējie'!D24+'Latgale pārējie'!D24+'Rīga pārējie'!D24+'Vidzeme pārējie'!D24+'Zemgale pārējie'!D24</f>
        <v>18.68</v>
      </c>
      <c r="E24" s="57">
        <f>'Kurzeme pārējie'!E24+'Latgale pārējie'!E24+'Rīga pārējie'!E24+'Vidzeme pārējie'!E24+'Zemgale pārējie'!E24</f>
        <v>2.9</v>
      </c>
      <c r="F24" s="57">
        <f>'Kurzeme pārējie'!F24+'Latgale pārējie'!F24+'Rīga pārējie'!F24+'Vidzeme pārējie'!F24+'Zemgale pārējie'!F24</f>
        <v>0</v>
      </c>
      <c r="G24" s="25">
        <f t="shared" si="2"/>
        <v>163.26000000000002</v>
      </c>
      <c r="H24" s="57">
        <f>'Kurzeme pārējie'!H24+'Latgale pārējie'!H24+'Rīga pārējie'!H24+'Vidzeme pārējie'!H24+'Zemgale pārējie'!H24</f>
        <v>96.93</v>
      </c>
      <c r="I24" s="57">
        <f>'Kurzeme pārējie'!I24+'Latgale pārējie'!I24+'Rīga pārējie'!I24+'Vidzeme pārējie'!I24+'Zemgale pārējie'!I24</f>
        <v>5.58</v>
      </c>
      <c r="J24" s="57">
        <f>'Kurzeme pārējie'!J24+'Latgale pārējie'!J24+'Rīga pārējie'!J24+'Vidzeme pārējie'!J24+'Zemgale pārējie'!J24</f>
        <v>16.41</v>
      </c>
      <c r="K24" s="25">
        <f t="shared" si="3"/>
        <v>118.92</v>
      </c>
      <c r="L24" s="25">
        <f t="shared" si="4"/>
        <v>282.18</v>
      </c>
      <c r="M24" s="57">
        <f>'Kurzeme pārējie'!M24+'Latgale pārējie'!M24+'Rīga pārējie'!M24+'Vidzeme pārējie'!M24+'Zemgale pārējie'!M24</f>
        <v>37.86</v>
      </c>
      <c r="N24" s="25">
        <f t="shared" si="5"/>
        <v>320.04000000000002</v>
      </c>
      <c r="O24" s="4"/>
    </row>
    <row r="25" spans="1:16" ht="13.5" customHeight="1" x14ac:dyDescent="0.25">
      <c r="A25" s="175"/>
      <c r="B25" s="19" t="s">
        <v>17</v>
      </c>
      <c r="C25" s="90">
        <f>'Kurzeme pārējie'!C25+'Latgale pārējie'!C25+'Rīga pārējie'!C25+'Vidzeme pārējie'!C25+'Zemgale pārējie'!C25</f>
        <v>1122</v>
      </c>
      <c r="D25" s="90">
        <f>'Kurzeme pārējie'!D25+'Latgale pārējie'!D25+'Rīga pārējie'!D25+'Vidzeme pārējie'!D25+'Zemgale pārējie'!D25</f>
        <v>361</v>
      </c>
      <c r="E25" s="90">
        <f>'Kurzeme pārējie'!E25+'Latgale pārējie'!E25+'Rīga pārējie'!E25+'Vidzeme pārējie'!E25+'Zemgale pārējie'!E25</f>
        <v>74</v>
      </c>
      <c r="F25" s="90">
        <f>'Kurzeme pārējie'!F25+'Latgale pārējie'!F25+'Rīga pārējie'!F25+'Vidzeme pārējie'!F25+'Zemgale pārējie'!F25</f>
        <v>0</v>
      </c>
      <c r="G25" s="60">
        <f t="shared" si="2"/>
        <v>1557</v>
      </c>
      <c r="H25" s="90">
        <f>'Kurzeme pārējie'!H25+'Latgale pārējie'!H25+'Rīga pārējie'!H25+'Vidzeme pārējie'!H25+'Zemgale pārējie'!H25</f>
        <v>630</v>
      </c>
      <c r="I25" s="90">
        <f>'Kurzeme pārējie'!I25+'Latgale pārējie'!I25+'Rīga pārējie'!I25+'Vidzeme pārējie'!I25+'Zemgale pārējie'!I25</f>
        <v>30</v>
      </c>
      <c r="J25" s="90">
        <f>'Kurzeme pārējie'!J25+'Latgale pārējie'!J25+'Rīga pārējie'!J25+'Vidzeme pārējie'!J25+'Zemgale pārējie'!J25</f>
        <v>243</v>
      </c>
      <c r="K25" s="60">
        <f t="shared" si="3"/>
        <v>903</v>
      </c>
      <c r="L25" s="60">
        <f t="shared" si="4"/>
        <v>2460</v>
      </c>
      <c r="M25" s="90">
        <f>'Kurzeme pārējie'!M25+'Latgale pārējie'!M25+'Rīga pārējie'!M25+'Vidzeme pārējie'!M25+'Zemgale pārējie'!M25</f>
        <v>491</v>
      </c>
      <c r="N25" s="60">
        <f t="shared" si="5"/>
        <v>2951</v>
      </c>
      <c r="O25" s="4"/>
    </row>
    <row r="26" spans="1:16" ht="13.5" customHeight="1" x14ac:dyDescent="0.25">
      <c r="A26" s="175" t="s">
        <v>29</v>
      </c>
      <c r="B26" s="19" t="s">
        <v>16</v>
      </c>
      <c r="C26" s="57">
        <f>'Kurzeme pārējie'!C26+'Latgale pārējie'!C26+'Rīga pārējie'!C26+'Vidzeme pārējie'!C26+'Zemgale pārējie'!C26</f>
        <v>0</v>
      </c>
      <c r="D26" s="57">
        <f>'Kurzeme pārējie'!D26+'Latgale pārējie'!D26+'Rīga pārējie'!D26+'Vidzeme pārējie'!D26+'Zemgale pārējie'!D26</f>
        <v>0</v>
      </c>
      <c r="E26" s="57">
        <f>'Kurzeme pārējie'!E26+'Latgale pārējie'!E26+'Rīga pārējie'!E26+'Vidzeme pārējie'!E26+'Zemgale pārējie'!E26</f>
        <v>0</v>
      </c>
      <c r="F26" s="57">
        <f>'Kurzeme pārējie'!F26+'Latgale pārējie'!F26+'Rīga pārējie'!F26+'Vidzeme pārējie'!F26+'Zemgale pārējie'!F26</f>
        <v>0</v>
      </c>
      <c r="G26" s="25">
        <f t="shared" si="2"/>
        <v>0</v>
      </c>
      <c r="H26" s="57">
        <f>'Kurzeme pārējie'!H26+'Latgale pārējie'!H26+'Rīga pārējie'!H26+'Vidzeme pārējie'!H26+'Zemgale pārējie'!H26</f>
        <v>0</v>
      </c>
      <c r="I26" s="57">
        <f>'Kurzeme pārējie'!I26+'Latgale pārējie'!I26+'Rīga pārējie'!I26+'Vidzeme pārējie'!I26+'Zemgale pārējie'!I26</f>
        <v>0</v>
      </c>
      <c r="J26" s="57">
        <f>'Kurzeme pārējie'!J26+'Latgale pārējie'!J26+'Rīga pārējie'!J26+'Vidzeme pārējie'!J26+'Zemgale pārējie'!J26</f>
        <v>0</v>
      </c>
      <c r="K26" s="25">
        <f t="shared" si="3"/>
        <v>0</v>
      </c>
      <c r="L26" s="25">
        <f t="shared" si="4"/>
        <v>0</v>
      </c>
      <c r="M26" s="57">
        <f>'Kurzeme pārējie'!M26+'Latgale pārējie'!M26+'Rīga pārējie'!M26+'Vidzeme pārējie'!M26+'Zemgale pārējie'!M26</f>
        <v>0</v>
      </c>
      <c r="N26" s="25">
        <f t="shared" si="5"/>
        <v>0</v>
      </c>
      <c r="O26" s="4"/>
    </row>
    <row r="27" spans="1:16" ht="13.5" customHeight="1" x14ac:dyDescent="0.25">
      <c r="A27" s="175"/>
      <c r="B27" s="19" t="s">
        <v>17</v>
      </c>
      <c r="C27" s="57">
        <f>'Kurzeme pārējie'!C27+'Latgale pārējie'!C27+'Rīga pārējie'!C27+'Vidzeme pārējie'!C27+'Zemgale pārējie'!C27</f>
        <v>0</v>
      </c>
      <c r="D27" s="57">
        <f>'Kurzeme pārējie'!D27+'Latgale pārējie'!D27+'Rīga pārējie'!D27+'Vidzeme pārējie'!D27+'Zemgale pārējie'!D27</f>
        <v>0</v>
      </c>
      <c r="E27" s="57">
        <f>'Kurzeme pārējie'!E27+'Latgale pārējie'!E27+'Rīga pārējie'!E27+'Vidzeme pārējie'!E27+'Zemgale pārējie'!E27</f>
        <v>0</v>
      </c>
      <c r="F27" s="57">
        <f>'Kurzeme pārējie'!F27+'Latgale pārējie'!F27+'Rīga pārējie'!F27+'Vidzeme pārējie'!F27+'Zemgale pārējie'!F27</f>
        <v>0</v>
      </c>
      <c r="G27" s="25">
        <f t="shared" si="2"/>
        <v>0</v>
      </c>
      <c r="H27" s="57">
        <f>'Kurzeme pārējie'!H27+'Latgale pārējie'!H27+'Rīga pārējie'!H27+'Vidzeme pārējie'!H27+'Zemgale pārējie'!H27</f>
        <v>0</v>
      </c>
      <c r="I27" s="57">
        <f>'Kurzeme pārējie'!I27+'Latgale pārējie'!I27+'Rīga pārējie'!I27+'Vidzeme pārējie'!I27+'Zemgale pārējie'!I27</f>
        <v>0</v>
      </c>
      <c r="J27" s="57">
        <f>'Kurzeme pārējie'!J27+'Latgale pārējie'!J27+'Rīga pārējie'!J27+'Vidzeme pārējie'!J27+'Zemgale pārējie'!J27</f>
        <v>0</v>
      </c>
      <c r="K27" s="25">
        <f t="shared" si="3"/>
        <v>0</v>
      </c>
      <c r="L27" s="25">
        <f t="shared" si="4"/>
        <v>0</v>
      </c>
      <c r="M27" s="57">
        <f>'Kurzeme pārējie'!M27+'Latgale pārējie'!M27+'Rīga pārējie'!M27+'Vidzeme pārējie'!M27+'Zemgale pārējie'!M27</f>
        <v>0</v>
      </c>
      <c r="N27" s="25">
        <f t="shared" si="5"/>
        <v>0</v>
      </c>
      <c r="O27" s="4"/>
    </row>
    <row r="28" spans="1:16" ht="13.5" customHeight="1" x14ac:dyDescent="0.25">
      <c r="A28" s="175" t="s">
        <v>30</v>
      </c>
      <c r="B28" s="19" t="s">
        <v>16</v>
      </c>
      <c r="C28" s="57">
        <f>'Kurzeme pārējie'!C28+'Latgale pārējie'!C28+'Rīga pārējie'!C28+'Vidzeme pārējie'!C28+'Zemgale pārējie'!C28</f>
        <v>0</v>
      </c>
      <c r="D28" s="57">
        <f>'Kurzeme pārējie'!D28+'Latgale pārējie'!D28+'Rīga pārējie'!D28+'Vidzeme pārējie'!D28+'Zemgale pārējie'!D28</f>
        <v>0</v>
      </c>
      <c r="E28" s="57">
        <f>'Kurzeme pārējie'!E28+'Latgale pārējie'!E28+'Rīga pārējie'!E28+'Vidzeme pārējie'!E28+'Zemgale pārējie'!E28</f>
        <v>0</v>
      </c>
      <c r="F28" s="57">
        <f>'Kurzeme pārējie'!F28+'Latgale pārējie'!F28+'Rīga pārējie'!F28+'Vidzeme pārējie'!F28+'Zemgale pārējie'!F28</f>
        <v>0</v>
      </c>
      <c r="G28" s="25">
        <f t="shared" si="2"/>
        <v>0</v>
      </c>
      <c r="H28" s="57">
        <f>'Kurzeme pārējie'!H28+'Latgale pārējie'!H28+'Rīga pārējie'!H28+'Vidzeme pārējie'!H28+'Zemgale pārējie'!H28</f>
        <v>0</v>
      </c>
      <c r="I28" s="57">
        <f>'Kurzeme pārējie'!I28+'Latgale pārējie'!I28+'Rīga pārējie'!I28+'Vidzeme pārējie'!I28+'Zemgale pārējie'!I28</f>
        <v>0</v>
      </c>
      <c r="J28" s="57">
        <f>'Kurzeme pārējie'!J28+'Latgale pārējie'!J28+'Rīga pārējie'!J28+'Vidzeme pārējie'!J28+'Zemgale pārējie'!J28</f>
        <v>0</v>
      </c>
      <c r="K28" s="25">
        <f t="shared" si="3"/>
        <v>0</v>
      </c>
      <c r="L28" s="25">
        <f t="shared" si="4"/>
        <v>0</v>
      </c>
      <c r="M28" s="57">
        <f>'Kurzeme pārējie'!M28+'Latgale pārējie'!M28+'Rīga pārējie'!M28+'Vidzeme pārējie'!M28+'Zemgale pārējie'!M28</f>
        <v>0</v>
      </c>
      <c r="N28" s="25">
        <f t="shared" si="5"/>
        <v>0</v>
      </c>
      <c r="O28" s="4"/>
    </row>
    <row r="29" spans="1:16" ht="13.5" customHeight="1" x14ac:dyDescent="0.25">
      <c r="A29" s="175"/>
      <c r="B29" s="19" t="s">
        <v>17</v>
      </c>
      <c r="C29" s="57">
        <f>'Kurzeme pārējie'!C29+'Latgale pārējie'!C29+'Rīga pārējie'!C29+'Vidzeme pārējie'!C29+'Zemgale pārējie'!C29</f>
        <v>0</v>
      </c>
      <c r="D29" s="57">
        <f>'Kurzeme pārējie'!D29+'Latgale pārējie'!D29+'Rīga pārējie'!D29+'Vidzeme pārējie'!D29+'Zemgale pārējie'!D29</f>
        <v>0</v>
      </c>
      <c r="E29" s="57">
        <f>'Kurzeme pārējie'!E29+'Latgale pārējie'!E29+'Rīga pārējie'!E29+'Vidzeme pārējie'!E29+'Zemgale pārējie'!E29</f>
        <v>0</v>
      </c>
      <c r="F29" s="57">
        <f>'Kurzeme pārējie'!F29+'Latgale pārējie'!F29+'Rīga pārējie'!F29+'Vidzeme pārējie'!F29+'Zemgale pārējie'!F29</f>
        <v>0</v>
      </c>
      <c r="G29" s="25">
        <f t="shared" si="2"/>
        <v>0</v>
      </c>
      <c r="H29" s="57">
        <f>'Kurzeme pārējie'!H29+'Latgale pārējie'!H29+'Rīga pārējie'!H29+'Vidzeme pārējie'!H29+'Zemgale pārējie'!H29</f>
        <v>0</v>
      </c>
      <c r="I29" s="57">
        <f>'Kurzeme pārējie'!I29+'Latgale pārējie'!I29+'Rīga pārējie'!I29+'Vidzeme pārējie'!I29+'Zemgale pārējie'!I29</f>
        <v>0</v>
      </c>
      <c r="J29" s="57">
        <f>'Kurzeme pārējie'!J29+'Latgale pārējie'!J29+'Rīga pārējie'!J29+'Vidzeme pārējie'!J29+'Zemgale pārējie'!J29</f>
        <v>0</v>
      </c>
      <c r="K29" s="25">
        <f t="shared" si="3"/>
        <v>0</v>
      </c>
      <c r="L29" s="25">
        <f t="shared" si="4"/>
        <v>0</v>
      </c>
      <c r="M29" s="57">
        <f>'Kurzeme pārējie'!M29+'Latgale pārējie'!M29+'Rīga pārējie'!M29+'Vidzeme pārējie'!M29+'Zemgale pārējie'!M29</f>
        <v>0</v>
      </c>
      <c r="N29" s="25">
        <f t="shared" si="5"/>
        <v>0</v>
      </c>
      <c r="O29" s="4"/>
      <c r="P29" s="4"/>
    </row>
    <row r="30" spans="1:16" ht="13.5" customHeight="1" x14ac:dyDescent="0.25">
      <c r="A30" s="175" t="s">
        <v>31</v>
      </c>
      <c r="B30" s="19" t="s">
        <v>16</v>
      </c>
      <c r="C30" s="57">
        <f>'Kurzeme pārējie'!C30+'Latgale pārējie'!C30+'Rīga pārējie'!C30+'Vidzeme pārējie'!C30+'Zemgale pārējie'!C30</f>
        <v>44.230000000000004</v>
      </c>
      <c r="D30" s="57">
        <f>'Kurzeme pārējie'!D30+'Latgale pārējie'!D30+'Rīga pārējie'!D30+'Vidzeme pārējie'!D30+'Zemgale pārējie'!D30</f>
        <v>4.8800000000000008</v>
      </c>
      <c r="E30" s="57">
        <f>'Kurzeme pārējie'!E30+'Latgale pārējie'!E30+'Rīga pārējie'!E30+'Vidzeme pārējie'!E30+'Zemgale pārējie'!E30</f>
        <v>0</v>
      </c>
      <c r="F30" s="57">
        <f>'Kurzeme pārējie'!F30+'Latgale pārējie'!F30+'Rīga pārējie'!F30+'Vidzeme pārējie'!F30+'Zemgale pārējie'!F30</f>
        <v>0</v>
      </c>
      <c r="G30" s="25">
        <f>SUM(C30:F30)</f>
        <v>49.110000000000007</v>
      </c>
      <c r="H30" s="57">
        <f>'Kurzeme pārējie'!H30+'Latgale pārējie'!H30+'Rīga pārējie'!H30+'Vidzeme pārējie'!H30+'Zemgale pārējie'!H30</f>
        <v>24.06</v>
      </c>
      <c r="I30" s="57">
        <f>'Kurzeme pārējie'!I30+'Latgale pārējie'!I30+'Rīga pārējie'!I30+'Vidzeme pārējie'!I30+'Zemgale pārējie'!I30</f>
        <v>4.7200000000000006</v>
      </c>
      <c r="J30" s="57">
        <f>'Kurzeme pārējie'!J30+'Latgale pārējie'!J30+'Rīga pārējie'!J30+'Vidzeme pārējie'!J30+'Zemgale pārējie'!J30</f>
        <v>0.66</v>
      </c>
      <c r="K30" s="25">
        <f t="shared" si="3"/>
        <v>29.44</v>
      </c>
      <c r="L30" s="25">
        <f t="shared" si="4"/>
        <v>78.550000000000011</v>
      </c>
      <c r="M30" s="57">
        <f>'Kurzeme pārējie'!M30+'Latgale pārējie'!M30+'Rīga pārējie'!M30+'Vidzeme pārējie'!M30+'Zemgale pārējie'!M30</f>
        <v>10.5</v>
      </c>
      <c r="N30" s="25">
        <f t="shared" si="5"/>
        <v>89.050000000000011</v>
      </c>
      <c r="O30" s="4"/>
      <c r="P30" s="4"/>
    </row>
    <row r="31" spans="1:16" ht="13.5" customHeight="1" x14ac:dyDescent="0.25">
      <c r="A31" s="175"/>
      <c r="B31" s="19" t="s">
        <v>17</v>
      </c>
      <c r="C31" s="57">
        <f>'Kurzeme pārējie'!C31+'Latgale pārējie'!C31+'Rīga pārējie'!C31+'Vidzeme pārējie'!C31+'Zemgale pārējie'!C31</f>
        <v>5986</v>
      </c>
      <c r="D31" s="57">
        <f>'Kurzeme pārējie'!D31+'Latgale pārējie'!D31+'Rīga pārējie'!D31+'Vidzeme pārējie'!D31+'Zemgale pārējie'!D31</f>
        <v>811</v>
      </c>
      <c r="E31" s="57">
        <f>'Kurzeme pārējie'!E31+'Latgale pārējie'!E31+'Rīga pārējie'!E31+'Vidzeme pārējie'!E31+'Zemgale pārējie'!E31</f>
        <v>0</v>
      </c>
      <c r="F31" s="57">
        <f>'Kurzeme pārējie'!F31+'Latgale pārējie'!F31+'Rīga pārējie'!F31+'Vidzeme pārējie'!F31+'Zemgale pārējie'!F31</f>
        <v>0</v>
      </c>
      <c r="G31" s="25">
        <f>SUM(C31:F31)</f>
        <v>6797</v>
      </c>
      <c r="H31" s="57">
        <f>'Kurzeme pārējie'!H31+'Latgale pārējie'!H31+'Rīga pārējie'!H31+'Vidzeme pārējie'!H31+'Zemgale pārējie'!H31</f>
        <v>1444</v>
      </c>
      <c r="I31" s="57">
        <f>'Kurzeme pārējie'!I31+'Latgale pārējie'!I31+'Rīga pārējie'!I31+'Vidzeme pārējie'!I31+'Zemgale pārējie'!I31</f>
        <v>67</v>
      </c>
      <c r="J31" s="57">
        <f>'Kurzeme pārējie'!J31+'Latgale pārējie'!J31+'Rīga pārējie'!J31+'Vidzeme pārējie'!J31+'Zemgale pārējie'!J31</f>
        <v>44</v>
      </c>
      <c r="K31" s="25">
        <f t="shared" si="3"/>
        <v>1555</v>
      </c>
      <c r="L31" s="25">
        <f t="shared" si="4"/>
        <v>8352</v>
      </c>
      <c r="M31" s="57">
        <f>'Kurzeme pārējie'!M31+'Latgale pārējie'!M31+'Rīga pārējie'!M31+'Vidzeme pārējie'!M31+'Zemgale pārējie'!M31</f>
        <v>200</v>
      </c>
      <c r="N31" s="25">
        <f t="shared" si="5"/>
        <v>8552</v>
      </c>
      <c r="O31" s="4"/>
      <c r="P31" s="4"/>
    </row>
    <row r="32" spans="1:16" ht="13.5" customHeight="1" x14ac:dyDescent="0.25">
      <c r="A32" s="175" t="s">
        <v>32</v>
      </c>
      <c r="B32" s="19" t="s">
        <v>16</v>
      </c>
      <c r="C32" s="57">
        <f>'Kurzeme pārējie'!C32+'Latgale pārējie'!C32+'Rīga pārējie'!C32+'Vidzeme pārējie'!C32+'Zemgale pārējie'!C32</f>
        <v>0</v>
      </c>
      <c r="D32" s="57">
        <f>'Kurzeme pārējie'!D32+'Latgale pārējie'!D32+'Rīga pārējie'!D32+'Vidzeme pārējie'!D32+'Zemgale pārējie'!D32</f>
        <v>2.02</v>
      </c>
      <c r="E32" s="57">
        <f>'Kurzeme pārējie'!E32+'Latgale pārējie'!E32+'Rīga pārējie'!E32+'Vidzeme pārējie'!E32+'Zemgale pārējie'!E32</f>
        <v>0</v>
      </c>
      <c r="F32" s="57">
        <f>'Kurzeme pārējie'!F32+'Latgale pārējie'!F32+'Rīga pārējie'!F32+'Vidzeme pārējie'!F32+'Zemgale pārējie'!F32</f>
        <v>0</v>
      </c>
      <c r="G32" s="25">
        <f t="shared" si="2"/>
        <v>2.02</v>
      </c>
      <c r="H32" s="57">
        <f>'Kurzeme pārējie'!H32+'Latgale pārējie'!H32+'Rīga pārējie'!H32+'Vidzeme pārējie'!H32+'Zemgale pārējie'!H32</f>
        <v>1.3</v>
      </c>
      <c r="I32" s="57">
        <f>'Kurzeme pārējie'!I32+'Latgale pārējie'!I32+'Rīga pārējie'!I32+'Vidzeme pārējie'!I32+'Zemgale pārējie'!I32</f>
        <v>0</v>
      </c>
      <c r="J32" s="57">
        <f>'Kurzeme pārējie'!J32+'Latgale pārējie'!J32+'Rīga pārējie'!J32+'Vidzeme pārējie'!J32+'Zemgale pārējie'!J32</f>
        <v>0.98</v>
      </c>
      <c r="K32" s="25">
        <f t="shared" si="3"/>
        <v>2.2800000000000002</v>
      </c>
      <c r="L32" s="25">
        <f t="shared" si="4"/>
        <v>4.3000000000000007</v>
      </c>
      <c r="M32" s="57">
        <f>'Kurzeme pārējie'!M32+'Latgale pārējie'!M32+'Rīga pārējie'!M32+'Vidzeme pārējie'!M32+'Zemgale pārējie'!M32</f>
        <v>0.18</v>
      </c>
      <c r="N32" s="25">
        <f t="shared" si="5"/>
        <v>4.4800000000000004</v>
      </c>
      <c r="O32" s="4"/>
      <c r="P32" s="4"/>
    </row>
    <row r="33" spans="1:16" ht="13.5" customHeight="1" x14ac:dyDescent="0.25">
      <c r="A33" s="175"/>
      <c r="B33" s="19" t="s">
        <v>17</v>
      </c>
      <c r="C33" s="90">
        <f>'Kurzeme pārējie'!C33+'Latgale pārējie'!C33+'Rīga pārējie'!C33+'Vidzeme pārējie'!C33+'Zemgale pārējie'!C33</f>
        <v>0</v>
      </c>
      <c r="D33" s="90">
        <f>'Kurzeme pārējie'!D33+'Latgale pārējie'!D33+'Rīga pārējie'!D33+'Vidzeme pārējie'!D33+'Zemgale pārējie'!D33</f>
        <v>8</v>
      </c>
      <c r="E33" s="90">
        <f>'Kurzeme pārējie'!E33+'Latgale pārējie'!E33+'Rīga pārējie'!E33+'Vidzeme pārējie'!E33+'Zemgale pārējie'!E33</f>
        <v>0</v>
      </c>
      <c r="F33" s="90">
        <f>'Kurzeme pārējie'!F33+'Latgale pārējie'!F33+'Rīga pārējie'!F33+'Vidzeme pārējie'!F33+'Zemgale pārējie'!F33</f>
        <v>0</v>
      </c>
      <c r="G33" s="60">
        <f t="shared" si="2"/>
        <v>8</v>
      </c>
      <c r="H33" s="90">
        <f>'Kurzeme pārējie'!H33+'Latgale pārējie'!H33+'Rīga pārējie'!H33+'Vidzeme pārējie'!H33+'Zemgale pārējie'!H33</f>
        <v>8</v>
      </c>
      <c r="I33" s="90">
        <f>'Kurzeme pārējie'!I33+'Latgale pārējie'!I33+'Rīga pārējie'!I33+'Vidzeme pārējie'!I33+'Zemgale pārējie'!I33</f>
        <v>0</v>
      </c>
      <c r="J33" s="90">
        <f>'Kurzeme pārējie'!J33+'Latgale pārējie'!J33+'Rīga pārējie'!J33+'Vidzeme pārējie'!J33+'Zemgale pārējie'!J33</f>
        <v>4</v>
      </c>
      <c r="K33" s="60">
        <f t="shared" si="3"/>
        <v>12</v>
      </c>
      <c r="L33" s="60">
        <f t="shared" si="4"/>
        <v>20</v>
      </c>
      <c r="M33" s="90">
        <f>'Kurzeme pārējie'!M33+'Latgale pārējie'!M33+'Rīga pārējie'!M33+'Vidzeme pārējie'!M33+'Zemgale pārējie'!M33</f>
        <v>4</v>
      </c>
      <c r="N33" s="60">
        <f t="shared" si="5"/>
        <v>24</v>
      </c>
      <c r="O33" s="4"/>
      <c r="P33" s="4"/>
    </row>
    <row r="34" spans="1:16" ht="13.5" customHeight="1" x14ac:dyDescent="0.25">
      <c r="A34" s="181" t="s">
        <v>33</v>
      </c>
      <c r="B34" s="21" t="s">
        <v>16</v>
      </c>
      <c r="C34" s="57">
        <f>'Kurzeme pārējie'!C34+'Latgale pārējie'!C34+'Rīga pārējie'!C34+'Vidzeme pārējie'!C34+'Zemgale pārējie'!C34</f>
        <v>8.49</v>
      </c>
      <c r="D34" s="57">
        <f>'Kurzeme pārējie'!D34+'Latgale pārējie'!D34+'Rīga pārējie'!D34+'Vidzeme pārējie'!D34+'Zemgale pārējie'!D34</f>
        <v>3.06</v>
      </c>
      <c r="E34" s="57">
        <f>'Kurzeme pārējie'!E34+'Latgale pārējie'!E34+'Rīga pārējie'!E34+'Vidzeme pārējie'!E34+'Zemgale pārējie'!E34</f>
        <v>0</v>
      </c>
      <c r="F34" s="57">
        <f>'Kurzeme pārējie'!F34+'Latgale pārējie'!F34+'Rīga pārējie'!F34+'Vidzeme pārējie'!F34+'Zemgale pārējie'!F34</f>
        <v>1.2</v>
      </c>
      <c r="G34" s="25">
        <f t="shared" si="2"/>
        <v>12.75</v>
      </c>
      <c r="H34" s="57">
        <f>'Kurzeme pārējie'!H34+'Latgale pārējie'!H34+'Rīga pārējie'!H34+'Vidzeme pārējie'!H34+'Zemgale pārējie'!H34</f>
        <v>5.57</v>
      </c>
      <c r="I34" s="57">
        <f>'Kurzeme pārējie'!I34+'Latgale pārējie'!I34+'Rīga pārējie'!I34+'Vidzeme pārējie'!I34+'Zemgale pārējie'!I34</f>
        <v>0</v>
      </c>
      <c r="J34" s="57">
        <f>'Kurzeme pārējie'!J34+'Latgale pārējie'!J34+'Rīga pārējie'!J34+'Vidzeme pārējie'!J34+'Zemgale pārējie'!J34</f>
        <v>3.0599999999999996</v>
      </c>
      <c r="K34" s="25">
        <f t="shared" si="3"/>
        <v>8.629999999999999</v>
      </c>
      <c r="L34" s="25">
        <f t="shared" si="4"/>
        <v>21.38</v>
      </c>
      <c r="M34" s="57">
        <f>'Kurzeme pārējie'!M34+'Latgale pārējie'!M34+'Rīga pārējie'!M34+'Vidzeme pārējie'!M34+'Zemgale pārējie'!M34</f>
        <v>0.91</v>
      </c>
      <c r="N34" s="25">
        <f t="shared" si="5"/>
        <v>22.29</v>
      </c>
      <c r="O34" s="4"/>
      <c r="P34" s="4"/>
    </row>
    <row r="35" spans="1:16" ht="13.5" customHeight="1" x14ac:dyDescent="0.25">
      <c r="A35" s="181"/>
      <c r="B35" s="21" t="s">
        <v>17</v>
      </c>
      <c r="C35" s="90">
        <f>'Kurzeme pārējie'!C35+'Latgale pārējie'!C35+'Rīga pārējie'!C35+'Vidzeme pārējie'!C35+'Zemgale pārējie'!C35</f>
        <v>388</v>
      </c>
      <c r="D35" s="90">
        <f>'Kurzeme pārējie'!D35+'Latgale pārējie'!D35+'Rīga pārējie'!D35+'Vidzeme pārējie'!D35+'Zemgale pārējie'!D35</f>
        <v>442</v>
      </c>
      <c r="E35" s="90">
        <f>'Kurzeme pārējie'!E35+'Latgale pārējie'!E35+'Rīga pārējie'!E35+'Vidzeme pārējie'!E35+'Zemgale pārējie'!E35</f>
        <v>0</v>
      </c>
      <c r="F35" s="90">
        <f>'Kurzeme pārējie'!F35+'Latgale pārējie'!F35+'Rīga pārējie'!F35+'Vidzeme pārējie'!F35+'Zemgale pārējie'!F35</f>
        <v>70</v>
      </c>
      <c r="G35" s="60">
        <f t="shared" si="2"/>
        <v>900</v>
      </c>
      <c r="H35" s="90">
        <f>'Kurzeme pārējie'!H35+'Latgale pārējie'!H35+'Rīga pārējie'!H35+'Vidzeme pārējie'!H35+'Zemgale pārējie'!H35</f>
        <v>819</v>
      </c>
      <c r="I35" s="90">
        <f>'Kurzeme pārējie'!I35+'Latgale pārējie'!I35+'Rīga pārējie'!I35+'Vidzeme pārējie'!I35+'Zemgale pārējie'!I35</f>
        <v>0</v>
      </c>
      <c r="J35" s="90">
        <f>'Kurzeme pārējie'!J35+'Latgale pārējie'!J35+'Rīga pārējie'!J35+'Vidzeme pārējie'!J35+'Zemgale pārējie'!J35</f>
        <v>372</v>
      </c>
      <c r="K35" s="60">
        <f t="shared" si="3"/>
        <v>1191</v>
      </c>
      <c r="L35" s="60">
        <f t="shared" si="4"/>
        <v>2091</v>
      </c>
      <c r="M35" s="90">
        <f>'Kurzeme pārējie'!M35+'Latgale pārējie'!M35+'Rīga pārējie'!M35+'Vidzeme pārējie'!M35+'Zemgale pārējie'!M35</f>
        <v>290</v>
      </c>
      <c r="N35" s="60">
        <f t="shared" si="5"/>
        <v>2381</v>
      </c>
      <c r="O35" s="4"/>
      <c r="P35" s="4"/>
    </row>
    <row r="36" spans="1:16" ht="13.5" customHeight="1" x14ac:dyDescent="0.25">
      <c r="A36" s="181" t="s">
        <v>34</v>
      </c>
      <c r="B36" s="21" t="s">
        <v>16</v>
      </c>
      <c r="C36" s="57">
        <f>'Kurzeme pārējie'!C36+'Latgale pārējie'!C36+'Rīga pārējie'!C36+'Vidzeme pārējie'!C36+'Zemgale pārējie'!C36</f>
        <v>0.45</v>
      </c>
      <c r="D36" s="57">
        <f>'Kurzeme pārējie'!D36+'Latgale pārējie'!D36+'Rīga pārējie'!D36+'Vidzeme pārējie'!D36+'Zemgale pārējie'!D36</f>
        <v>3.27</v>
      </c>
      <c r="E36" s="57">
        <f>'Kurzeme pārējie'!E36+'Latgale pārējie'!E36+'Rīga pārējie'!E36+'Vidzeme pārējie'!E36+'Zemgale pārējie'!E36</f>
        <v>0</v>
      </c>
      <c r="F36" s="57">
        <f>'Kurzeme pārējie'!F36+'Latgale pārējie'!F36+'Rīga pārējie'!F36+'Vidzeme pārējie'!F36+'Zemgale pārējie'!F36</f>
        <v>0</v>
      </c>
      <c r="G36" s="25">
        <f t="shared" si="2"/>
        <v>3.72</v>
      </c>
      <c r="H36" s="57">
        <f>'Kurzeme pārējie'!H36+'Latgale pārējie'!H36+'Rīga pārējie'!H36+'Vidzeme pārējie'!H36+'Zemgale pārējie'!H36</f>
        <v>9.49</v>
      </c>
      <c r="I36" s="57">
        <f>'Kurzeme pārējie'!I36+'Latgale pārējie'!I36+'Rīga pārējie'!I36+'Vidzeme pārējie'!I36+'Zemgale pārējie'!I36</f>
        <v>0</v>
      </c>
      <c r="J36" s="57">
        <f>'Kurzeme pārējie'!J36+'Latgale pārējie'!J36+'Rīga pārējie'!J36+'Vidzeme pārējie'!J36+'Zemgale pārējie'!J36</f>
        <v>0.25</v>
      </c>
      <c r="K36" s="25">
        <f t="shared" si="3"/>
        <v>9.74</v>
      </c>
      <c r="L36" s="25">
        <f t="shared" si="4"/>
        <v>13.46</v>
      </c>
      <c r="M36" s="57">
        <f>'Kurzeme pārējie'!M36+'Latgale pārējie'!M36+'Rīga pārējie'!M36+'Vidzeme pārējie'!M36+'Zemgale pārējie'!M36</f>
        <v>0</v>
      </c>
      <c r="N36" s="25">
        <f t="shared" si="5"/>
        <v>13.46</v>
      </c>
      <c r="O36" s="4"/>
      <c r="P36" s="4"/>
    </row>
    <row r="37" spans="1:16" ht="13.5" customHeight="1" x14ac:dyDescent="0.25">
      <c r="A37" s="181"/>
      <c r="B37" s="21" t="s">
        <v>17</v>
      </c>
      <c r="C37" s="90">
        <f>'Kurzeme pārējie'!C37+'Latgale pārējie'!C37+'Rīga pārējie'!C37+'Vidzeme pārējie'!C37+'Zemgale pārējie'!C37</f>
        <v>76</v>
      </c>
      <c r="D37" s="90">
        <f>'Kurzeme pārējie'!D37+'Latgale pārējie'!D37+'Rīga pārējie'!D37+'Vidzeme pārējie'!D37+'Zemgale pārējie'!D37</f>
        <v>56</v>
      </c>
      <c r="E37" s="90">
        <f>'Kurzeme pārējie'!E37+'Latgale pārējie'!E37+'Rīga pārējie'!E37+'Vidzeme pārējie'!E37+'Zemgale pārējie'!E37</f>
        <v>0</v>
      </c>
      <c r="F37" s="90">
        <f>'Kurzeme pārējie'!F37+'Latgale pārējie'!F37+'Rīga pārējie'!F37+'Vidzeme pārējie'!F37+'Zemgale pārējie'!F37</f>
        <v>0</v>
      </c>
      <c r="G37" s="60">
        <f t="shared" si="2"/>
        <v>132</v>
      </c>
      <c r="H37" s="90">
        <f>'Kurzeme pārējie'!H37+'Latgale pārējie'!H37+'Rīga pārējie'!H37+'Vidzeme pārējie'!H37+'Zemgale pārējie'!H37</f>
        <v>276</v>
      </c>
      <c r="I37" s="90">
        <f>'Kurzeme pārējie'!I37+'Latgale pārējie'!I37+'Rīga pārējie'!I37+'Vidzeme pārējie'!I37+'Zemgale pārējie'!I37</f>
        <v>0</v>
      </c>
      <c r="J37" s="90">
        <f>'Kurzeme pārējie'!J37+'Latgale pārējie'!J37+'Rīga pārējie'!J37+'Vidzeme pārējie'!J37+'Zemgale pārējie'!J37</f>
        <v>28</v>
      </c>
      <c r="K37" s="60">
        <f t="shared" si="3"/>
        <v>304</v>
      </c>
      <c r="L37" s="60">
        <f t="shared" si="4"/>
        <v>436</v>
      </c>
      <c r="M37" s="90">
        <f>'Kurzeme pārējie'!M37+'Latgale pārējie'!M37+'Rīga pārējie'!M37+'Vidzeme pārējie'!M37+'Zemgale pārējie'!M37</f>
        <v>0</v>
      </c>
      <c r="N37" s="60">
        <f t="shared" si="5"/>
        <v>436</v>
      </c>
      <c r="O37" s="4"/>
      <c r="P37" s="4"/>
    </row>
    <row r="38" spans="1:16" ht="13.5" customHeight="1" x14ac:dyDescent="0.25">
      <c r="A38" s="18" t="s">
        <v>35</v>
      </c>
      <c r="B38" s="19" t="s">
        <v>16</v>
      </c>
      <c r="C38" s="25">
        <f>C4+C12+C14+C16+C18+C20+C22+C24+C26+C28+C30+C32+C34+C36</f>
        <v>14165.19</v>
      </c>
      <c r="D38" s="25">
        <f t="shared" ref="D38:M39" si="6">D4+D12+D14+D16+D18+D20+D22+D24+D26+D28+D30+D32+D34+D36</f>
        <v>8017.4500000000007</v>
      </c>
      <c r="E38" s="25">
        <f t="shared" si="6"/>
        <v>104.46</v>
      </c>
      <c r="F38" s="25">
        <f t="shared" si="6"/>
        <v>353.17</v>
      </c>
      <c r="G38" s="25">
        <f t="shared" si="6"/>
        <v>22640.27</v>
      </c>
      <c r="H38" s="25">
        <f t="shared" si="6"/>
        <v>18453.770000000004</v>
      </c>
      <c r="I38" s="25">
        <f t="shared" si="6"/>
        <v>1552.4900000000002</v>
      </c>
      <c r="J38" s="25">
        <f>J4+J12+J14+J16+J18+J20+J22+J24+J26+J28+J30+J32+J34+J36</f>
        <v>3356.0499999999997</v>
      </c>
      <c r="K38" s="25">
        <f t="shared" ref="K38:M38" si="7">K4+K12+K14+K16+K18+K20+K22+K24+K26+K28+K30+K32+K34+K36</f>
        <v>23362.309999999998</v>
      </c>
      <c r="L38" s="25">
        <f t="shared" si="7"/>
        <v>46002.580000000009</v>
      </c>
      <c r="M38" s="25">
        <f t="shared" si="7"/>
        <v>8840.58</v>
      </c>
      <c r="N38" s="29">
        <f>N4+N12+N14+N16+N18+N20+N22+N24+N26+N28+N30+N32+N34+N36</f>
        <v>54843.16</v>
      </c>
      <c r="O38" s="6"/>
      <c r="P38" s="3"/>
    </row>
    <row r="39" spans="1:16" ht="13.5" customHeight="1" x14ac:dyDescent="0.25">
      <c r="A39" s="2"/>
      <c r="B39" s="19" t="s">
        <v>17</v>
      </c>
      <c r="C39" s="60">
        <f>C5+C13+C15+C17+C19+C21+C23+C25+C27+C29+C31+C33+C35+C37</f>
        <v>1259371</v>
      </c>
      <c r="D39" s="60">
        <f>D5+D13+D15+D17+D19+D21+D23+D25+D27+D29+D31+D33+D35+D37</f>
        <v>789352</v>
      </c>
      <c r="E39" s="60">
        <f t="shared" si="6"/>
        <v>2624</v>
      </c>
      <c r="F39" s="60">
        <f t="shared" si="6"/>
        <v>27921</v>
      </c>
      <c r="G39" s="60">
        <f t="shared" si="6"/>
        <v>2079268</v>
      </c>
      <c r="H39" s="60">
        <f t="shared" si="6"/>
        <v>1773405</v>
      </c>
      <c r="I39" s="60">
        <f t="shared" si="6"/>
        <v>137963</v>
      </c>
      <c r="J39" s="60">
        <f t="shared" si="6"/>
        <v>467720</v>
      </c>
      <c r="K39" s="60">
        <f t="shared" si="6"/>
        <v>2379088</v>
      </c>
      <c r="L39" s="60">
        <f t="shared" si="6"/>
        <v>4458356</v>
      </c>
      <c r="M39" s="60">
        <f t="shared" si="6"/>
        <v>986683</v>
      </c>
      <c r="N39" s="60">
        <f>N5+N13+N15+N17+N19+N21+N23+N25+N27+N29+N31+N33+N35+N37</f>
        <v>5445039</v>
      </c>
      <c r="O39" s="4"/>
      <c r="P39" s="3"/>
    </row>
    <row r="40" spans="1:16" x14ac:dyDescent="0.25">
      <c r="C40" s="86"/>
      <c r="D40" s="86"/>
      <c r="E40" s="86"/>
      <c r="F40" s="86"/>
      <c r="G40" s="86"/>
      <c r="H40" s="30"/>
      <c r="I40" s="30"/>
      <c r="J40" s="86"/>
      <c r="K40" s="86"/>
      <c r="L40" s="86"/>
      <c r="M40" s="30"/>
      <c r="N40" s="86"/>
      <c r="O40" s="4"/>
    </row>
    <row r="41" spans="1:16" x14ac:dyDescent="0.25">
      <c r="C41" s="28"/>
      <c r="D41" s="28"/>
      <c r="E41" s="28"/>
      <c r="F41" s="28"/>
      <c r="G41" s="28"/>
      <c r="H41" s="28"/>
      <c r="I41" s="30"/>
      <c r="J41" s="28"/>
      <c r="K41" s="28"/>
      <c r="L41" s="28"/>
      <c r="M41" s="30"/>
      <c r="N41" s="28"/>
      <c r="O41" s="4"/>
    </row>
    <row r="42" spans="1:16" x14ac:dyDescent="0.25"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30"/>
      <c r="N42" s="28"/>
      <c r="O42" s="4"/>
    </row>
    <row r="43" spans="1:16" x14ac:dyDescent="0.25">
      <c r="C43" s="4"/>
      <c r="D43" s="4"/>
      <c r="E43" s="4"/>
      <c r="F43" s="4"/>
      <c r="G43" s="4"/>
      <c r="H43" s="4"/>
      <c r="I43" s="4"/>
      <c r="J43" s="4"/>
      <c r="K43" s="4"/>
      <c r="L43" s="4"/>
      <c r="M43" s="24"/>
      <c r="N43" s="4"/>
      <c r="O43" s="4"/>
    </row>
    <row r="44" spans="1:16" x14ac:dyDescent="0.25"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6" x14ac:dyDescent="0.25"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6" x14ac:dyDescent="0.25"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1:16" x14ac:dyDescent="0.25"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1:16" x14ac:dyDescent="0.25"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</sheetData>
  <mergeCells count="15"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  <mergeCell ref="A16:A17"/>
    <mergeCell ref="C2:M2"/>
    <mergeCell ref="A6:A7"/>
    <mergeCell ref="A8:A9"/>
    <mergeCell ref="A10:A11"/>
    <mergeCell ref="A14:A15"/>
  </mergeCells>
  <pageMargins left="0.17" right="0.17" top="0.18" bottom="0.18" header="0.17" footer="0.17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48"/>
  <sheetViews>
    <sheetView topLeftCell="A7" workbookViewId="0">
      <selection activeCell="L40" sqref="L40"/>
    </sheetView>
  </sheetViews>
  <sheetFormatPr defaultRowHeight="15" x14ac:dyDescent="0.25"/>
  <cols>
    <col min="1" max="1" width="31.140625" customWidth="1"/>
    <col min="2" max="2" width="3.42578125" customWidth="1"/>
    <col min="3" max="3" width="8.42578125" customWidth="1"/>
    <col min="4" max="4" width="8.140625" customWidth="1"/>
    <col min="5" max="6" width="6.42578125" customWidth="1"/>
    <col min="7" max="7" width="12.140625" customWidth="1"/>
    <col min="8" max="8" width="8.42578125" customWidth="1"/>
    <col min="9" max="9" width="7.85546875" customWidth="1"/>
    <col min="10" max="10" width="7.7109375" customWidth="1"/>
    <col min="11" max="11" width="11.140625" customWidth="1"/>
    <col min="12" max="12" width="7.7109375" customWidth="1"/>
    <col min="13" max="13" width="7.85546875" customWidth="1"/>
    <col min="14" max="14" width="11.28515625" customWidth="1"/>
  </cols>
  <sheetData>
    <row r="1" spans="1:15" x14ac:dyDescent="0.25">
      <c r="A1" s="39" t="s">
        <v>57</v>
      </c>
    </row>
    <row r="2" spans="1:15" ht="25.5" x14ac:dyDescent="0.25">
      <c r="A2" s="17" t="s">
        <v>0</v>
      </c>
      <c r="B2" s="17"/>
      <c r="C2" s="176" t="s">
        <v>1</v>
      </c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" t="s">
        <v>2</v>
      </c>
    </row>
    <row r="3" spans="1:15" ht="26.25" customHeight="1" x14ac:dyDescent="0.25">
      <c r="A3" s="17" t="s">
        <v>3</v>
      </c>
      <c r="B3" s="17"/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7" t="s">
        <v>13</v>
      </c>
      <c r="M3" s="17" t="s">
        <v>14</v>
      </c>
      <c r="N3" s="17"/>
    </row>
    <row r="4" spans="1:15" ht="15.75" x14ac:dyDescent="0.25">
      <c r="A4" s="16" t="s">
        <v>15</v>
      </c>
      <c r="B4" s="19" t="s">
        <v>16</v>
      </c>
      <c r="C4" s="65">
        <f>C6+C8+C10</f>
        <v>11208.310000000001</v>
      </c>
      <c r="D4" s="65">
        <f>D6+D8+D10</f>
        <v>4858.1899999999996</v>
      </c>
      <c r="E4" s="65">
        <f>E6+E8+E10</f>
        <v>19.84</v>
      </c>
      <c r="F4" s="65">
        <f t="shared" ref="F4:M5" si="0">F6+F8+F10</f>
        <v>124.14999999999999</v>
      </c>
      <c r="G4" s="65">
        <f t="shared" si="0"/>
        <v>16210.490000000002</v>
      </c>
      <c r="H4" s="65">
        <f t="shared" si="0"/>
        <v>13375.88</v>
      </c>
      <c r="I4" s="65">
        <f t="shared" si="0"/>
        <v>898.4</v>
      </c>
      <c r="J4" s="65">
        <f t="shared" si="0"/>
        <v>3695.59</v>
      </c>
      <c r="K4" s="65">
        <f t="shared" si="0"/>
        <v>17969.87</v>
      </c>
      <c r="L4" s="65">
        <f t="shared" si="0"/>
        <v>34180.36</v>
      </c>
      <c r="M4" s="65">
        <f t="shared" si="0"/>
        <v>6988.72</v>
      </c>
      <c r="N4" s="65">
        <f>N6+N8+N10</f>
        <v>41169.08</v>
      </c>
      <c r="O4" s="4"/>
    </row>
    <row r="5" spans="1:15" ht="15.75" x14ac:dyDescent="0.25">
      <c r="A5" s="18"/>
      <c r="B5" s="19" t="s">
        <v>17</v>
      </c>
      <c r="C5" s="68">
        <f>C7+C9+C11</f>
        <v>2562165</v>
      </c>
      <c r="D5" s="68">
        <f t="shared" ref="D5:G5" si="1">D7+D9+D11</f>
        <v>1082033</v>
      </c>
      <c r="E5" s="68">
        <f t="shared" si="1"/>
        <v>1121</v>
      </c>
      <c r="F5" s="68">
        <f t="shared" si="1"/>
        <v>18240</v>
      </c>
      <c r="G5" s="68">
        <f t="shared" si="1"/>
        <v>3663559</v>
      </c>
      <c r="H5" s="68">
        <f>H7+H9+H11</f>
        <v>2812105</v>
      </c>
      <c r="I5" s="68">
        <f t="shared" si="0"/>
        <v>185163</v>
      </c>
      <c r="J5" s="68">
        <f t="shared" si="0"/>
        <v>806024</v>
      </c>
      <c r="K5" s="68">
        <f t="shared" si="0"/>
        <v>3803292</v>
      </c>
      <c r="L5" s="68">
        <f t="shared" si="0"/>
        <v>7466851</v>
      </c>
      <c r="M5" s="68">
        <f>M7+M9+M11</f>
        <v>973767</v>
      </c>
      <c r="N5" s="68">
        <f>N7+N9+N11</f>
        <v>8440618</v>
      </c>
      <c r="O5" s="4"/>
    </row>
    <row r="6" spans="1:15" x14ac:dyDescent="0.25">
      <c r="A6" s="177" t="s">
        <v>18</v>
      </c>
      <c r="B6" s="5" t="s">
        <v>16</v>
      </c>
      <c r="C6" s="81">
        <f>'Kurzeme kopā'!C6+'Latgale kopā'!C6+'Rīga kopā'!C6+'Vidzeme kopā'!C6+'Zemgale kopā'!C6</f>
        <v>7231.9800000000005</v>
      </c>
      <c r="D6" s="81">
        <f>'Kurzeme kopā'!D6+'Latgale kopā'!D6+'Rīga kopā'!D6+'Vidzeme kopā'!D6+'Zemgale kopā'!D6</f>
        <v>3679.99</v>
      </c>
      <c r="E6" s="81">
        <f>'Kurzeme kopā'!E6+'Latgale kopā'!E6+'Rīga kopā'!E6+'Vidzeme kopā'!E6+'Zemgale kopā'!E6</f>
        <v>0</v>
      </c>
      <c r="F6" s="81">
        <f>'Kurzeme kopā'!F6+'Latgale kopā'!F6+'Rīga kopā'!F6+'Vidzeme kopā'!F6+'Zemgale kopā'!F6</f>
        <v>99.97999999999999</v>
      </c>
      <c r="G6" s="66">
        <f>SUM(C6:F6)</f>
        <v>11011.95</v>
      </c>
      <c r="H6" s="81">
        <f>'Kurzeme kopā'!H6+'Latgale kopā'!H6+'Rīga kopā'!H6+'Vidzeme kopā'!H6+'Zemgale kopā'!H6</f>
        <v>10329.849999999999</v>
      </c>
      <c r="I6" s="81">
        <f>'Kurzeme kopā'!I6+'Latgale kopā'!I6+'Rīga kopā'!I6+'Vidzeme kopā'!I6+'Zemgale kopā'!I6</f>
        <v>779.41</v>
      </c>
      <c r="J6" s="81">
        <f>'Kurzeme kopā'!J6+'Latgale kopā'!J6+'Rīga kopā'!J6+'Vidzeme kopā'!J6+'Zemgale kopā'!J6</f>
        <v>3119.6400000000003</v>
      </c>
      <c r="K6" s="66">
        <f>SUM(H6:J6)</f>
        <v>14228.899999999998</v>
      </c>
      <c r="L6" s="66">
        <f>G6+K6</f>
        <v>25240.85</v>
      </c>
      <c r="M6" s="81">
        <f>'Kurzeme kopā'!M6+'Latgale kopā'!M6+'Rīga kopā'!M6+'Vidzeme kopā'!M6+'Zemgale kopā'!M6</f>
        <v>5528.34</v>
      </c>
      <c r="N6" s="10">
        <f>SUM(L6:M6)</f>
        <v>30769.19</v>
      </c>
      <c r="O6" s="4"/>
    </row>
    <row r="7" spans="1:15" ht="15.75" x14ac:dyDescent="0.25">
      <c r="A7" s="177"/>
      <c r="B7" s="19" t="s">
        <v>17</v>
      </c>
      <c r="C7" s="82">
        <f>'Kurzeme kopā'!C7+'Latgale kopā'!C7+'Rīga kopā'!C7+'Vidzeme kopā'!C7+'Zemgale kopā'!C7</f>
        <v>1981653</v>
      </c>
      <c r="D7" s="82">
        <f>'Kurzeme kopā'!D7+'Latgale kopā'!D7+'Rīga kopā'!D7+'Vidzeme kopā'!D7+'Zemgale kopā'!D7</f>
        <v>949878</v>
      </c>
      <c r="E7" s="82">
        <f>'Kurzeme kopā'!E7+'Latgale kopā'!E7+'Rīga kopā'!E7+'Vidzeme kopā'!E7+'Zemgale kopā'!E7</f>
        <v>0</v>
      </c>
      <c r="F7" s="82">
        <f>'Kurzeme kopā'!F7+'Latgale kopā'!F7+'Rīga kopā'!F7+'Vidzeme kopā'!F7+'Zemgale kopā'!F7</f>
        <v>17392</v>
      </c>
      <c r="G7" s="69">
        <f t="shared" ref="G7:G37" si="2">SUM(C7:F7)</f>
        <v>2948923</v>
      </c>
      <c r="H7" s="82">
        <f>'Kurzeme kopā'!H7+'Latgale kopā'!H7+'Rīga kopā'!H7+'Vidzeme kopā'!H7+'Zemgale kopā'!H7</f>
        <v>2428080</v>
      </c>
      <c r="I7" s="82">
        <f>'Kurzeme kopā'!I7+'Latgale kopā'!I7+'Rīga kopā'!I7+'Vidzeme kopā'!I7+'Zemgale kopā'!I7</f>
        <v>180735</v>
      </c>
      <c r="J7" s="82">
        <f>'Kurzeme kopā'!J7+'Latgale kopā'!J7+'Rīga kopā'!J7+'Vidzeme kopā'!J7+'Zemgale kopā'!J7</f>
        <v>785000</v>
      </c>
      <c r="K7" s="69">
        <f t="shared" ref="K7:K36" si="3">SUM(H7:J7)</f>
        <v>3393815</v>
      </c>
      <c r="L7" s="69">
        <f t="shared" ref="L7:L37" si="4">G7+K7</f>
        <v>6342738</v>
      </c>
      <c r="M7" s="82">
        <f>'Kurzeme kopā'!M7+'Latgale kopā'!M7+'Rīga kopā'!M7+'Vidzeme kopā'!M7+'Zemgale kopā'!M7</f>
        <v>923515</v>
      </c>
      <c r="N7" s="69">
        <f t="shared" ref="N7:N36" si="5">SUM(L7:M7)</f>
        <v>7266253</v>
      </c>
      <c r="O7" s="4"/>
    </row>
    <row r="8" spans="1:15" x14ac:dyDescent="0.25">
      <c r="A8" s="177" t="s">
        <v>19</v>
      </c>
      <c r="B8" s="19" t="s">
        <v>16</v>
      </c>
      <c r="C8" s="81">
        <f>'Kurzeme kopā'!C8+'Latgale kopā'!C8+'Rīga kopā'!C8+'Vidzeme kopā'!C8+'Zemgale kopā'!C8</f>
        <v>1949.46</v>
      </c>
      <c r="D8" s="81">
        <f>'Kurzeme kopā'!D8+'Latgale kopā'!D8+'Rīga kopā'!D8+'Vidzeme kopā'!D8+'Zemgale kopā'!D8</f>
        <v>778.65</v>
      </c>
      <c r="E8" s="81">
        <f>'Kurzeme kopā'!E8+'Latgale kopā'!E8+'Rīga kopā'!E8+'Vidzeme kopā'!E8+'Zemgale kopā'!E8</f>
        <v>19.84</v>
      </c>
      <c r="F8" s="81">
        <f>'Kurzeme kopā'!F8+'Latgale kopā'!F8+'Rīga kopā'!F8+'Vidzeme kopā'!F8+'Zemgale kopā'!F8</f>
        <v>24.17</v>
      </c>
      <c r="G8" s="66">
        <f t="shared" si="2"/>
        <v>2772.1200000000003</v>
      </c>
      <c r="H8" s="81">
        <f>'Kurzeme kopā'!H8+'Latgale kopā'!H8+'Rīga kopā'!H8+'Vidzeme kopā'!H8+'Zemgale kopā'!H8</f>
        <v>1423.69</v>
      </c>
      <c r="I8" s="81">
        <f>'Kurzeme kopā'!I8+'Latgale kopā'!I8+'Rīga kopā'!I8+'Vidzeme kopā'!I8+'Zemgale kopā'!I8</f>
        <v>118.99000000000001</v>
      </c>
      <c r="J8" s="81">
        <f>'Kurzeme kopā'!J8+'Latgale kopā'!J8+'Rīga kopā'!J8+'Vidzeme kopā'!J8+'Zemgale kopā'!J8</f>
        <v>575.17999999999995</v>
      </c>
      <c r="K8" s="66">
        <f t="shared" si="3"/>
        <v>2117.86</v>
      </c>
      <c r="L8" s="66">
        <f t="shared" si="4"/>
        <v>4889.9800000000005</v>
      </c>
      <c r="M8" s="81">
        <f>'Kurzeme kopā'!M8+'Latgale kopā'!M8+'Rīga kopā'!M8+'Vidzeme kopā'!M8+'Zemgale kopā'!M8</f>
        <v>1460.12</v>
      </c>
      <c r="N8" s="66">
        <f t="shared" si="5"/>
        <v>6350.1</v>
      </c>
      <c r="O8" s="4"/>
    </row>
    <row r="9" spans="1:15" ht="29.25" customHeight="1" x14ac:dyDescent="0.25">
      <c r="A9" s="177"/>
      <c r="B9" s="19" t="s">
        <v>17</v>
      </c>
      <c r="C9" s="82">
        <f>'Kurzeme kopā'!C9+'Latgale kopā'!C9+'Rīga kopā'!C9+'Vidzeme kopā'!C9+'Zemgale kopā'!C9</f>
        <v>136842</v>
      </c>
      <c r="D9" s="82">
        <f>'Kurzeme kopā'!D9+'Latgale kopā'!D9+'Rīga kopā'!D9+'Vidzeme kopā'!D9+'Zemgale kopā'!D9</f>
        <v>37721</v>
      </c>
      <c r="E9" s="82">
        <f>'Kurzeme kopā'!E9+'Latgale kopā'!E9+'Rīga kopā'!E9+'Vidzeme kopā'!E9+'Zemgale kopā'!E9</f>
        <v>1121</v>
      </c>
      <c r="F9" s="82">
        <f>'Kurzeme kopā'!F9+'Latgale kopā'!F9+'Rīga kopā'!F9+'Vidzeme kopā'!F9+'Zemgale kopā'!F9</f>
        <v>848</v>
      </c>
      <c r="G9" s="70">
        <f>SUM(C9:F9)</f>
        <v>176532</v>
      </c>
      <c r="H9" s="82">
        <f>'Kurzeme kopā'!H9+'Latgale kopā'!H9+'Rīga kopā'!H9+'Vidzeme kopā'!H9+'Zemgale kopā'!H9</f>
        <v>61804</v>
      </c>
      <c r="I9" s="82">
        <f>'Kurzeme kopā'!I9+'Latgale kopā'!I9+'Rīga kopā'!I9+'Vidzeme kopā'!I9+'Zemgale kopā'!I9</f>
        <v>4428</v>
      </c>
      <c r="J9" s="82">
        <f>'Kurzeme kopā'!J9+'Latgale kopā'!J9+'Rīga kopā'!J9+'Vidzeme kopā'!J9+'Zemgale kopā'!J9</f>
        <v>20838</v>
      </c>
      <c r="K9" s="70">
        <f t="shared" si="3"/>
        <v>87070</v>
      </c>
      <c r="L9" s="70">
        <f>G9+K9</f>
        <v>263602</v>
      </c>
      <c r="M9" s="82">
        <f>'Kurzeme kopā'!M9+'Latgale kopā'!M9+'Rīga kopā'!M9+'Vidzeme kopā'!M9+'Zemgale kopā'!M9</f>
        <v>50223</v>
      </c>
      <c r="N9" s="70">
        <f>SUM(L9:M9)</f>
        <v>313825</v>
      </c>
      <c r="O9" s="4"/>
    </row>
    <row r="10" spans="1:15" ht="13.5" customHeight="1" x14ac:dyDescent="0.25">
      <c r="A10" s="177" t="s">
        <v>20</v>
      </c>
      <c r="B10" s="19" t="s">
        <v>16</v>
      </c>
      <c r="C10" s="81">
        <f>'Kurzeme kopā'!C10+'Latgale kopā'!C10+'Rīga kopā'!C10+'Vidzeme kopā'!C10+'Zemgale kopā'!C10</f>
        <v>2026.87</v>
      </c>
      <c r="D10" s="81">
        <f>'Kurzeme kopā'!D10+'Latgale kopā'!D10+'Rīga kopā'!D10+'Vidzeme kopā'!D10+'Zemgale kopā'!D10</f>
        <v>399.55</v>
      </c>
      <c r="E10" s="81">
        <f>'Kurzeme kopā'!E10+'Latgale kopā'!E10+'Rīga kopā'!E10+'Vidzeme kopā'!E10+'Zemgale kopā'!E10</f>
        <v>0</v>
      </c>
      <c r="F10" s="81">
        <f>'Kurzeme kopā'!F10+'Latgale kopā'!F10+'Rīga kopā'!F10+'Vidzeme kopā'!F10+'Zemgale kopā'!F10</f>
        <v>0</v>
      </c>
      <c r="G10" s="66">
        <f t="shared" si="2"/>
        <v>2426.42</v>
      </c>
      <c r="H10" s="81">
        <f>'Kurzeme kopā'!H10+'Latgale kopā'!H10+'Rīga kopā'!H10+'Vidzeme kopā'!H10+'Zemgale kopā'!H10</f>
        <v>1622.3400000000001</v>
      </c>
      <c r="I10" s="81">
        <f>'Kurzeme kopā'!I10+'Latgale kopā'!I10+'Rīga kopā'!I10+'Vidzeme kopā'!I10+'Zemgale kopā'!I10</f>
        <v>0</v>
      </c>
      <c r="J10" s="81">
        <f>'Kurzeme kopā'!J10+'Latgale kopā'!J10+'Rīga kopā'!J10+'Vidzeme kopā'!J10+'Zemgale kopā'!J10</f>
        <v>0.77</v>
      </c>
      <c r="K10" s="66">
        <f t="shared" si="3"/>
        <v>1623.1100000000001</v>
      </c>
      <c r="L10" s="66">
        <f t="shared" si="4"/>
        <v>4049.53</v>
      </c>
      <c r="M10" s="81">
        <f>'Kurzeme kopā'!M10+'Latgale kopā'!M10+'Rīga kopā'!M10+'Vidzeme kopā'!M10+'Zemgale kopā'!M10</f>
        <v>0.26</v>
      </c>
      <c r="N10" s="66">
        <f t="shared" si="5"/>
        <v>4049.7900000000004</v>
      </c>
      <c r="O10" s="4"/>
    </row>
    <row r="11" spans="1:15" ht="13.5" customHeight="1" x14ac:dyDescent="0.25">
      <c r="A11" s="177"/>
      <c r="B11" s="19" t="s">
        <v>17</v>
      </c>
      <c r="C11" s="82">
        <f>'Kurzeme kopā'!C11+'Latgale kopā'!C11+'Rīga kopā'!C11+'Vidzeme kopā'!C11+'Zemgale kopā'!C11</f>
        <v>443670</v>
      </c>
      <c r="D11" s="82">
        <f>'Kurzeme kopā'!D11+'Latgale kopā'!D11+'Rīga kopā'!D11+'Vidzeme kopā'!D11+'Zemgale kopā'!D11</f>
        <v>94434</v>
      </c>
      <c r="E11" s="82">
        <f>'Kurzeme kopā'!E11+'Latgale kopā'!E11+'Rīga kopā'!E11+'Vidzeme kopā'!E11+'Zemgale kopā'!E11</f>
        <v>0</v>
      </c>
      <c r="F11" s="82">
        <f>'Kurzeme kopā'!F11+'Latgale kopā'!F11+'Rīga kopā'!F11+'Vidzeme kopā'!F11+'Zemgale kopā'!F11</f>
        <v>0</v>
      </c>
      <c r="G11" s="70">
        <f t="shared" si="2"/>
        <v>538104</v>
      </c>
      <c r="H11" s="82">
        <f>'Kurzeme kopā'!H11+'Latgale kopā'!H11+'Rīga kopā'!H11+'Vidzeme kopā'!H11+'Zemgale kopā'!H11</f>
        <v>322221</v>
      </c>
      <c r="I11" s="82">
        <f>'Kurzeme kopā'!I11+'Latgale kopā'!I11+'Rīga kopā'!I11+'Vidzeme kopā'!I11+'Zemgale kopā'!I11</f>
        <v>0</v>
      </c>
      <c r="J11" s="82">
        <f>'Kurzeme kopā'!J11+'Latgale kopā'!J11+'Rīga kopā'!J11+'Vidzeme kopā'!J11+'Zemgale kopā'!J11</f>
        <v>186</v>
      </c>
      <c r="K11" s="70">
        <f t="shared" si="3"/>
        <v>322407</v>
      </c>
      <c r="L11" s="70">
        <f t="shared" si="4"/>
        <v>860511</v>
      </c>
      <c r="M11" s="82">
        <f>'Kurzeme kopā'!M11+'Latgale kopā'!M11+'Rīga kopā'!M11+'Vidzeme kopā'!M11+'Zemgale kopā'!M11</f>
        <v>29</v>
      </c>
      <c r="N11" s="70">
        <f>SUM(L11:M11)</f>
        <v>860540</v>
      </c>
      <c r="O11" s="4"/>
    </row>
    <row r="12" spans="1:15" ht="13.5" customHeight="1" x14ac:dyDescent="0.25">
      <c r="A12" s="16" t="s">
        <v>21</v>
      </c>
      <c r="B12" s="19" t="s">
        <v>16</v>
      </c>
      <c r="C12" s="81">
        <f>'Kurzeme kopā'!C12+'Latgale kopā'!C12+'Rīga kopā'!C12+'Vidzeme kopā'!C12+'Zemgale kopā'!C12</f>
        <v>11258.779999999999</v>
      </c>
      <c r="D12" s="81">
        <f>'Kurzeme kopā'!D12+'Latgale kopā'!D12+'Rīga kopā'!D12+'Vidzeme kopā'!D12+'Zemgale kopā'!D12</f>
        <v>9481.3499999999985</v>
      </c>
      <c r="E12" s="81">
        <f>'Kurzeme kopā'!E12+'Latgale kopā'!E12+'Rīga kopā'!E12+'Vidzeme kopā'!E12+'Zemgale kopā'!E12</f>
        <v>39.49</v>
      </c>
      <c r="F12" s="81">
        <f>'Kurzeme kopā'!F12+'Latgale kopā'!F12+'Rīga kopā'!F12+'Vidzeme kopā'!F12+'Zemgale kopā'!F12</f>
        <v>59.4</v>
      </c>
      <c r="G12" s="65">
        <f t="shared" si="2"/>
        <v>20839.02</v>
      </c>
      <c r="H12" s="81">
        <f>'Kurzeme kopā'!H12+'Latgale kopā'!H12+'Rīga kopā'!H12+'Vidzeme kopā'!H12+'Zemgale kopā'!H12</f>
        <v>9291.3200000000015</v>
      </c>
      <c r="I12" s="81">
        <f>'Kurzeme kopā'!I12+'Latgale kopā'!I12+'Rīga kopā'!I12+'Vidzeme kopā'!I12+'Zemgale kopā'!I12</f>
        <v>804.91000000000008</v>
      </c>
      <c r="J12" s="81">
        <f>'Kurzeme kopā'!J12+'Latgale kopā'!J12+'Rīga kopā'!J12+'Vidzeme kopā'!J12+'Zemgale kopā'!J12</f>
        <v>974.92000000000007</v>
      </c>
      <c r="K12" s="65">
        <f t="shared" si="3"/>
        <v>11071.150000000001</v>
      </c>
      <c r="L12" s="65">
        <f t="shared" si="4"/>
        <v>31910.170000000002</v>
      </c>
      <c r="M12" s="81">
        <f>'Kurzeme kopā'!M12+'Latgale kopā'!M12+'Rīga kopā'!M12+'Vidzeme kopā'!M12+'Zemgale kopā'!M12</f>
        <v>1453.97</v>
      </c>
      <c r="N12" s="65">
        <f t="shared" si="5"/>
        <v>33364.14</v>
      </c>
      <c r="O12" s="4"/>
    </row>
    <row r="13" spans="1:15" ht="13.5" customHeight="1" x14ac:dyDescent="0.25">
      <c r="A13" s="19" t="s">
        <v>22</v>
      </c>
      <c r="B13" s="19" t="s">
        <v>17</v>
      </c>
      <c r="C13" s="82">
        <f>'Kurzeme kopā'!C13+'Latgale kopā'!C13+'Rīga kopā'!C13+'Vidzeme kopā'!C13+'Zemgale kopā'!C13</f>
        <v>510414</v>
      </c>
      <c r="D13" s="82">
        <f>'Kurzeme kopā'!D13+'Latgale kopā'!D13+'Rīga kopā'!D13+'Vidzeme kopā'!D13+'Zemgale kopā'!D13</f>
        <v>437930</v>
      </c>
      <c r="E13" s="82">
        <f>'Kurzeme kopā'!E13+'Latgale kopā'!E13+'Rīga kopā'!E13+'Vidzeme kopā'!E13+'Zemgale kopā'!E13</f>
        <v>760</v>
      </c>
      <c r="F13" s="82">
        <f>'Kurzeme kopā'!F13+'Latgale kopā'!F13+'Rīga kopā'!F13+'Vidzeme kopā'!F13+'Zemgale kopā'!F13</f>
        <v>1738</v>
      </c>
      <c r="G13" s="67">
        <f t="shared" si="2"/>
        <v>950842</v>
      </c>
      <c r="H13" s="82">
        <f>'Kurzeme kopā'!H13+'Latgale kopā'!H13+'Rīga kopā'!H13+'Vidzeme kopā'!H13+'Zemgale kopā'!H13</f>
        <v>276708</v>
      </c>
      <c r="I13" s="82">
        <f>'Kurzeme kopā'!I13+'Latgale kopā'!I13+'Rīga kopā'!I13+'Vidzeme kopā'!I13+'Zemgale kopā'!I13</f>
        <v>25945</v>
      </c>
      <c r="J13" s="82">
        <f>'Kurzeme kopā'!J13+'Latgale kopā'!J13+'Rīga kopā'!J13+'Vidzeme kopā'!J13+'Zemgale kopā'!J13</f>
        <v>35027</v>
      </c>
      <c r="K13" s="67">
        <f t="shared" si="3"/>
        <v>337680</v>
      </c>
      <c r="L13" s="67">
        <f t="shared" si="4"/>
        <v>1288522</v>
      </c>
      <c r="M13" s="82">
        <f>'Kurzeme kopā'!M13+'Latgale kopā'!M13+'Rīga kopā'!M13+'Vidzeme kopā'!M13+'Zemgale kopā'!M13</f>
        <v>31233</v>
      </c>
      <c r="N13" s="67">
        <f t="shared" si="5"/>
        <v>1319755</v>
      </c>
      <c r="O13" s="4"/>
    </row>
    <row r="14" spans="1:15" ht="13.5" customHeight="1" x14ac:dyDescent="0.25">
      <c r="A14" s="175" t="s">
        <v>23</v>
      </c>
      <c r="B14" s="19" t="s">
        <v>16</v>
      </c>
      <c r="C14" s="81">
        <f>'Kurzeme kopā'!C14+'Latgale kopā'!C14+'Rīga kopā'!C14+'Vidzeme kopā'!C14+'Zemgale kopā'!C14</f>
        <v>200.24</v>
      </c>
      <c r="D14" s="81">
        <f>'Kurzeme kopā'!D14+'Latgale kopā'!D14+'Rīga kopā'!D14+'Vidzeme kopā'!D14+'Zemgale kopā'!D14</f>
        <v>267.33</v>
      </c>
      <c r="E14" s="81">
        <f>'Kurzeme kopā'!E14+'Latgale kopā'!E14+'Rīga kopā'!E14+'Vidzeme kopā'!E14+'Zemgale kopā'!E14</f>
        <v>0</v>
      </c>
      <c r="F14" s="81">
        <f>'Kurzeme kopā'!F14+'Latgale kopā'!F14+'Rīga kopā'!F14+'Vidzeme kopā'!F14+'Zemgale kopā'!F14</f>
        <v>119.00999999999999</v>
      </c>
      <c r="G14" s="65">
        <f t="shared" si="2"/>
        <v>586.57999999999993</v>
      </c>
      <c r="H14" s="81">
        <f>'Kurzeme kopā'!H14+'Latgale kopā'!H14+'Rīga kopā'!H14+'Vidzeme kopā'!H14+'Zemgale kopā'!H14</f>
        <v>212.69</v>
      </c>
      <c r="I14" s="81">
        <f>'Kurzeme kopā'!I14+'Latgale kopā'!I14+'Rīga kopā'!I14+'Vidzeme kopā'!I14+'Zemgale kopā'!I14</f>
        <v>24.05</v>
      </c>
      <c r="J14" s="81">
        <f>'Kurzeme kopā'!J14+'Latgale kopā'!J14+'Rīga kopā'!J14+'Vidzeme kopā'!J14+'Zemgale kopā'!J14</f>
        <v>25.4</v>
      </c>
      <c r="K14" s="65">
        <f t="shared" si="3"/>
        <v>262.14</v>
      </c>
      <c r="L14" s="65">
        <f t="shared" si="4"/>
        <v>848.71999999999991</v>
      </c>
      <c r="M14" s="81">
        <f>'Kurzeme kopā'!M14+'Latgale kopā'!M14+'Rīga kopā'!M14+'Vidzeme kopā'!M14+'Zemgale kopā'!M14</f>
        <v>11.77</v>
      </c>
      <c r="N14" s="65">
        <f t="shared" si="5"/>
        <v>860.4899999999999</v>
      </c>
      <c r="O14" s="4"/>
    </row>
    <row r="15" spans="1:15" ht="13.5" customHeight="1" x14ac:dyDescent="0.25">
      <c r="A15" s="175"/>
      <c r="B15" s="19" t="s">
        <v>17</v>
      </c>
      <c r="C15" s="82">
        <f>'Kurzeme kopā'!C15+'Latgale kopā'!C15+'Rīga kopā'!C15+'Vidzeme kopā'!C15+'Zemgale kopā'!C15</f>
        <v>29247</v>
      </c>
      <c r="D15" s="82">
        <f>'Kurzeme kopā'!D15+'Latgale kopā'!D15+'Rīga kopā'!D15+'Vidzeme kopā'!D15+'Zemgale kopā'!D15</f>
        <v>39420</v>
      </c>
      <c r="E15" s="82">
        <f>'Kurzeme kopā'!E15+'Latgale kopā'!E15+'Rīga kopā'!E15+'Vidzeme kopā'!E15+'Zemgale kopā'!E15</f>
        <v>0</v>
      </c>
      <c r="F15" s="82">
        <f>'Kurzeme kopā'!F15+'Latgale kopā'!F15+'Rīga kopā'!F15+'Vidzeme kopā'!F15+'Zemgale kopā'!F15</f>
        <v>18457</v>
      </c>
      <c r="G15" s="67">
        <f t="shared" si="2"/>
        <v>87124</v>
      </c>
      <c r="H15" s="82">
        <f>'Kurzeme kopā'!H15+'Latgale kopā'!H15+'Rīga kopā'!H15+'Vidzeme kopā'!H15+'Zemgale kopā'!H15</f>
        <v>25613</v>
      </c>
      <c r="I15" s="82">
        <f>'Kurzeme kopā'!I15+'Latgale kopā'!I15+'Rīga kopā'!I15+'Vidzeme kopā'!I15+'Zemgale kopā'!I15</f>
        <v>2426</v>
      </c>
      <c r="J15" s="82">
        <f>'Kurzeme kopā'!J15+'Latgale kopā'!J15+'Rīga kopā'!J15+'Vidzeme kopā'!J15+'Zemgale kopā'!J15</f>
        <v>2512</v>
      </c>
      <c r="K15" s="67">
        <f t="shared" si="3"/>
        <v>30551</v>
      </c>
      <c r="L15" s="67">
        <f t="shared" si="4"/>
        <v>117675</v>
      </c>
      <c r="M15" s="82">
        <f>'Kurzeme kopā'!M15+'Latgale kopā'!M15+'Rīga kopā'!M15+'Vidzeme kopā'!M15+'Zemgale kopā'!M15</f>
        <v>1330</v>
      </c>
      <c r="N15" s="67">
        <f t="shared" si="5"/>
        <v>119005</v>
      </c>
      <c r="O15" s="4"/>
    </row>
    <row r="16" spans="1:15" ht="13.5" customHeight="1" x14ac:dyDescent="0.25">
      <c r="A16" s="175" t="s">
        <v>24</v>
      </c>
      <c r="B16" s="19" t="s">
        <v>16</v>
      </c>
      <c r="C16" s="81">
        <f>'Kurzeme kopā'!C16+'Latgale kopā'!C16+'Rīga kopā'!C16+'Vidzeme kopā'!C16+'Zemgale kopā'!C16</f>
        <v>10584.769999999999</v>
      </c>
      <c r="D16" s="81">
        <f>'Kurzeme kopā'!D16+'Latgale kopā'!D16+'Rīga kopā'!D16+'Vidzeme kopā'!D16+'Zemgale kopā'!D16</f>
        <v>5526.75</v>
      </c>
      <c r="E16" s="81">
        <f>'Kurzeme kopā'!E16+'Latgale kopā'!E16+'Rīga kopā'!E16+'Vidzeme kopā'!E16+'Zemgale kopā'!E16</f>
        <v>74.55</v>
      </c>
      <c r="F16" s="81">
        <f>'Kurzeme kopā'!F16+'Latgale kopā'!F16+'Rīga kopā'!F16+'Vidzeme kopā'!F16+'Zemgale kopā'!F16</f>
        <v>257.23</v>
      </c>
      <c r="G16" s="65">
        <f t="shared" si="2"/>
        <v>16443.3</v>
      </c>
      <c r="H16" s="81">
        <f>'Kurzeme kopā'!H16+'Latgale kopā'!H16+'Rīga kopā'!H16+'Vidzeme kopā'!H16+'Zemgale kopā'!H16</f>
        <v>3995.3999999999996</v>
      </c>
      <c r="I16" s="81">
        <f>'Kurzeme kopā'!I16+'Latgale kopā'!I16+'Rīga kopā'!I16+'Vidzeme kopā'!I16+'Zemgale kopā'!I16</f>
        <v>357.26</v>
      </c>
      <c r="J16" s="81">
        <f>'Kurzeme kopā'!J16+'Latgale kopā'!J16+'Rīga kopā'!J16+'Vidzeme kopā'!J16+'Zemgale kopā'!J16</f>
        <v>442.76</v>
      </c>
      <c r="K16" s="65">
        <f t="shared" si="3"/>
        <v>4795.42</v>
      </c>
      <c r="L16" s="65">
        <f t="shared" si="4"/>
        <v>21238.720000000001</v>
      </c>
      <c r="M16" s="81">
        <f>'Kurzeme kopā'!M16+'Latgale kopā'!M16+'Rīga kopā'!M16+'Vidzeme kopā'!M16+'Zemgale kopā'!M16</f>
        <v>560.59</v>
      </c>
      <c r="N16" s="65">
        <f t="shared" si="5"/>
        <v>21799.31</v>
      </c>
      <c r="O16" s="4"/>
    </row>
    <row r="17" spans="1:15" ht="13.5" customHeight="1" x14ac:dyDescent="0.25">
      <c r="A17" s="175"/>
      <c r="B17" s="19" t="s">
        <v>17</v>
      </c>
      <c r="C17" s="82">
        <f>'Kurzeme kopā'!C17+'Latgale kopā'!C17+'Rīga kopā'!C17+'Vidzeme kopā'!C17+'Zemgale kopā'!C17</f>
        <v>210876</v>
      </c>
      <c r="D17" s="82">
        <f>'Kurzeme kopā'!D17+'Latgale kopā'!D17+'Rīga kopā'!D17+'Vidzeme kopā'!D17+'Zemgale kopā'!D17</f>
        <v>85367</v>
      </c>
      <c r="E17" s="82">
        <f>'Kurzeme kopā'!E17+'Latgale kopā'!E17+'Rīga kopā'!E17+'Vidzeme kopā'!E17+'Zemgale kopā'!E17</f>
        <v>809</v>
      </c>
      <c r="F17" s="82">
        <f>'Kurzeme kopā'!F17+'Latgale kopā'!F17+'Rīga kopā'!F17+'Vidzeme kopā'!F17+'Zemgale kopā'!F17</f>
        <v>5851</v>
      </c>
      <c r="G17" s="67">
        <f t="shared" si="2"/>
        <v>302903</v>
      </c>
      <c r="H17" s="82">
        <f>'Kurzeme kopā'!H17+'Latgale kopā'!H17+'Rīga kopā'!H17+'Vidzeme kopā'!H17+'Zemgale kopā'!H17</f>
        <v>70971</v>
      </c>
      <c r="I17" s="82">
        <f>'Kurzeme kopā'!I17+'Latgale kopā'!I17+'Rīga kopā'!I17+'Vidzeme kopā'!I17+'Zemgale kopā'!I17</f>
        <v>7008</v>
      </c>
      <c r="J17" s="82">
        <f>'Kurzeme kopā'!J17+'Latgale kopā'!J17+'Rīga kopā'!J17+'Vidzeme kopā'!J17+'Zemgale kopā'!J17</f>
        <v>8477</v>
      </c>
      <c r="K17" s="67">
        <f t="shared" si="3"/>
        <v>86456</v>
      </c>
      <c r="L17" s="67">
        <f t="shared" si="4"/>
        <v>389359</v>
      </c>
      <c r="M17" s="82">
        <f>'Kurzeme kopā'!M17+'Latgale kopā'!M17+'Rīga kopā'!M17+'Vidzeme kopā'!M17+'Zemgale kopā'!M17</f>
        <v>11216</v>
      </c>
      <c r="N17" s="67">
        <f t="shared" si="5"/>
        <v>400575</v>
      </c>
      <c r="O17" s="4"/>
    </row>
    <row r="18" spans="1:15" ht="13.5" customHeight="1" x14ac:dyDescent="0.25">
      <c r="A18" s="180" t="s">
        <v>25</v>
      </c>
      <c r="B18" s="19" t="s">
        <v>16</v>
      </c>
      <c r="C18" s="81">
        <f>'Kurzeme kopā'!C18+'Latgale kopā'!C18+'Rīga kopā'!C18+'Vidzeme kopā'!C18+'Zemgale kopā'!C18</f>
        <v>21.330000000000002</v>
      </c>
      <c r="D18" s="81">
        <f>'Kurzeme kopā'!D18+'Latgale kopā'!D18+'Rīga kopā'!D18+'Vidzeme kopā'!D18+'Zemgale kopā'!D18</f>
        <v>19.330000000000002</v>
      </c>
      <c r="E18" s="81">
        <f>'Kurzeme kopā'!E18+'Latgale kopā'!E18+'Rīga kopā'!E18+'Vidzeme kopā'!E18+'Zemgale kopā'!E18</f>
        <v>0</v>
      </c>
      <c r="F18" s="81">
        <f>'Kurzeme kopā'!F18+'Latgale kopā'!F18+'Rīga kopā'!F18+'Vidzeme kopā'!F18+'Zemgale kopā'!F18</f>
        <v>0</v>
      </c>
      <c r="G18" s="65">
        <f t="shared" si="2"/>
        <v>40.660000000000004</v>
      </c>
      <c r="H18" s="81">
        <f>'Kurzeme kopā'!H18+'Latgale kopā'!H18+'Rīga kopā'!H18+'Vidzeme kopā'!H18+'Zemgale kopā'!H18</f>
        <v>14.399999999999999</v>
      </c>
      <c r="I18" s="81">
        <f>'Kurzeme kopā'!I18+'Latgale kopā'!I18+'Rīga kopā'!I18+'Vidzeme kopā'!I18+'Zemgale kopā'!I18</f>
        <v>0</v>
      </c>
      <c r="J18" s="81">
        <f>'Kurzeme kopā'!J18+'Latgale kopā'!J18+'Rīga kopā'!J18+'Vidzeme kopā'!J18+'Zemgale kopā'!J18</f>
        <v>0.9</v>
      </c>
      <c r="K18" s="65">
        <f t="shared" si="3"/>
        <v>15.299999999999999</v>
      </c>
      <c r="L18" s="65">
        <f t="shared" si="4"/>
        <v>55.96</v>
      </c>
      <c r="M18" s="81">
        <f>'Kurzeme kopā'!M18+'Latgale kopā'!M18+'Rīga kopā'!M18+'Vidzeme kopā'!M18+'Zemgale kopā'!M18</f>
        <v>0</v>
      </c>
      <c r="N18" s="65">
        <f t="shared" si="5"/>
        <v>55.96</v>
      </c>
      <c r="O18" s="4"/>
    </row>
    <row r="19" spans="1:15" ht="13.5" customHeight="1" x14ac:dyDescent="0.25">
      <c r="A19" s="180"/>
      <c r="B19" s="19" t="s">
        <v>17</v>
      </c>
      <c r="C19" s="81">
        <f>'Kurzeme kopā'!C19+'Latgale kopā'!C19+'Rīga kopā'!C19+'Vidzeme kopā'!C19+'Zemgale kopā'!C19</f>
        <v>5290</v>
      </c>
      <c r="D19" s="81">
        <f>'Kurzeme kopā'!D19+'Latgale kopā'!D19+'Rīga kopā'!D19+'Vidzeme kopā'!D19+'Zemgale kopā'!D19</f>
        <v>2096</v>
      </c>
      <c r="E19" s="81">
        <f>'Kurzeme kopā'!E19+'Latgale kopā'!E19+'Rīga kopā'!E19+'Vidzeme kopā'!E19+'Zemgale kopā'!E19</f>
        <v>0</v>
      </c>
      <c r="F19" s="81">
        <f>'Kurzeme kopā'!F19+'Latgale kopā'!F19+'Rīga kopā'!F19+'Vidzeme kopā'!F19+'Zemgale kopā'!F19</f>
        <v>0</v>
      </c>
      <c r="G19" s="65">
        <f t="shared" si="2"/>
        <v>7386</v>
      </c>
      <c r="H19" s="81">
        <f>'Kurzeme kopā'!H19+'Latgale kopā'!H19+'Rīga kopā'!H19+'Vidzeme kopā'!H19+'Zemgale kopā'!H19</f>
        <v>3048</v>
      </c>
      <c r="I19" s="81">
        <f>'Kurzeme kopā'!I19+'Latgale kopā'!I19+'Rīga kopā'!I19+'Vidzeme kopā'!I19+'Zemgale kopā'!I19</f>
        <v>0</v>
      </c>
      <c r="J19" s="81">
        <f>'Kurzeme kopā'!J19+'Latgale kopā'!J19+'Rīga kopā'!J19+'Vidzeme kopā'!J19+'Zemgale kopā'!J19</f>
        <v>230</v>
      </c>
      <c r="K19" s="65">
        <f t="shared" si="3"/>
        <v>3278</v>
      </c>
      <c r="L19" s="65">
        <f t="shared" si="4"/>
        <v>10664</v>
      </c>
      <c r="M19" s="81">
        <f>'Kurzeme kopā'!M19+'Latgale kopā'!M19+'Rīga kopā'!M19+'Vidzeme kopā'!M19+'Zemgale kopā'!M19</f>
        <v>0</v>
      </c>
      <c r="N19" s="65">
        <f t="shared" si="5"/>
        <v>10664</v>
      </c>
      <c r="O19" s="4"/>
    </row>
    <row r="20" spans="1:15" ht="13.5" customHeight="1" x14ac:dyDescent="0.25">
      <c r="A20" s="180" t="s">
        <v>26</v>
      </c>
      <c r="B20" s="19" t="s">
        <v>16</v>
      </c>
      <c r="C20" s="81">
        <f>'Kurzeme kopā'!C20+'Latgale kopā'!C20+'Rīga kopā'!C20+'Vidzeme kopā'!C20+'Zemgale kopā'!C20</f>
        <v>1.32</v>
      </c>
      <c r="D20" s="81">
        <f>'Kurzeme kopā'!D20+'Latgale kopā'!D20+'Rīga kopā'!D20+'Vidzeme kopā'!D20+'Zemgale kopā'!D20</f>
        <v>0</v>
      </c>
      <c r="E20" s="81">
        <f>'Kurzeme kopā'!E20+'Latgale kopā'!E20+'Rīga kopā'!E20+'Vidzeme kopā'!E20+'Zemgale kopā'!E20</f>
        <v>0</v>
      </c>
      <c r="F20" s="81">
        <f>'Kurzeme kopā'!F20+'Latgale kopā'!F20+'Rīga kopā'!F20+'Vidzeme kopā'!F20+'Zemgale kopā'!F20</f>
        <v>1.44</v>
      </c>
      <c r="G20" s="65">
        <f t="shared" si="2"/>
        <v>2.76</v>
      </c>
      <c r="H20" s="81">
        <f>'Kurzeme kopā'!H20+'Latgale kopā'!H20+'Rīga kopā'!H20+'Vidzeme kopā'!H20+'Zemgale kopā'!H20</f>
        <v>0</v>
      </c>
      <c r="I20" s="81">
        <f>'Kurzeme kopā'!I20+'Latgale kopā'!I20+'Rīga kopā'!I20+'Vidzeme kopā'!I20+'Zemgale kopā'!I20</f>
        <v>0</v>
      </c>
      <c r="J20" s="81">
        <f>'Kurzeme kopā'!J20+'Latgale kopā'!J20+'Rīga kopā'!J20+'Vidzeme kopā'!J20+'Zemgale kopā'!J20</f>
        <v>0</v>
      </c>
      <c r="K20" s="65">
        <f t="shared" si="3"/>
        <v>0</v>
      </c>
      <c r="L20" s="65">
        <f t="shared" si="4"/>
        <v>2.76</v>
      </c>
      <c r="M20" s="81">
        <f>'Kurzeme kopā'!M20+'Latgale kopā'!M20+'Rīga kopā'!M20+'Vidzeme kopā'!M20+'Zemgale kopā'!M20</f>
        <v>0.3</v>
      </c>
      <c r="N20" s="65">
        <f t="shared" si="5"/>
        <v>3.0599999999999996</v>
      </c>
      <c r="O20" s="4"/>
    </row>
    <row r="21" spans="1:15" ht="13.5" customHeight="1" x14ac:dyDescent="0.25">
      <c r="A21" s="180"/>
      <c r="B21" s="19" t="s">
        <v>17</v>
      </c>
      <c r="C21" s="81">
        <f>'Kurzeme kopā'!C21+'Latgale kopā'!C21+'Rīga kopā'!C21+'Vidzeme kopā'!C21+'Zemgale kopā'!C21</f>
        <v>5</v>
      </c>
      <c r="D21" s="81">
        <f>'Kurzeme kopā'!D21+'Latgale kopā'!D21+'Rīga kopā'!D21+'Vidzeme kopā'!D21+'Zemgale kopā'!D21</f>
        <v>0</v>
      </c>
      <c r="E21" s="81">
        <f>'Kurzeme kopā'!E21+'Latgale kopā'!E21+'Rīga kopā'!E21+'Vidzeme kopā'!E21+'Zemgale kopā'!E21</f>
        <v>0</v>
      </c>
      <c r="F21" s="81">
        <f>'Kurzeme kopā'!F21+'Latgale kopā'!F21+'Rīga kopā'!F21+'Vidzeme kopā'!F21+'Zemgale kopā'!F21</f>
        <v>30</v>
      </c>
      <c r="G21" s="65">
        <f t="shared" si="2"/>
        <v>35</v>
      </c>
      <c r="H21" s="81">
        <f>'Kurzeme kopā'!H21+'Latgale kopā'!H21+'Rīga kopā'!H21+'Vidzeme kopā'!H21+'Zemgale kopā'!H21</f>
        <v>0</v>
      </c>
      <c r="I21" s="81">
        <f>'Kurzeme kopā'!I21+'Latgale kopā'!I21+'Rīga kopā'!I21+'Vidzeme kopā'!I21+'Zemgale kopā'!I21</f>
        <v>0</v>
      </c>
      <c r="J21" s="81">
        <f>'Kurzeme kopā'!J21+'Latgale kopā'!J21+'Rīga kopā'!J21+'Vidzeme kopā'!J21+'Zemgale kopā'!J21</f>
        <v>0</v>
      </c>
      <c r="K21" s="65">
        <f t="shared" si="3"/>
        <v>0</v>
      </c>
      <c r="L21" s="65">
        <f t="shared" si="4"/>
        <v>35</v>
      </c>
      <c r="M21" s="81">
        <f>'Kurzeme kopā'!M21+'Latgale kopā'!M21+'Rīga kopā'!M21+'Vidzeme kopā'!M21+'Zemgale kopā'!M21</f>
        <v>15</v>
      </c>
      <c r="N21" s="65">
        <f t="shared" si="5"/>
        <v>50</v>
      </c>
      <c r="O21" s="4"/>
    </row>
    <row r="22" spans="1:15" ht="13.5" customHeight="1" x14ac:dyDescent="0.25">
      <c r="A22" s="16" t="s">
        <v>27</v>
      </c>
      <c r="B22" s="19" t="s">
        <v>16</v>
      </c>
      <c r="C22" s="81">
        <f>'Kurzeme kopā'!C22+'Latgale kopā'!C22+'Rīga kopā'!C22+'Vidzeme kopā'!C22+'Zemgale kopā'!C22</f>
        <v>269.69999999999993</v>
      </c>
      <c r="D22" s="81">
        <f>'Kurzeme kopā'!D22+'Latgale kopā'!D22+'Rīga kopā'!D22+'Vidzeme kopā'!D22+'Zemgale kopā'!D22</f>
        <v>268.63</v>
      </c>
      <c r="E22" s="81">
        <f>'Kurzeme kopā'!E22+'Latgale kopā'!E22+'Rīga kopā'!E22+'Vidzeme kopā'!E22+'Zemgale kopā'!E22</f>
        <v>0</v>
      </c>
      <c r="F22" s="81">
        <f>'Kurzeme kopā'!F22+'Latgale kopā'!F22+'Rīga kopā'!F22+'Vidzeme kopā'!F22+'Zemgale kopā'!F22</f>
        <v>0</v>
      </c>
      <c r="G22" s="65">
        <f t="shared" si="2"/>
        <v>538.32999999999993</v>
      </c>
      <c r="H22" s="81">
        <f>'Kurzeme kopā'!H22+'Latgale kopā'!H22+'Rīga kopā'!H22+'Vidzeme kopā'!H22+'Zemgale kopā'!H22</f>
        <v>256.71999999999997</v>
      </c>
      <c r="I22" s="81">
        <f>'Kurzeme kopā'!I22+'Latgale kopā'!I22+'Rīga kopā'!I22+'Vidzeme kopā'!I22+'Zemgale kopā'!I22</f>
        <v>149.44999999999999</v>
      </c>
      <c r="J22" s="81">
        <f>'Kurzeme kopā'!J22+'Latgale kopā'!J22+'Rīga kopā'!J22+'Vidzeme kopā'!J22+'Zemgale kopā'!J22</f>
        <v>81.11</v>
      </c>
      <c r="K22" s="65">
        <f t="shared" si="3"/>
        <v>487.28</v>
      </c>
      <c r="L22" s="65">
        <f t="shared" si="4"/>
        <v>1025.6099999999999</v>
      </c>
      <c r="M22" s="81">
        <f>'Kurzeme kopā'!M22+'Latgale kopā'!M22+'Rīga kopā'!M22+'Vidzeme kopā'!M22+'Zemgale kopā'!M22</f>
        <v>144.09</v>
      </c>
      <c r="N22" s="65">
        <f t="shared" si="5"/>
        <v>1169.6999999999998</v>
      </c>
      <c r="O22" s="4"/>
    </row>
    <row r="23" spans="1:15" ht="13.5" customHeight="1" x14ac:dyDescent="0.25">
      <c r="A23" s="18"/>
      <c r="B23" s="19" t="s">
        <v>17</v>
      </c>
      <c r="C23" s="81">
        <f>'Kurzeme kopā'!C23+'Latgale kopā'!C23+'Rīga kopā'!C23+'Vidzeme kopā'!C23+'Zemgale kopā'!C23</f>
        <v>26003</v>
      </c>
      <c r="D23" s="81">
        <f>'Kurzeme kopā'!D23+'Latgale kopā'!D23+'Rīga kopā'!D23+'Vidzeme kopā'!D23+'Zemgale kopā'!D23</f>
        <v>24783</v>
      </c>
      <c r="E23" s="81">
        <f>'Kurzeme kopā'!E23+'Latgale kopā'!E23+'Rīga kopā'!E23+'Vidzeme kopā'!E23+'Zemgale kopā'!E23</f>
        <v>0</v>
      </c>
      <c r="F23" s="81">
        <f>'Kurzeme kopā'!F23+'Latgale kopā'!F23+'Rīga kopā'!F23+'Vidzeme kopā'!F23+'Zemgale kopā'!F23</f>
        <v>0</v>
      </c>
      <c r="G23" s="65">
        <f t="shared" si="2"/>
        <v>50786</v>
      </c>
      <c r="H23" s="81">
        <f>'Kurzeme kopā'!H23+'Latgale kopā'!H23+'Rīga kopā'!H23+'Vidzeme kopā'!H23+'Zemgale kopā'!H23</f>
        <v>24210</v>
      </c>
      <c r="I23" s="81">
        <f>'Kurzeme kopā'!I23+'Latgale kopā'!I23+'Rīga kopā'!I23+'Vidzeme kopā'!I23+'Zemgale kopā'!I23</f>
        <v>11869</v>
      </c>
      <c r="J23" s="81">
        <f>'Kurzeme kopā'!J23+'Latgale kopā'!J23+'Rīga kopā'!J23+'Vidzeme kopā'!J23+'Zemgale kopā'!J23</f>
        <v>6107</v>
      </c>
      <c r="K23" s="65">
        <f t="shared" si="3"/>
        <v>42186</v>
      </c>
      <c r="L23" s="65">
        <f t="shared" si="4"/>
        <v>92972</v>
      </c>
      <c r="M23" s="81">
        <f>'Kurzeme kopā'!M23+'Latgale kopā'!M23+'Rīga kopā'!M23+'Vidzeme kopā'!M23+'Zemgale kopā'!M23</f>
        <v>11620</v>
      </c>
      <c r="N23" s="65">
        <f t="shared" si="5"/>
        <v>104592</v>
      </c>
      <c r="O23" s="4"/>
    </row>
    <row r="24" spans="1:15" ht="13.5" customHeight="1" x14ac:dyDescent="0.25">
      <c r="A24" s="175" t="s">
        <v>28</v>
      </c>
      <c r="B24" s="19" t="s">
        <v>16</v>
      </c>
      <c r="C24" s="81">
        <f>'Kurzeme kopā'!C24+'Latgale kopā'!C24+'Rīga kopā'!C24+'Vidzeme kopā'!C24+'Zemgale kopā'!C24</f>
        <v>1541.0700000000002</v>
      </c>
      <c r="D24" s="81">
        <f>'Kurzeme kopā'!D24+'Latgale kopā'!D24+'Rīga kopā'!D24+'Vidzeme kopā'!D24+'Zemgale kopā'!D24</f>
        <v>433.02</v>
      </c>
      <c r="E24" s="81">
        <f>'Kurzeme kopā'!E24+'Latgale kopā'!E24+'Rīga kopā'!E24+'Vidzeme kopā'!E24+'Zemgale kopā'!E24</f>
        <v>27.73</v>
      </c>
      <c r="F24" s="81">
        <f>'Kurzeme kopā'!F24+'Latgale kopā'!F24+'Rīga kopā'!F24+'Vidzeme kopā'!F24+'Zemgale kopā'!F24</f>
        <v>20.010000000000002</v>
      </c>
      <c r="G24" s="65">
        <f t="shared" si="2"/>
        <v>2021.8300000000002</v>
      </c>
      <c r="H24" s="81">
        <f>'Kurzeme kopā'!H24+'Latgale kopā'!H24+'Rīga kopā'!H24+'Vidzeme kopā'!H24+'Zemgale kopā'!H24</f>
        <v>469.30999999999995</v>
      </c>
      <c r="I24" s="81">
        <f>'Kurzeme kopā'!I24+'Latgale kopā'!I24+'Rīga kopā'!I24+'Vidzeme kopā'!I24+'Zemgale kopā'!I24</f>
        <v>25.18</v>
      </c>
      <c r="J24" s="81">
        <f>'Kurzeme kopā'!J24+'Latgale kopā'!J24+'Rīga kopā'!J24+'Vidzeme kopā'!J24+'Zemgale kopā'!J24</f>
        <v>91.48</v>
      </c>
      <c r="K24" s="65">
        <f t="shared" si="3"/>
        <v>585.96999999999991</v>
      </c>
      <c r="L24" s="65">
        <f t="shared" si="4"/>
        <v>2607.8000000000002</v>
      </c>
      <c r="M24" s="81">
        <f>'Kurzeme kopā'!M24+'Latgale kopā'!M24+'Rīga kopā'!M24+'Vidzeme kopā'!M24+'Zemgale kopā'!M24</f>
        <v>65.2</v>
      </c>
      <c r="N24" s="65">
        <f t="shared" si="5"/>
        <v>2673</v>
      </c>
      <c r="O24" s="4"/>
    </row>
    <row r="25" spans="1:15" ht="13.5" customHeight="1" x14ac:dyDescent="0.25">
      <c r="A25" s="175"/>
      <c r="B25" s="19" t="s">
        <v>17</v>
      </c>
      <c r="C25" s="82">
        <f>'Kurzeme kopā'!C25+'Latgale kopā'!C25+'Rīga kopā'!C25+'Vidzeme kopā'!C25+'Zemgale kopā'!C25</f>
        <v>31357</v>
      </c>
      <c r="D25" s="82">
        <f>'Kurzeme kopā'!D25+'Latgale kopā'!D25+'Rīga kopā'!D25+'Vidzeme kopā'!D25+'Zemgale kopā'!D25</f>
        <v>7749</v>
      </c>
      <c r="E25" s="82">
        <f>'Kurzeme kopā'!E25+'Latgale kopā'!E25+'Rīga kopā'!E25+'Vidzeme kopā'!E25+'Zemgale kopā'!E25</f>
        <v>794</v>
      </c>
      <c r="F25" s="82">
        <f>'Kurzeme kopā'!F25+'Latgale kopā'!F25+'Rīga kopā'!F25+'Vidzeme kopā'!F25+'Zemgale kopā'!F25</f>
        <v>98</v>
      </c>
      <c r="G25" s="67">
        <f t="shared" si="2"/>
        <v>39998</v>
      </c>
      <c r="H25" s="82">
        <f>'Kurzeme kopā'!H25+'Latgale kopā'!H25+'Rīga kopā'!H25+'Vidzeme kopā'!H25+'Zemgale kopā'!H25</f>
        <v>6311</v>
      </c>
      <c r="I25" s="82">
        <f>'Kurzeme kopā'!I25+'Latgale kopā'!I25+'Rīga kopā'!I25+'Vidzeme kopā'!I25+'Zemgale kopā'!I25</f>
        <v>358</v>
      </c>
      <c r="J25" s="82">
        <f>'Kurzeme kopā'!J25+'Latgale kopā'!J25+'Rīga kopā'!J25+'Vidzeme kopā'!J25+'Zemgale kopā'!J25</f>
        <v>1205</v>
      </c>
      <c r="K25" s="67">
        <f t="shared" si="3"/>
        <v>7874</v>
      </c>
      <c r="L25" s="67">
        <f t="shared" si="4"/>
        <v>47872</v>
      </c>
      <c r="M25" s="82">
        <f>'Kurzeme kopā'!M25+'Latgale kopā'!M25+'Rīga kopā'!M25+'Vidzeme kopā'!M25+'Zemgale kopā'!M25</f>
        <v>908</v>
      </c>
      <c r="N25" s="67">
        <f t="shared" si="5"/>
        <v>48780</v>
      </c>
      <c r="O25" s="4"/>
    </row>
    <row r="26" spans="1:15" ht="13.5" customHeight="1" x14ac:dyDescent="0.25">
      <c r="A26" s="175" t="s">
        <v>29</v>
      </c>
      <c r="B26" s="19" t="s">
        <v>16</v>
      </c>
      <c r="C26" s="81">
        <f>'Kurzeme kopā'!C26+'Latgale kopā'!C26+'Rīga kopā'!C26+'Vidzeme kopā'!C26+'Zemgale kopā'!C26</f>
        <v>0</v>
      </c>
      <c r="D26" s="81">
        <f>'Kurzeme kopā'!D26+'Latgale kopā'!D26+'Rīga kopā'!D26+'Vidzeme kopā'!D26+'Zemgale kopā'!D26</f>
        <v>0</v>
      </c>
      <c r="E26" s="81">
        <f>'Kurzeme kopā'!E26+'Latgale kopā'!E26+'Rīga kopā'!E26+'Vidzeme kopā'!E26+'Zemgale kopā'!E26</f>
        <v>0</v>
      </c>
      <c r="F26" s="81">
        <f>'Kurzeme kopā'!F26+'Latgale kopā'!F26+'Rīga kopā'!F26+'Vidzeme kopā'!F26+'Zemgale kopā'!F26</f>
        <v>0</v>
      </c>
      <c r="G26" s="65">
        <f t="shared" si="2"/>
        <v>0</v>
      </c>
      <c r="H26" s="81">
        <f>'Kurzeme kopā'!H26+'Latgale kopā'!H26+'Rīga kopā'!H26+'Vidzeme kopā'!H26+'Zemgale kopā'!H26</f>
        <v>0</v>
      </c>
      <c r="I26" s="81">
        <f>'Kurzeme kopā'!I26+'Latgale kopā'!I26+'Rīga kopā'!I26+'Vidzeme kopā'!I26+'Zemgale kopā'!I26</f>
        <v>0</v>
      </c>
      <c r="J26" s="81">
        <f>'Kurzeme kopā'!J26+'Latgale kopā'!J26+'Rīga kopā'!J26+'Vidzeme kopā'!J26+'Zemgale kopā'!J26</f>
        <v>0</v>
      </c>
      <c r="K26" s="65">
        <f t="shared" si="3"/>
        <v>0</v>
      </c>
      <c r="L26" s="65">
        <f t="shared" si="4"/>
        <v>0</v>
      </c>
      <c r="M26" s="81">
        <f>'Kurzeme kopā'!M26+'Latgale kopā'!M26+'Rīga kopā'!M26+'Vidzeme kopā'!M26+'Zemgale kopā'!M26</f>
        <v>0</v>
      </c>
      <c r="N26" s="65">
        <f t="shared" si="5"/>
        <v>0</v>
      </c>
      <c r="O26" s="4"/>
    </row>
    <row r="27" spans="1:15" ht="13.5" customHeight="1" x14ac:dyDescent="0.25">
      <c r="A27" s="175"/>
      <c r="B27" s="19" t="s">
        <v>17</v>
      </c>
      <c r="C27" s="81">
        <f>'Kurzeme kopā'!C27+'Latgale kopā'!C27+'Rīga kopā'!C27+'Vidzeme kopā'!C27+'Zemgale kopā'!C27</f>
        <v>0</v>
      </c>
      <c r="D27" s="81">
        <f>'Kurzeme kopā'!D27+'Latgale kopā'!D27+'Rīga kopā'!D27+'Vidzeme kopā'!D27+'Zemgale kopā'!D27</f>
        <v>0</v>
      </c>
      <c r="E27" s="81">
        <f>'Kurzeme kopā'!E27+'Latgale kopā'!E27+'Rīga kopā'!E27+'Vidzeme kopā'!E27+'Zemgale kopā'!E27</f>
        <v>0</v>
      </c>
      <c r="F27" s="81">
        <f>'Kurzeme kopā'!F27+'Latgale kopā'!F27+'Rīga kopā'!F27+'Vidzeme kopā'!F27+'Zemgale kopā'!F27</f>
        <v>0</v>
      </c>
      <c r="G27" s="65">
        <f t="shared" si="2"/>
        <v>0</v>
      </c>
      <c r="H27" s="81">
        <f>'Kurzeme kopā'!H27+'Latgale kopā'!H27+'Rīga kopā'!H27+'Vidzeme kopā'!H27+'Zemgale kopā'!H27</f>
        <v>0</v>
      </c>
      <c r="I27" s="81">
        <f>'Kurzeme kopā'!I27+'Latgale kopā'!I27+'Rīga kopā'!I27+'Vidzeme kopā'!I27+'Zemgale kopā'!I27</f>
        <v>0</v>
      </c>
      <c r="J27" s="81">
        <f>'Kurzeme kopā'!J27+'Latgale kopā'!J27+'Rīga kopā'!J27+'Vidzeme kopā'!J27+'Zemgale kopā'!J27</f>
        <v>0</v>
      </c>
      <c r="K27" s="65">
        <f t="shared" si="3"/>
        <v>0</v>
      </c>
      <c r="L27" s="65">
        <f t="shared" si="4"/>
        <v>0</v>
      </c>
      <c r="M27" s="81">
        <f>'Kurzeme kopā'!M27+'Latgale kopā'!M27+'Rīga kopā'!M27+'Vidzeme kopā'!M27+'Zemgale kopā'!M27</f>
        <v>0</v>
      </c>
      <c r="N27" s="65">
        <f t="shared" si="5"/>
        <v>0</v>
      </c>
      <c r="O27" s="4"/>
    </row>
    <row r="28" spans="1:15" ht="13.5" customHeight="1" x14ac:dyDescent="0.25">
      <c r="A28" s="175" t="s">
        <v>30</v>
      </c>
      <c r="B28" s="19" t="s">
        <v>16</v>
      </c>
      <c r="C28" s="81">
        <f>'Kurzeme kopā'!C28+'Latgale kopā'!C28+'Rīga kopā'!C28+'Vidzeme kopā'!C28+'Zemgale kopā'!C28</f>
        <v>1.44</v>
      </c>
      <c r="D28" s="81">
        <f>'Kurzeme kopā'!D28+'Latgale kopā'!D28+'Rīga kopā'!D28+'Vidzeme kopā'!D28+'Zemgale kopā'!D28</f>
        <v>0</v>
      </c>
      <c r="E28" s="81">
        <f>'Kurzeme kopā'!E28+'Latgale kopā'!E28+'Rīga kopā'!E28+'Vidzeme kopā'!E28+'Zemgale kopā'!E28</f>
        <v>0</v>
      </c>
      <c r="F28" s="81">
        <f>'Kurzeme kopā'!F28+'Latgale kopā'!F28+'Rīga kopā'!F28+'Vidzeme kopā'!F28+'Zemgale kopā'!F28</f>
        <v>0</v>
      </c>
      <c r="G28" s="65">
        <f t="shared" si="2"/>
        <v>1.44</v>
      </c>
      <c r="H28" s="81">
        <f>'Kurzeme kopā'!H28+'Latgale kopā'!H28+'Rīga kopā'!H28+'Vidzeme kopā'!H28+'Zemgale kopā'!H28</f>
        <v>0</v>
      </c>
      <c r="I28" s="81">
        <f>'Kurzeme kopā'!I28+'Latgale kopā'!I28+'Rīga kopā'!I28+'Vidzeme kopā'!I28+'Zemgale kopā'!I28</f>
        <v>0</v>
      </c>
      <c r="J28" s="81">
        <f>'Kurzeme kopā'!J28+'Latgale kopā'!J28+'Rīga kopā'!J28+'Vidzeme kopā'!J28+'Zemgale kopā'!J28</f>
        <v>0</v>
      </c>
      <c r="K28" s="65">
        <f t="shared" si="3"/>
        <v>0</v>
      </c>
      <c r="L28" s="65">
        <f t="shared" si="4"/>
        <v>1.44</v>
      </c>
      <c r="M28" s="81">
        <f>'Kurzeme kopā'!M28+'Latgale kopā'!M28+'Rīga kopā'!M28+'Vidzeme kopā'!M28+'Zemgale kopā'!M28</f>
        <v>0</v>
      </c>
      <c r="N28" s="65">
        <f t="shared" si="5"/>
        <v>1.44</v>
      </c>
      <c r="O28" s="4"/>
    </row>
    <row r="29" spans="1:15" ht="13.5" customHeight="1" x14ac:dyDescent="0.25">
      <c r="A29" s="175"/>
      <c r="B29" s="19" t="s">
        <v>17</v>
      </c>
      <c r="C29" s="81">
        <f>'Kurzeme kopā'!C29+'Latgale kopā'!C29+'Rīga kopā'!C29+'Vidzeme kopā'!C29+'Zemgale kopā'!C29</f>
        <v>1</v>
      </c>
      <c r="D29" s="81">
        <f>'Kurzeme kopā'!D29+'Latgale kopā'!D29+'Rīga kopā'!D29+'Vidzeme kopā'!D29+'Zemgale kopā'!D29</f>
        <v>0</v>
      </c>
      <c r="E29" s="81">
        <f>'Kurzeme kopā'!E29+'Latgale kopā'!E29+'Rīga kopā'!E29+'Vidzeme kopā'!E29+'Zemgale kopā'!E29</f>
        <v>0</v>
      </c>
      <c r="F29" s="81">
        <f>'Kurzeme kopā'!F29+'Latgale kopā'!F29+'Rīga kopā'!F29+'Vidzeme kopā'!F29+'Zemgale kopā'!F29</f>
        <v>0</v>
      </c>
      <c r="G29" s="65">
        <f t="shared" si="2"/>
        <v>1</v>
      </c>
      <c r="H29" s="81">
        <f>'Kurzeme kopā'!H29+'Latgale kopā'!H29+'Rīga kopā'!H29+'Vidzeme kopā'!H29+'Zemgale kopā'!H29</f>
        <v>0</v>
      </c>
      <c r="I29" s="81">
        <f>'Kurzeme kopā'!I29+'Latgale kopā'!I29+'Rīga kopā'!I29+'Vidzeme kopā'!I29+'Zemgale kopā'!I29</f>
        <v>0</v>
      </c>
      <c r="J29" s="81">
        <f>'Kurzeme kopā'!J29+'Latgale kopā'!J29+'Rīga kopā'!J29+'Vidzeme kopā'!J29+'Zemgale kopā'!J29</f>
        <v>0</v>
      </c>
      <c r="K29" s="65">
        <f t="shared" si="3"/>
        <v>0</v>
      </c>
      <c r="L29" s="65">
        <f t="shared" si="4"/>
        <v>1</v>
      </c>
      <c r="M29" s="81">
        <f>'Kurzeme kopā'!M29+'Latgale kopā'!M29+'Rīga kopā'!M29+'Vidzeme kopā'!M29+'Zemgale kopā'!M29</f>
        <v>0</v>
      </c>
      <c r="N29" s="65">
        <f t="shared" si="5"/>
        <v>1</v>
      </c>
      <c r="O29" s="4"/>
    </row>
    <row r="30" spans="1:15" ht="13.5" customHeight="1" x14ac:dyDescent="0.25">
      <c r="A30" s="175" t="s">
        <v>31</v>
      </c>
      <c r="B30" s="19" t="s">
        <v>16</v>
      </c>
      <c r="C30" s="81">
        <f>'Kurzeme kopā'!C30+'Latgale kopā'!C30+'Rīga kopā'!C30+'Vidzeme kopā'!C30+'Zemgale kopā'!C30</f>
        <v>400.93</v>
      </c>
      <c r="D30" s="81">
        <f>'Kurzeme kopā'!D30+'Latgale kopā'!D30+'Rīga kopā'!D30+'Vidzeme kopā'!D30+'Zemgale kopā'!D30</f>
        <v>110.77</v>
      </c>
      <c r="E30" s="81">
        <f>'Kurzeme kopā'!E30+'Latgale kopā'!E30+'Rīga kopā'!E30+'Vidzeme kopā'!E30+'Zemgale kopā'!E30</f>
        <v>0</v>
      </c>
      <c r="F30" s="81">
        <f>'Kurzeme kopā'!F30+'Latgale kopā'!F30+'Rīga kopā'!F30+'Vidzeme kopā'!F30+'Zemgale kopā'!F30</f>
        <v>0.85</v>
      </c>
      <c r="G30" s="65">
        <f t="shared" si="2"/>
        <v>512.54999999999995</v>
      </c>
      <c r="H30" s="81">
        <f>'Kurzeme kopā'!H30+'Latgale kopā'!H30+'Rīga kopā'!H30+'Vidzeme kopā'!H30+'Zemgale kopā'!H30</f>
        <v>136.54999999999998</v>
      </c>
      <c r="I30" s="81">
        <f>'Kurzeme kopā'!I30+'Latgale kopā'!I30+'Rīga kopā'!I30+'Vidzeme kopā'!I30+'Zemgale kopā'!I30</f>
        <v>12.96</v>
      </c>
      <c r="J30" s="81">
        <f>'Kurzeme kopā'!J30+'Latgale kopā'!J30+'Rīga kopā'!J30+'Vidzeme kopā'!J30+'Zemgale kopā'!J30</f>
        <v>14.029999999999998</v>
      </c>
      <c r="K30" s="65">
        <f t="shared" si="3"/>
        <v>163.54</v>
      </c>
      <c r="L30" s="65">
        <f t="shared" si="4"/>
        <v>676.08999999999992</v>
      </c>
      <c r="M30" s="81">
        <f>'Kurzeme kopā'!M30+'Latgale kopā'!M30+'Rīga kopā'!M30+'Vidzeme kopā'!M30+'Zemgale kopā'!M30</f>
        <v>12.959999999999999</v>
      </c>
      <c r="N30" s="65">
        <f t="shared" si="5"/>
        <v>689.05</v>
      </c>
      <c r="O30" s="4"/>
    </row>
    <row r="31" spans="1:15" ht="13.5" customHeight="1" x14ac:dyDescent="0.25">
      <c r="A31" s="175"/>
      <c r="B31" s="19" t="s">
        <v>17</v>
      </c>
      <c r="C31" s="81">
        <f>'Kurzeme kopā'!C31+'Latgale kopā'!C31+'Rīga kopā'!C31+'Vidzeme kopā'!C31+'Zemgale kopā'!C31</f>
        <v>64883</v>
      </c>
      <c r="D31" s="81">
        <f>'Kurzeme kopā'!D31+'Latgale kopā'!D31+'Rīga kopā'!D31+'Vidzeme kopā'!D31+'Zemgale kopā'!D31</f>
        <v>19096</v>
      </c>
      <c r="E31" s="81">
        <f>'Kurzeme kopā'!E31+'Latgale kopā'!E31+'Rīga kopā'!E31+'Vidzeme kopā'!E31+'Zemgale kopā'!E31</f>
        <v>0</v>
      </c>
      <c r="F31" s="81">
        <f>'Kurzeme kopā'!F31+'Latgale kopā'!F31+'Rīga kopā'!F31+'Vidzeme kopā'!F31+'Zemgale kopā'!F31</f>
        <v>189</v>
      </c>
      <c r="G31" s="65">
        <f t="shared" si="2"/>
        <v>84168</v>
      </c>
      <c r="H31" s="81">
        <f>'Kurzeme kopā'!H31+'Latgale kopā'!H31+'Rīga kopā'!H31+'Vidzeme kopā'!H31+'Zemgale kopā'!H31</f>
        <v>20252</v>
      </c>
      <c r="I31" s="81">
        <f>'Kurzeme kopā'!I31+'Latgale kopā'!I31+'Rīga kopā'!I31+'Vidzeme kopā'!I31+'Zemgale kopā'!I31</f>
        <v>1465</v>
      </c>
      <c r="J31" s="81">
        <f>'Kurzeme kopā'!J31+'Latgale kopā'!J31+'Rīga kopā'!J31+'Vidzeme kopā'!J31+'Zemgale kopā'!J31</f>
        <v>1884</v>
      </c>
      <c r="K31" s="65">
        <f t="shared" si="3"/>
        <v>23601</v>
      </c>
      <c r="L31" s="65">
        <f t="shared" si="4"/>
        <v>107769</v>
      </c>
      <c r="M31" s="82">
        <f>'Kurzeme kopā'!M31+'Latgale kopā'!M31+'Rīga kopā'!M31+'Vidzeme kopā'!M31+'Zemgale kopā'!M31</f>
        <v>486</v>
      </c>
      <c r="N31" s="67">
        <f t="shared" si="5"/>
        <v>108255</v>
      </c>
      <c r="O31" s="4"/>
    </row>
    <row r="32" spans="1:15" ht="13.5" customHeight="1" x14ac:dyDescent="0.25">
      <c r="A32" s="175" t="s">
        <v>32</v>
      </c>
      <c r="B32" s="19" t="s">
        <v>16</v>
      </c>
      <c r="C32" s="81">
        <f>'Kurzeme kopā'!C32+'Latgale kopā'!C32+'Rīga kopā'!C32+'Vidzeme kopā'!C32+'Zemgale kopā'!C32</f>
        <v>0</v>
      </c>
      <c r="D32" s="81">
        <f>'Kurzeme kopā'!D32+'Latgale kopā'!D32+'Rīga kopā'!D32+'Vidzeme kopā'!D32+'Zemgale kopā'!D32</f>
        <v>2.02</v>
      </c>
      <c r="E32" s="81">
        <f>'Kurzeme kopā'!E32+'Latgale kopā'!E32+'Rīga kopā'!E32+'Vidzeme kopā'!E32+'Zemgale kopā'!E32</f>
        <v>0</v>
      </c>
      <c r="F32" s="81">
        <f>'Kurzeme kopā'!F32+'Latgale kopā'!F32+'Rīga kopā'!F32+'Vidzeme kopā'!F32+'Zemgale kopā'!F32</f>
        <v>0</v>
      </c>
      <c r="G32" s="65">
        <f t="shared" si="2"/>
        <v>2.02</v>
      </c>
      <c r="H32" s="81">
        <f>'Kurzeme kopā'!H32+'Latgale kopā'!H32+'Rīga kopā'!H32+'Vidzeme kopā'!H32+'Zemgale kopā'!H32</f>
        <v>1.3</v>
      </c>
      <c r="I32" s="81">
        <f>'Kurzeme kopā'!I32+'Latgale kopā'!I32+'Rīga kopā'!I32+'Vidzeme kopā'!I32+'Zemgale kopā'!I32</f>
        <v>0</v>
      </c>
      <c r="J32" s="81">
        <f>'Kurzeme kopā'!J32+'Latgale kopā'!J32+'Rīga kopā'!J32+'Vidzeme kopā'!J32+'Zemgale kopā'!J32</f>
        <v>0.98</v>
      </c>
      <c r="K32" s="65">
        <f t="shared" si="3"/>
        <v>2.2800000000000002</v>
      </c>
      <c r="L32" s="65">
        <f t="shared" si="4"/>
        <v>4.3000000000000007</v>
      </c>
      <c r="M32" s="81">
        <f>'Kurzeme kopā'!M32+'Latgale kopā'!M32+'Rīga kopā'!M32+'Vidzeme kopā'!M32+'Zemgale kopā'!M32</f>
        <v>0.18</v>
      </c>
      <c r="N32" s="65">
        <f t="shared" si="5"/>
        <v>4.4800000000000004</v>
      </c>
      <c r="O32" s="4"/>
    </row>
    <row r="33" spans="1:16" ht="13.5" customHeight="1" x14ac:dyDescent="0.25">
      <c r="A33" s="175"/>
      <c r="B33" s="19" t="s">
        <v>17</v>
      </c>
      <c r="C33" s="82">
        <f>'Kurzeme kopā'!C33+'Latgale kopā'!C33+'Rīga kopā'!C33+'Vidzeme kopā'!C33+'Zemgale kopā'!C33</f>
        <v>0</v>
      </c>
      <c r="D33" s="82">
        <f>'Kurzeme kopā'!D33+'Latgale kopā'!D33+'Rīga kopā'!D33+'Vidzeme kopā'!D33+'Zemgale kopā'!D33</f>
        <v>8</v>
      </c>
      <c r="E33" s="82">
        <f>'Kurzeme kopā'!E33+'Latgale kopā'!E33+'Rīga kopā'!E33+'Vidzeme kopā'!E33+'Zemgale kopā'!E33</f>
        <v>0</v>
      </c>
      <c r="F33" s="82">
        <f>'Kurzeme kopā'!F33+'Latgale kopā'!F33+'Rīga kopā'!F33+'Vidzeme kopā'!F33+'Zemgale kopā'!F33</f>
        <v>0</v>
      </c>
      <c r="G33" s="67">
        <f t="shared" si="2"/>
        <v>8</v>
      </c>
      <c r="H33" s="82">
        <f>'Kurzeme kopā'!H33+'Latgale kopā'!H33+'Rīga kopā'!H33+'Vidzeme kopā'!H33+'Zemgale kopā'!H33</f>
        <v>8</v>
      </c>
      <c r="I33" s="82">
        <f>'Kurzeme kopā'!I33+'Latgale kopā'!I33+'Rīga kopā'!I33+'Vidzeme kopā'!I33+'Zemgale kopā'!I33</f>
        <v>0</v>
      </c>
      <c r="J33" s="82">
        <f>'Kurzeme kopā'!J33+'Latgale kopā'!J33+'Rīga kopā'!J33+'Vidzeme kopā'!J33+'Zemgale kopā'!J33</f>
        <v>4</v>
      </c>
      <c r="K33" s="67">
        <f t="shared" si="3"/>
        <v>12</v>
      </c>
      <c r="L33" s="67">
        <f t="shared" si="4"/>
        <v>20</v>
      </c>
      <c r="M33" s="82">
        <f>'Kurzeme kopā'!M33+'Latgale kopā'!M33+'Rīga kopā'!M33+'Vidzeme kopā'!M33+'Zemgale kopā'!M33</f>
        <v>4</v>
      </c>
      <c r="N33" s="67">
        <f t="shared" si="5"/>
        <v>24</v>
      </c>
      <c r="O33" s="4"/>
    </row>
    <row r="34" spans="1:16" ht="13.5" customHeight="1" x14ac:dyDescent="0.25">
      <c r="A34" s="175" t="s">
        <v>33</v>
      </c>
      <c r="B34" s="19" t="s">
        <v>16</v>
      </c>
      <c r="C34" s="81">
        <f>'Kurzeme kopā'!C34+'Latgale kopā'!C34+'Rīga kopā'!C34+'Vidzeme kopā'!C34+'Zemgale kopā'!C34</f>
        <v>10.190000000000001</v>
      </c>
      <c r="D34" s="81">
        <f>'Kurzeme kopā'!D34+'Latgale kopā'!D34+'Rīga kopā'!D34+'Vidzeme kopā'!D34+'Zemgale kopā'!D34</f>
        <v>3.06</v>
      </c>
      <c r="E34" s="81">
        <f>'Kurzeme kopā'!E34+'Latgale kopā'!E34+'Rīga kopā'!E34+'Vidzeme kopā'!E34+'Zemgale kopā'!E34</f>
        <v>0</v>
      </c>
      <c r="F34" s="81">
        <f>'Kurzeme kopā'!F34+'Latgale kopā'!F34+'Rīga kopā'!F34+'Vidzeme kopā'!F34+'Zemgale kopā'!F34</f>
        <v>1.2</v>
      </c>
      <c r="G34" s="65">
        <f t="shared" si="2"/>
        <v>14.450000000000001</v>
      </c>
      <c r="H34" s="81">
        <f>'Kurzeme kopā'!H34+'Latgale kopā'!H34+'Rīga kopā'!H34+'Vidzeme kopā'!H34+'Zemgale kopā'!H34</f>
        <v>6.86</v>
      </c>
      <c r="I34" s="81">
        <f>'Kurzeme kopā'!I34+'Latgale kopā'!I34+'Rīga kopā'!I34+'Vidzeme kopā'!I34+'Zemgale kopā'!I34</f>
        <v>0</v>
      </c>
      <c r="J34" s="81">
        <f>'Kurzeme kopā'!J34+'Latgale kopā'!J34+'Rīga kopā'!J34+'Vidzeme kopā'!J34+'Zemgale kopā'!J34</f>
        <v>3.0599999999999996</v>
      </c>
      <c r="K34" s="65">
        <f t="shared" si="3"/>
        <v>9.92</v>
      </c>
      <c r="L34" s="65">
        <f t="shared" si="4"/>
        <v>24.37</v>
      </c>
      <c r="M34" s="81">
        <f>'Kurzeme kopā'!M34+'Latgale kopā'!M34+'Rīga kopā'!M34+'Vidzeme kopā'!M34+'Zemgale kopā'!M34</f>
        <v>0.91</v>
      </c>
      <c r="N34" s="65">
        <f t="shared" si="5"/>
        <v>25.28</v>
      </c>
      <c r="O34" s="4"/>
    </row>
    <row r="35" spans="1:16" ht="13.5" customHeight="1" x14ac:dyDescent="0.25">
      <c r="A35" s="175"/>
      <c r="B35" s="19" t="s">
        <v>17</v>
      </c>
      <c r="C35" s="82">
        <f>'Kurzeme kopā'!C35+'Latgale kopā'!C35+'Rīga kopā'!C35+'Vidzeme kopā'!C35+'Zemgale kopā'!C35</f>
        <v>798</v>
      </c>
      <c r="D35" s="82">
        <f>'Kurzeme kopā'!D35+'Latgale kopā'!D35+'Rīga kopā'!D35+'Vidzeme kopā'!D35+'Zemgale kopā'!D35</f>
        <v>442</v>
      </c>
      <c r="E35" s="82">
        <f>'Kurzeme kopā'!E35+'Latgale kopā'!E35+'Rīga kopā'!E35+'Vidzeme kopā'!E35+'Zemgale kopā'!E35</f>
        <v>0</v>
      </c>
      <c r="F35" s="82">
        <f>'Kurzeme kopā'!F35+'Latgale kopā'!F35+'Rīga kopā'!F35+'Vidzeme kopā'!F35+'Zemgale kopā'!F35</f>
        <v>70</v>
      </c>
      <c r="G35" s="67">
        <f t="shared" si="2"/>
        <v>1310</v>
      </c>
      <c r="H35" s="82">
        <f>'Kurzeme kopā'!H35+'Latgale kopā'!H35+'Rīga kopā'!H35+'Vidzeme kopā'!H35+'Zemgale kopā'!H35</f>
        <v>1007</v>
      </c>
      <c r="I35" s="82">
        <f>'Kurzeme kopā'!I35+'Latgale kopā'!I35+'Rīga kopā'!I35+'Vidzeme kopā'!I35+'Zemgale kopā'!I35</f>
        <v>0</v>
      </c>
      <c r="J35" s="82">
        <f>'Kurzeme kopā'!J35+'Latgale kopā'!J35+'Rīga kopā'!J35+'Vidzeme kopā'!J35+'Zemgale kopā'!J35</f>
        <v>372</v>
      </c>
      <c r="K35" s="67">
        <f t="shared" si="3"/>
        <v>1379</v>
      </c>
      <c r="L35" s="67">
        <f t="shared" si="4"/>
        <v>2689</v>
      </c>
      <c r="M35" s="82">
        <f>'Kurzeme kopā'!M35+'Latgale kopā'!M35+'Rīga kopā'!M35+'Vidzeme kopā'!M35+'Zemgale kopā'!M35</f>
        <v>290</v>
      </c>
      <c r="N35" s="67">
        <f t="shared" si="5"/>
        <v>2979</v>
      </c>
      <c r="O35" s="4"/>
    </row>
    <row r="36" spans="1:16" ht="13.5" customHeight="1" x14ac:dyDescent="0.25">
      <c r="A36" s="175" t="s">
        <v>34</v>
      </c>
      <c r="B36" s="19" t="s">
        <v>16</v>
      </c>
      <c r="C36" s="81">
        <f>'Kurzeme kopā'!C36+'Latgale kopā'!C36+'Rīga kopā'!C36+'Vidzeme kopā'!C36+'Zemgale kopā'!C36</f>
        <v>0.63</v>
      </c>
      <c r="D36" s="81">
        <f>'Kurzeme kopā'!D36+'Latgale kopā'!D36+'Rīga kopā'!D36+'Vidzeme kopā'!D36+'Zemgale kopā'!D36</f>
        <v>3.8</v>
      </c>
      <c r="E36" s="81">
        <f>'Kurzeme kopā'!E36+'Latgale kopā'!E36+'Rīga kopā'!E36+'Vidzeme kopā'!E36+'Zemgale kopā'!E36</f>
        <v>0</v>
      </c>
      <c r="F36" s="81">
        <f>'Kurzeme kopā'!F36+'Latgale kopā'!F36+'Rīga kopā'!F36+'Vidzeme kopā'!F36+'Zemgale kopā'!F36</f>
        <v>0</v>
      </c>
      <c r="G36" s="65">
        <f t="shared" si="2"/>
        <v>4.43</v>
      </c>
      <c r="H36" s="81">
        <f>'Kurzeme kopā'!H36+'Latgale kopā'!H36+'Rīga kopā'!H36+'Vidzeme kopā'!H36+'Zemgale kopā'!H36</f>
        <v>9.49</v>
      </c>
      <c r="I36" s="81">
        <f>'Kurzeme kopā'!I36+'Latgale kopā'!I36+'Rīga kopā'!I36+'Vidzeme kopā'!I36+'Zemgale kopā'!I36</f>
        <v>0</v>
      </c>
      <c r="J36" s="81">
        <f>'Kurzeme kopā'!J36+'Latgale kopā'!J36+'Rīga kopā'!J36+'Vidzeme kopā'!J36+'Zemgale kopā'!J36</f>
        <v>1.75</v>
      </c>
      <c r="K36" s="65">
        <f t="shared" si="3"/>
        <v>11.24</v>
      </c>
      <c r="L36" s="65">
        <f t="shared" si="4"/>
        <v>15.67</v>
      </c>
      <c r="M36" s="81">
        <f>'Kurzeme kopā'!M36+'Latgale kopā'!M36+'Rīga kopā'!M36+'Vidzeme kopā'!M36+'Zemgale kopā'!M36</f>
        <v>0</v>
      </c>
      <c r="N36" s="65">
        <f t="shared" si="5"/>
        <v>15.67</v>
      </c>
      <c r="O36" s="4"/>
    </row>
    <row r="37" spans="1:16" ht="13.5" customHeight="1" x14ac:dyDescent="0.25">
      <c r="A37" s="175"/>
      <c r="B37" s="19" t="s">
        <v>17</v>
      </c>
      <c r="C37" s="82">
        <f>'Kurzeme kopā'!C37+'Latgale kopā'!C37+'Rīga kopā'!C37+'Vidzeme kopā'!C37+'Zemgale kopā'!C37</f>
        <v>83</v>
      </c>
      <c r="D37" s="82">
        <f>'Kurzeme kopā'!D37+'Latgale kopā'!D37+'Rīga kopā'!D37+'Vidzeme kopā'!D37+'Zemgale kopā'!D37</f>
        <v>119</v>
      </c>
      <c r="E37" s="82">
        <f>'Kurzeme kopā'!E37+'Latgale kopā'!E37+'Rīga kopā'!E37+'Vidzeme kopā'!E37+'Zemgale kopā'!E37</f>
        <v>0</v>
      </c>
      <c r="F37" s="82">
        <f>'Kurzeme kopā'!F37+'Latgale kopā'!F37+'Rīga kopā'!F37+'Vidzeme kopā'!F37+'Zemgale kopā'!F37</f>
        <v>0</v>
      </c>
      <c r="G37" s="67">
        <f t="shared" si="2"/>
        <v>202</v>
      </c>
      <c r="H37" s="82">
        <f>'Kurzeme kopā'!H37+'Latgale kopā'!H37+'Rīga kopā'!H37+'Vidzeme kopā'!H37+'Zemgale kopā'!H37</f>
        <v>276</v>
      </c>
      <c r="I37" s="82">
        <f>'Kurzeme kopā'!I37+'Latgale kopā'!I37+'Rīga kopā'!I37+'Vidzeme kopā'!I37+'Zemgale kopā'!I37</f>
        <v>0</v>
      </c>
      <c r="J37" s="82">
        <f>'Kurzeme kopā'!J37+'Latgale kopā'!J37+'Rīga kopā'!J37+'Vidzeme kopā'!J37+'Zemgale kopā'!J37</f>
        <v>36</v>
      </c>
      <c r="K37" s="67">
        <f>SUM(H37:J37)</f>
        <v>312</v>
      </c>
      <c r="L37" s="67">
        <f t="shared" si="4"/>
        <v>514</v>
      </c>
      <c r="M37" s="82">
        <f>'Kurzeme kopā'!M37+'Latgale kopā'!M37+'Rīga kopā'!M37+'Vidzeme kopā'!M37+'Zemgale kopā'!M37</f>
        <v>0</v>
      </c>
      <c r="N37" s="67">
        <f>SUM(L37:M37)</f>
        <v>514</v>
      </c>
      <c r="O37" s="4"/>
    </row>
    <row r="38" spans="1:16" ht="13.5" customHeight="1" x14ac:dyDescent="0.25">
      <c r="A38" s="18" t="s">
        <v>35</v>
      </c>
      <c r="B38" s="19" t="s">
        <v>16</v>
      </c>
      <c r="C38" s="65">
        <f>C4+C12+C14+C16+C18+C20+C22+C24+C26+C28+C30+C32+C34+C36</f>
        <v>35498.71</v>
      </c>
      <c r="D38" s="65">
        <f t="shared" ref="D38:M39" si="6">D4+D12+D14+D16+D18+D20+D22+D24+D26+D28+D30+D32+D34+D36</f>
        <v>20974.25</v>
      </c>
      <c r="E38" s="65">
        <f t="shared" si="6"/>
        <v>161.60999999999999</v>
      </c>
      <c r="F38" s="65">
        <f t="shared" si="6"/>
        <v>583.29000000000008</v>
      </c>
      <c r="G38" s="65">
        <f t="shared" si="6"/>
        <v>57217.860000000008</v>
      </c>
      <c r="H38" s="65">
        <f t="shared" si="6"/>
        <v>27769.920000000006</v>
      </c>
      <c r="I38" s="65">
        <f t="shared" si="6"/>
        <v>2272.2099999999996</v>
      </c>
      <c r="J38" s="65">
        <f>J4+J12+J14+J16+J18+J20+J22+J24+J26+J28+J30+J32+J34+J36</f>
        <v>5331.9799999999987</v>
      </c>
      <c r="K38" s="65">
        <f>K4+K12+K14+K16+K18+K20+K22+K24+K26+K28+K30+K32+K34+K36</f>
        <v>35374.11</v>
      </c>
      <c r="L38" s="65">
        <f>L4+L12+L14+L16+L18+L20+L22+L24+L26+L28+L30+L32+L34+L36</f>
        <v>92591.97</v>
      </c>
      <c r="M38" s="65">
        <f t="shared" ref="M38" si="7">M4+M12+M14+M16+M18+M20+M22+M24+M26+M28+M30+M32+M34+M36</f>
        <v>9238.69</v>
      </c>
      <c r="N38" s="11">
        <f>N4+N12+N14+N16+N18+N20+N22+N24+N26+N28+N30+N32+N34+N36</f>
        <v>101830.66</v>
      </c>
      <c r="O38" s="6"/>
      <c r="P38" s="3"/>
    </row>
    <row r="39" spans="1:16" ht="13.5" customHeight="1" x14ac:dyDescent="0.25">
      <c r="A39" s="2"/>
      <c r="B39" s="19" t="s">
        <v>17</v>
      </c>
      <c r="C39" s="65">
        <f>C5+C13+C15+C17+C19+C21+C23+C25+C27+C29+C31+C33+C35+C37</f>
        <v>3441122</v>
      </c>
      <c r="D39" s="65">
        <f>D5+D13+D15+D17+D19+D21+D23+D25+D27+D29+D31+D33+D35+D37</f>
        <v>1699043</v>
      </c>
      <c r="E39" s="65">
        <f t="shared" si="6"/>
        <v>3484</v>
      </c>
      <c r="F39" s="65">
        <f t="shared" si="6"/>
        <v>44673</v>
      </c>
      <c r="G39" s="67">
        <f t="shared" si="6"/>
        <v>5188322</v>
      </c>
      <c r="H39" s="65">
        <f t="shared" si="6"/>
        <v>3240509</v>
      </c>
      <c r="I39" s="65">
        <f t="shared" si="6"/>
        <v>234234</v>
      </c>
      <c r="J39" s="65">
        <f t="shared" si="6"/>
        <v>861878</v>
      </c>
      <c r="K39" s="67">
        <f t="shared" si="6"/>
        <v>4336621</v>
      </c>
      <c r="L39" s="65">
        <f t="shared" si="6"/>
        <v>9524943</v>
      </c>
      <c r="M39" s="65">
        <f t="shared" si="6"/>
        <v>1030869</v>
      </c>
      <c r="N39" s="67">
        <f>N5+N13+N15+N17+N19+N21+N23+N25+N27+N29+N31+N33+N35+N37</f>
        <v>10555812</v>
      </c>
      <c r="O39" s="4"/>
      <c r="P39" s="3"/>
    </row>
    <row r="40" spans="1:16" x14ac:dyDescent="0.25"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4"/>
    </row>
    <row r="41" spans="1:16" x14ac:dyDescent="0.25"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4"/>
    </row>
    <row r="42" spans="1:16" x14ac:dyDescent="0.25"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1:16" x14ac:dyDescent="0.25"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1:16" x14ac:dyDescent="0.25"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6" x14ac:dyDescent="0.25"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6" x14ac:dyDescent="0.25"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1:16" x14ac:dyDescent="0.25"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1:16" x14ac:dyDescent="0.25"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</sheetData>
  <mergeCells count="15"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  <mergeCell ref="A16:A17"/>
    <mergeCell ref="C2:M2"/>
    <mergeCell ref="A6:A7"/>
    <mergeCell ref="A8:A9"/>
    <mergeCell ref="A10:A11"/>
    <mergeCell ref="A14:A15"/>
  </mergeCells>
  <pageMargins left="0.17" right="0.17" top="0.17" bottom="0.2" header="0.17" footer="0.17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48"/>
  <sheetViews>
    <sheetView topLeftCell="A7" workbookViewId="0"/>
  </sheetViews>
  <sheetFormatPr defaultRowHeight="15" x14ac:dyDescent="0.25"/>
  <cols>
    <col min="1" max="1" width="31.85546875" style="39" customWidth="1"/>
    <col min="2" max="2" width="4" style="39" customWidth="1"/>
    <col min="3" max="3" width="7.42578125" style="39" customWidth="1"/>
    <col min="4" max="4" width="10.140625" style="39" customWidth="1"/>
    <col min="5" max="5" width="6.28515625" style="39" customWidth="1"/>
    <col min="6" max="7" width="7.42578125" style="39" customWidth="1"/>
    <col min="8" max="8" width="8.7109375" style="39" customWidth="1"/>
    <col min="9" max="9" width="8.5703125" style="39" customWidth="1"/>
    <col min="10" max="10" width="11" style="39" customWidth="1"/>
    <col min="11" max="11" width="10.5703125" style="39" customWidth="1"/>
    <col min="12" max="12" width="7.85546875" style="39" customWidth="1"/>
    <col min="13" max="13" width="9.140625" style="39"/>
    <col min="14" max="14" width="11.7109375" style="39" customWidth="1"/>
    <col min="15" max="16384" width="9.140625" style="39"/>
  </cols>
  <sheetData>
    <row r="1" spans="1:16" ht="11.25" customHeight="1" x14ac:dyDescent="0.25">
      <c r="A1" s="75" t="s">
        <v>47</v>
      </c>
    </row>
    <row r="2" spans="1:16" ht="12.75" customHeight="1" x14ac:dyDescent="0.25">
      <c r="A2" s="17" t="s">
        <v>0</v>
      </c>
      <c r="B2" s="17"/>
      <c r="C2" s="176" t="s">
        <v>1</v>
      </c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" t="s">
        <v>2</v>
      </c>
    </row>
    <row r="3" spans="1:16" ht="27" customHeight="1" x14ac:dyDescent="0.25">
      <c r="A3" s="17" t="s">
        <v>3</v>
      </c>
      <c r="B3" s="17"/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7" t="s">
        <v>13</v>
      </c>
      <c r="M3" s="17" t="s">
        <v>14</v>
      </c>
      <c r="N3" s="17"/>
    </row>
    <row r="4" spans="1:16" ht="15.75" customHeight="1" x14ac:dyDescent="0.25">
      <c r="A4" s="16" t="s">
        <v>15</v>
      </c>
      <c r="B4" s="19" t="s">
        <v>16</v>
      </c>
      <c r="C4" s="25">
        <f t="shared" ref="C4:F4" si="0">C6+C8+C10</f>
        <v>1452.13</v>
      </c>
      <c r="D4" s="25">
        <f t="shared" si="0"/>
        <v>648.15</v>
      </c>
      <c r="E4" s="25">
        <f t="shared" si="0"/>
        <v>14.93</v>
      </c>
      <c r="F4" s="25">
        <f t="shared" si="0"/>
        <v>25.64</v>
      </c>
      <c r="G4" s="25">
        <f t="shared" ref="G4:K4" si="1">G6+G8+G10</f>
        <v>2140.8500000000004</v>
      </c>
      <c r="H4" s="25">
        <f t="shared" si="1"/>
        <v>1803.7399999999998</v>
      </c>
      <c r="I4" s="25">
        <f t="shared" si="1"/>
        <v>70.099999999999994</v>
      </c>
      <c r="J4" s="25">
        <f t="shared" si="1"/>
        <v>462.5</v>
      </c>
      <c r="K4" s="25">
        <f t="shared" si="1"/>
        <v>2336.34</v>
      </c>
      <c r="L4" s="25">
        <f>L6+L8+L10</f>
        <v>4477.1900000000005</v>
      </c>
      <c r="M4" s="25">
        <f>M6+M8+M10</f>
        <v>956.68000000000006</v>
      </c>
      <c r="N4" s="154">
        <f>N6+N8+N10</f>
        <v>5433.8700000000008</v>
      </c>
      <c r="O4" s="40"/>
      <c r="P4" s="44"/>
    </row>
    <row r="5" spans="1:16" ht="15.75" x14ac:dyDescent="0.25">
      <c r="A5" s="18"/>
      <c r="B5" s="19" t="s">
        <v>17</v>
      </c>
      <c r="C5" s="71">
        <f t="shared" ref="C5:J5" si="2">C7+C9+C11</f>
        <v>259897</v>
      </c>
      <c r="D5" s="71">
        <f>D7+D9+D11</f>
        <v>116187</v>
      </c>
      <c r="E5" s="71">
        <f t="shared" si="2"/>
        <v>894</v>
      </c>
      <c r="F5" s="71">
        <f t="shared" si="2"/>
        <v>4051</v>
      </c>
      <c r="G5" s="71">
        <f t="shared" si="2"/>
        <v>381029</v>
      </c>
      <c r="H5" s="71">
        <f t="shared" si="2"/>
        <v>299866</v>
      </c>
      <c r="I5" s="71">
        <f t="shared" si="2"/>
        <v>11530</v>
      </c>
      <c r="J5" s="71">
        <f t="shared" si="2"/>
        <v>75475</v>
      </c>
      <c r="K5" s="71">
        <f t="shared" ref="K5:M5" si="3">K7+K9+K11</f>
        <v>386871</v>
      </c>
      <c r="L5" s="71">
        <f t="shared" si="3"/>
        <v>767900</v>
      </c>
      <c r="M5" s="71">
        <f t="shared" si="3"/>
        <v>119526</v>
      </c>
      <c r="N5" s="71">
        <f>N7+N9+N11</f>
        <v>887426</v>
      </c>
      <c r="O5" s="40"/>
      <c r="P5" s="40"/>
    </row>
    <row r="6" spans="1:16" ht="17.25" customHeight="1" x14ac:dyDescent="0.25">
      <c r="A6" s="177" t="s">
        <v>18</v>
      </c>
      <c r="B6" s="5" t="s">
        <v>16</v>
      </c>
      <c r="C6" s="57">
        <v>312.63</v>
      </c>
      <c r="D6" s="57">
        <v>344.4</v>
      </c>
      <c r="E6" s="26">
        <v>0</v>
      </c>
      <c r="F6" s="26">
        <v>18.73</v>
      </c>
      <c r="G6" s="26">
        <f>SUM(C6:F6)</f>
        <v>675.76</v>
      </c>
      <c r="H6" s="57">
        <v>980.36</v>
      </c>
      <c r="I6" s="57">
        <v>55.54</v>
      </c>
      <c r="J6" s="57">
        <v>332.79</v>
      </c>
      <c r="K6" s="26">
        <f>SUM(H6:J6)</f>
        <v>1368.69</v>
      </c>
      <c r="L6" s="26">
        <f>G6+K6</f>
        <v>2044.45</v>
      </c>
      <c r="M6" s="57">
        <v>711.6</v>
      </c>
      <c r="N6" s="27">
        <f>SUM(L6:M6)</f>
        <v>2756.05</v>
      </c>
      <c r="O6" s="32"/>
      <c r="P6" s="40"/>
    </row>
    <row r="7" spans="1:16" ht="17.25" customHeight="1" x14ac:dyDescent="0.25">
      <c r="A7" s="177"/>
      <c r="B7" s="19" t="s">
        <v>17</v>
      </c>
      <c r="C7" s="124">
        <v>70658</v>
      </c>
      <c r="D7" s="124">
        <v>76607</v>
      </c>
      <c r="E7" s="73">
        <v>0</v>
      </c>
      <c r="F7" s="73">
        <v>3806</v>
      </c>
      <c r="G7" s="73">
        <f t="shared" ref="G7:G37" si="4">SUM(C7:F7)</f>
        <v>151071</v>
      </c>
      <c r="H7" s="124">
        <v>189908</v>
      </c>
      <c r="I7" s="124">
        <v>10926</v>
      </c>
      <c r="J7" s="74">
        <v>69694</v>
      </c>
      <c r="K7" s="73">
        <f t="shared" ref="K7:K37" si="5">SUM(H7:J7)</f>
        <v>270528</v>
      </c>
      <c r="L7" s="73">
        <f t="shared" ref="L7:L37" si="6">G7+K7</f>
        <v>421599</v>
      </c>
      <c r="M7" s="124">
        <v>111634</v>
      </c>
      <c r="N7" s="73">
        <f t="shared" ref="N7:N37" si="7">SUM(L7:M7)</f>
        <v>533233</v>
      </c>
      <c r="O7" s="35"/>
      <c r="P7" s="40"/>
    </row>
    <row r="8" spans="1:16" ht="21.75" customHeight="1" x14ac:dyDescent="0.25">
      <c r="A8" s="177" t="s">
        <v>19</v>
      </c>
      <c r="B8" s="19" t="s">
        <v>16</v>
      </c>
      <c r="C8" s="26">
        <v>321.88</v>
      </c>
      <c r="D8" s="26">
        <v>167.15</v>
      </c>
      <c r="E8" s="26">
        <v>14.93</v>
      </c>
      <c r="F8" s="26">
        <v>6.91</v>
      </c>
      <c r="G8" s="26">
        <f t="shared" si="4"/>
        <v>510.87</v>
      </c>
      <c r="H8" s="26">
        <v>327.52999999999997</v>
      </c>
      <c r="I8" s="26">
        <v>14.56</v>
      </c>
      <c r="J8" s="26">
        <v>129.71</v>
      </c>
      <c r="K8" s="26">
        <f t="shared" si="5"/>
        <v>471.79999999999995</v>
      </c>
      <c r="L8" s="26">
        <f t="shared" si="6"/>
        <v>982.67</v>
      </c>
      <c r="M8" s="26">
        <v>245.08</v>
      </c>
      <c r="N8" s="116">
        <f>SUM(L8:M8)</f>
        <v>1227.75</v>
      </c>
      <c r="O8" s="35"/>
      <c r="P8" s="40"/>
    </row>
    <row r="9" spans="1:16" ht="22.5" customHeight="1" x14ac:dyDescent="0.25">
      <c r="A9" s="177"/>
      <c r="B9" s="19" t="s">
        <v>17</v>
      </c>
      <c r="C9" s="125">
        <v>20255</v>
      </c>
      <c r="D9" s="125">
        <v>9322</v>
      </c>
      <c r="E9" s="125">
        <v>894</v>
      </c>
      <c r="F9" s="125">
        <v>245</v>
      </c>
      <c r="G9" s="125">
        <f>SUM(C9:F9)</f>
        <v>30716</v>
      </c>
      <c r="H9" s="126">
        <v>13978</v>
      </c>
      <c r="I9" s="125">
        <v>604</v>
      </c>
      <c r="J9" s="125">
        <v>5781</v>
      </c>
      <c r="K9" s="125">
        <f t="shared" si="5"/>
        <v>20363</v>
      </c>
      <c r="L9" s="125">
        <f>G9+K9</f>
        <v>51079</v>
      </c>
      <c r="M9" s="125">
        <v>7892</v>
      </c>
      <c r="N9" s="125">
        <f>SUM(L9:M9)</f>
        <v>58971</v>
      </c>
      <c r="O9" s="35"/>
      <c r="P9" s="40"/>
    </row>
    <row r="10" spans="1:16" ht="15" customHeight="1" x14ac:dyDescent="0.25">
      <c r="A10" s="177" t="s">
        <v>20</v>
      </c>
      <c r="B10" s="19" t="s">
        <v>16</v>
      </c>
      <c r="C10" s="26">
        <v>817.62</v>
      </c>
      <c r="D10" s="26">
        <v>136.6</v>
      </c>
      <c r="E10" s="26">
        <v>0</v>
      </c>
      <c r="F10" s="26">
        <v>0</v>
      </c>
      <c r="G10" s="26">
        <f t="shared" si="4"/>
        <v>954.22</v>
      </c>
      <c r="H10" s="26">
        <v>495.85</v>
      </c>
      <c r="I10" s="26">
        <v>0</v>
      </c>
      <c r="J10" s="26">
        <v>0</v>
      </c>
      <c r="K10" s="26">
        <f t="shared" si="5"/>
        <v>495.85</v>
      </c>
      <c r="L10" s="26">
        <f t="shared" si="6"/>
        <v>1450.0700000000002</v>
      </c>
      <c r="M10" s="26">
        <v>0</v>
      </c>
      <c r="N10" s="26">
        <f t="shared" si="7"/>
        <v>1450.0700000000002</v>
      </c>
      <c r="O10" s="35"/>
      <c r="P10" s="40"/>
    </row>
    <row r="11" spans="1:16" ht="13.5" customHeight="1" x14ac:dyDescent="0.25">
      <c r="A11" s="177"/>
      <c r="B11" s="19" t="s">
        <v>17</v>
      </c>
      <c r="C11" s="74">
        <v>168984</v>
      </c>
      <c r="D11" s="74">
        <v>30258</v>
      </c>
      <c r="E11" s="74">
        <v>0</v>
      </c>
      <c r="F11" s="74">
        <v>0</v>
      </c>
      <c r="G11" s="74">
        <f t="shared" si="4"/>
        <v>199242</v>
      </c>
      <c r="H11" s="74">
        <v>95980</v>
      </c>
      <c r="I11" s="74">
        <v>0</v>
      </c>
      <c r="J11" s="74">
        <v>0</v>
      </c>
      <c r="K11" s="74">
        <f t="shared" si="5"/>
        <v>95980</v>
      </c>
      <c r="L11" s="74">
        <f t="shared" si="6"/>
        <v>295222</v>
      </c>
      <c r="M11" s="74">
        <v>0</v>
      </c>
      <c r="N11" s="74">
        <f>SUM(L11:M11)</f>
        <v>295222</v>
      </c>
      <c r="O11" s="32"/>
      <c r="P11" s="40"/>
    </row>
    <row r="12" spans="1:16" ht="16.5" customHeight="1" x14ac:dyDescent="0.25">
      <c r="A12" s="16" t="s">
        <v>21</v>
      </c>
      <c r="B12" s="19" t="s">
        <v>16</v>
      </c>
      <c r="C12" s="26">
        <v>1185.21</v>
      </c>
      <c r="D12" s="26">
        <v>557.52</v>
      </c>
      <c r="E12" s="26">
        <v>28.77</v>
      </c>
      <c r="F12" s="26">
        <v>8.5</v>
      </c>
      <c r="G12" s="25">
        <f t="shared" si="4"/>
        <v>1780</v>
      </c>
      <c r="H12" s="26">
        <v>1734.47</v>
      </c>
      <c r="I12" s="26">
        <v>168.31</v>
      </c>
      <c r="J12" s="26">
        <v>99.25</v>
      </c>
      <c r="K12" s="25">
        <f t="shared" si="5"/>
        <v>2002.03</v>
      </c>
      <c r="L12" s="25">
        <f>G12+K12</f>
        <v>3782.0299999999997</v>
      </c>
      <c r="M12" s="26">
        <v>442.41</v>
      </c>
      <c r="N12" s="25">
        <f>SUM(L12:M12)</f>
        <v>4224.4399999999996</v>
      </c>
      <c r="O12" s="32"/>
      <c r="P12" s="40"/>
    </row>
    <row r="13" spans="1:16" ht="17.25" customHeight="1" x14ac:dyDescent="0.25">
      <c r="A13" s="19" t="s">
        <v>37</v>
      </c>
      <c r="B13" s="19" t="s">
        <v>17</v>
      </c>
      <c r="C13" s="74">
        <v>33075</v>
      </c>
      <c r="D13" s="74">
        <v>16424</v>
      </c>
      <c r="E13" s="74">
        <v>434</v>
      </c>
      <c r="F13" s="74">
        <v>191</v>
      </c>
      <c r="G13" s="60">
        <f t="shared" si="4"/>
        <v>50124</v>
      </c>
      <c r="H13" s="74">
        <v>44938</v>
      </c>
      <c r="I13" s="74">
        <v>4675</v>
      </c>
      <c r="J13" s="74">
        <v>1985</v>
      </c>
      <c r="K13" s="60">
        <f t="shared" si="5"/>
        <v>51598</v>
      </c>
      <c r="L13" s="60">
        <f t="shared" si="6"/>
        <v>101722</v>
      </c>
      <c r="M13" s="74">
        <v>7933</v>
      </c>
      <c r="N13" s="60">
        <f t="shared" si="7"/>
        <v>109655</v>
      </c>
      <c r="O13" s="32"/>
      <c r="P13" s="40"/>
    </row>
    <row r="14" spans="1:16" ht="13.5" customHeight="1" x14ac:dyDescent="0.25">
      <c r="A14" s="175" t="s">
        <v>23</v>
      </c>
      <c r="B14" s="19" t="s">
        <v>16</v>
      </c>
      <c r="C14" s="26">
        <v>26.14</v>
      </c>
      <c r="D14" s="26">
        <v>15.28</v>
      </c>
      <c r="E14" s="26">
        <v>0</v>
      </c>
      <c r="F14" s="26">
        <v>12.09</v>
      </c>
      <c r="G14" s="25">
        <f t="shared" si="4"/>
        <v>53.510000000000005</v>
      </c>
      <c r="H14" s="26">
        <v>12.08</v>
      </c>
      <c r="I14" s="26">
        <v>5.85</v>
      </c>
      <c r="J14" s="26">
        <v>1.63</v>
      </c>
      <c r="K14" s="25">
        <f t="shared" si="5"/>
        <v>19.559999999999999</v>
      </c>
      <c r="L14" s="25">
        <f t="shared" si="6"/>
        <v>73.070000000000007</v>
      </c>
      <c r="M14" s="26">
        <v>0</v>
      </c>
      <c r="N14" s="25">
        <f t="shared" si="7"/>
        <v>73.070000000000007</v>
      </c>
      <c r="O14" s="32"/>
    </row>
    <row r="15" spans="1:16" ht="13.5" customHeight="1" x14ac:dyDescent="0.25">
      <c r="A15" s="175"/>
      <c r="B15" s="19" t="s">
        <v>17</v>
      </c>
      <c r="C15" s="74">
        <v>1626</v>
      </c>
      <c r="D15" s="74">
        <v>1766</v>
      </c>
      <c r="E15" s="74">
        <v>0</v>
      </c>
      <c r="F15" s="74">
        <v>1105</v>
      </c>
      <c r="G15" s="60">
        <f t="shared" si="4"/>
        <v>4497</v>
      </c>
      <c r="H15" s="74">
        <v>914</v>
      </c>
      <c r="I15" s="74">
        <v>314</v>
      </c>
      <c r="J15" s="74">
        <v>203</v>
      </c>
      <c r="K15" s="60">
        <f t="shared" si="5"/>
        <v>1431</v>
      </c>
      <c r="L15" s="60">
        <f t="shared" si="6"/>
        <v>5928</v>
      </c>
      <c r="M15" s="74">
        <v>0</v>
      </c>
      <c r="N15" s="60">
        <f t="shared" si="7"/>
        <v>5928</v>
      </c>
      <c r="O15" s="32"/>
    </row>
    <row r="16" spans="1:16" ht="13.5" customHeight="1" x14ac:dyDescent="0.25">
      <c r="A16" s="175" t="s">
        <v>24</v>
      </c>
      <c r="B16" s="134" t="s">
        <v>16</v>
      </c>
      <c r="C16" s="26">
        <v>478.9</v>
      </c>
      <c r="D16" s="26">
        <v>207.35</v>
      </c>
      <c r="E16" s="26">
        <v>19.22</v>
      </c>
      <c r="F16" s="26">
        <v>30.66</v>
      </c>
      <c r="G16" s="25">
        <f t="shared" si="4"/>
        <v>736.13</v>
      </c>
      <c r="H16" s="26">
        <v>208.78</v>
      </c>
      <c r="I16" s="26">
        <v>22.74</v>
      </c>
      <c r="J16" s="26">
        <v>32.53</v>
      </c>
      <c r="K16" s="25">
        <f t="shared" si="5"/>
        <v>264.05</v>
      </c>
      <c r="L16" s="25">
        <f t="shared" si="6"/>
        <v>1000.1800000000001</v>
      </c>
      <c r="M16" s="26">
        <v>58</v>
      </c>
      <c r="N16" s="25">
        <f t="shared" si="7"/>
        <v>1058.18</v>
      </c>
      <c r="O16" s="32"/>
    </row>
    <row r="17" spans="1:16" ht="13.5" customHeight="1" x14ac:dyDescent="0.25">
      <c r="A17" s="175"/>
      <c r="B17" s="134" t="s">
        <v>17</v>
      </c>
      <c r="C17" s="74">
        <v>6156</v>
      </c>
      <c r="D17" s="74">
        <v>2588</v>
      </c>
      <c r="E17" s="74">
        <v>310</v>
      </c>
      <c r="F17" s="74">
        <v>484</v>
      </c>
      <c r="G17" s="60">
        <f t="shared" si="4"/>
        <v>9538</v>
      </c>
      <c r="H17" s="74">
        <v>1988</v>
      </c>
      <c r="I17" s="74">
        <v>244</v>
      </c>
      <c r="J17" s="74">
        <v>784</v>
      </c>
      <c r="K17" s="60">
        <f t="shared" si="5"/>
        <v>3016</v>
      </c>
      <c r="L17" s="60">
        <f t="shared" si="6"/>
        <v>12554</v>
      </c>
      <c r="M17" s="74">
        <v>1144</v>
      </c>
      <c r="N17" s="60">
        <f>SUM(L17:M17)</f>
        <v>13698</v>
      </c>
      <c r="O17" s="32"/>
    </row>
    <row r="18" spans="1:16" ht="13.5" customHeight="1" x14ac:dyDescent="0.25">
      <c r="A18" s="180" t="s">
        <v>25</v>
      </c>
      <c r="B18" s="19" t="s">
        <v>16</v>
      </c>
      <c r="C18" s="26">
        <v>0.45</v>
      </c>
      <c r="D18" s="26">
        <v>0.4</v>
      </c>
      <c r="E18" s="26">
        <v>0</v>
      </c>
      <c r="F18" s="26">
        <v>0</v>
      </c>
      <c r="G18" s="25">
        <f t="shared" si="4"/>
        <v>0.85000000000000009</v>
      </c>
      <c r="H18" s="26">
        <v>3.45</v>
      </c>
      <c r="I18" s="26">
        <v>0</v>
      </c>
      <c r="J18" s="26">
        <v>0</v>
      </c>
      <c r="K18" s="25">
        <f t="shared" si="5"/>
        <v>3.45</v>
      </c>
      <c r="L18" s="25">
        <f t="shared" si="6"/>
        <v>4.3000000000000007</v>
      </c>
      <c r="M18" s="26">
        <v>0</v>
      </c>
      <c r="N18" s="25">
        <f t="shared" si="7"/>
        <v>4.3000000000000007</v>
      </c>
      <c r="O18" s="32"/>
    </row>
    <row r="19" spans="1:16" ht="13.5" customHeight="1" x14ac:dyDescent="0.25">
      <c r="A19" s="180"/>
      <c r="B19" s="19" t="s">
        <v>17</v>
      </c>
      <c r="C19" s="26">
        <v>111</v>
      </c>
      <c r="D19" s="26">
        <v>47</v>
      </c>
      <c r="E19" s="26">
        <v>0</v>
      </c>
      <c r="F19" s="26">
        <v>0</v>
      </c>
      <c r="G19" s="25">
        <f t="shared" si="4"/>
        <v>158</v>
      </c>
      <c r="H19" s="26">
        <v>604</v>
      </c>
      <c r="I19" s="26">
        <v>0</v>
      </c>
      <c r="J19" s="26">
        <v>0</v>
      </c>
      <c r="K19" s="25">
        <f t="shared" si="5"/>
        <v>604</v>
      </c>
      <c r="L19" s="25">
        <f t="shared" si="6"/>
        <v>762</v>
      </c>
      <c r="M19" s="26">
        <v>0</v>
      </c>
      <c r="N19" s="25">
        <f t="shared" si="7"/>
        <v>762</v>
      </c>
      <c r="O19" s="32"/>
    </row>
    <row r="20" spans="1:16" ht="13.5" customHeight="1" x14ac:dyDescent="0.25">
      <c r="A20" s="180" t="s">
        <v>26</v>
      </c>
      <c r="B20" s="19" t="s">
        <v>16</v>
      </c>
      <c r="C20" s="26">
        <v>0</v>
      </c>
      <c r="D20" s="26">
        <v>0</v>
      </c>
      <c r="E20" s="26">
        <v>0</v>
      </c>
      <c r="F20" s="26">
        <v>0</v>
      </c>
      <c r="G20" s="25">
        <f t="shared" si="4"/>
        <v>0</v>
      </c>
      <c r="H20" s="26">
        <v>0</v>
      </c>
      <c r="I20" s="26">
        <v>0</v>
      </c>
      <c r="J20" s="26">
        <v>0</v>
      </c>
      <c r="K20" s="25">
        <f t="shared" si="5"/>
        <v>0</v>
      </c>
      <c r="L20" s="25">
        <f t="shared" si="6"/>
        <v>0</v>
      </c>
      <c r="M20" s="26">
        <v>0</v>
      </c>
      <c r="N20" s="25">
        <f t="shared" si="7"/>
        <v>0</v>
      </c>
      <c r="O20" s="32"/>
    </row>
    <row r="21" spans="1:16" ht="13.5" customHeight="1" x14ac:dyDescent="0.25">
      <c r="A21" s="180"/>
      <c r="B21" s="19" t="s">
        <v>17</v>
      </c>
      <c r="C21" s="26">
        <v>0</v>
      </c>
      <c r="D21" s="26">
        <v>0</v>
      </c>
      <c r="E21" s="26">
        <v>0</v>
      </c>
      <c r="F21" s="26">
        <v>0</v>
      </c>
      <c r="G21" s="25">
        <f t="shared" si="4"/>
        <v>0</v>
      </c>
      <c r="H21" s="26">
        <v>0</v>
      </c>
      <c r="I21" s="26">
        <v>0</v>
      </c>
      <c r="J21" s="26">
        <v>0</v>
      </c>
      <c r="K21" s="25">
        <f t="shared" si="5"/>
        <v>0</v>
      </c>
      <c r="L21" s="25">
        <f t="shared" si="6"/>
        <v>0</v>
      </c>
      <c r="M21" s="26">
        <v>0</v>
      </c>
      <c r="N21" s="25">
        <f t="shared" si="7"/>
        <v>0</v>
      </c>
      <c r="O21" s="32"/>
    </row>
    <row r="22" spans="1:16" ht="13.5" customHeight="1" x14ac:dyDescent="0.25">
      <c r="A22" s="16" t="s">
        <v>27</v>
      </c>
      <c r="B22" s="134" t="s">
        <v>16</v>
      </c>
      <c r="C22" s="26">
        <v>0</v>
      </c>
      <c r="D22" s="26">
        <v>0</v>
      </c>
      <c r="E22" s="26">
        <v>0</v>
      </c>
      <c r="F22" s="26">
        <v>0</v>
      </c>
      <c r="G22" s="25">
        <f t="shared" si="4"/>
        <v>0</v>
      </c>
      <c r="H22" s="26">
        <v>0</v>
      </c>
      <c r="I22" s="26">
        <v>0</v>
      </c>
      <c r="J22" s="26">
        <v>0</v>
      </c>
      <c r="K22" s="25">
        <f t="shared" si="5"/>
        <v>0</v>
      </c>
      <c r="L22" s="25">
        <f t="shared" si="6"/>
        <v>0</v>
      </c>
      <c r="M22" s="26">
        <v>0</v>
      </c>
      <c r="N22" s="25">
        <f t="shared" si="7"/>
        <v>0</v>
      </c>
      <c r="O22" s="59"/>
    </row>
    <row r="23" spans="1:16" ht="13.5" customHeight="1" x14ac:dyDescent="0.25">
      <c r="A23" s="18"/>
      <c r="B23" s="134" t="s">
        <v>17</v>
      </c>
      <c r="C23" s="26">
        <v>0</v>
      </c>
      <c r="D23" s="26">
        <v>0</v>
      </c>
      <c r="E23" s="26">
        <v>0</v>
      </c>
      <c r="F23" s="26">
        <v>0</v>
      </c>
      <c r="G23" s="25">
        <f t="shared" si="4"/>
        <v>0</v>
      </c>
      <c r="H23" s="26">
        <v>0</v>
      </c>
      <c r="I23" s="26">
        <v>0</v>
      </c>
      <c r="J23" s="26">
        <v>0</v>
      </c>
      <c r="K23" s="25">
        <f t="shared" si="5"/>
        <v>0</v>
      </c>
      <c r="L23" s="25">
        <f t="shared" si="6"/>
        <v>0</v>
      </c>
      <c r="M23" s="26">
        <v>0</v>
      </c>
      <c r="N23" s="25">
        <f t="shared" si="7"/>
        <v>0</v>
      </c>
      <c r="O23" s="59"/>
    </row>
    <row r="24" spans="1:16" ht="13.5" customHeight="1" x14ac:dyDescent="0.25">
      <c r="A24" s="175" t="s">
        <v>28</v>
      </c>
      <c r="B24" s="134" t="s">
        <v>16</v>
      </c>
      <c r="C24" s="26">
        <v>0</v>
      </c>
      <c r="D24" s="26">
        <v>2.42</v>
      </c>
      <c r="E24" s="26">
        <v>0</v>
      </c>
      <c r="F24" s="26">
        <v>0</v>
      </c>
      <c r="G24" s="25">
        <f t="shared" si="4"/>
        <v>2.42</v>
      </c>
      <c r="H24" s="26">
        <v>15.07</v>
      </c>
      <c r="I24" s="26">
        <v>0</v>
      </c>
      <c r="J24" s="26">
        <v>0</v>
      </c>
      <c r="K24" s="25">
        <f t="shared" si="5"/>
        <v>15.07</v>
      </c>
      <c r="L24" s="25">
        <f t="shared" si="6"/>
        <v>17.490000000000002</v>
      </c>
      <c r="M24" s="26">
        <v>2.65</v>
      </c>
      <c r="N24" s="25">
        <f t="shared" si="7"/>
        <v>20.14</v>
      </c>
      <c r="O24" s="32"/>
    </row>
    <row r="25" spans="1:16" ht="13.5" customHeight="1" x14ac:dyDescent="0.25">
      <c r="A25" s="175"/>
      <c r="B25" s="134" t="s">
        <v>17</v>
      </c>
      <c r="C25" s="26">
        <v>0</v>
      </c>
      <c r="D25" s="26">
        <v>166</v>
      </c>
      <c r="E25" s="26">
        <v>0</v>
      </c>
      <c r="F25" s="26">
        <v>0</v>
      </c>
      <c r="G25" s="25">
        <f t="shared" si="4"/>
        <v>166</v>
      </c>
      <c r="H25" s="26">
        <v>60</v>
      </c>
      <c r="I25" s="26">
        <v>0</v>
      </c>
      <c r="J25" s="26">
        <v>0</v>
      </c>
      <c r="K25" s="25">
        <f t="shared" si="5"/>
        <v>60</v>
      </c>
      <c r="L25" s="25">
        <f t="shared" si="6"/>
        <v>226</v>
      </c>
      <c r="M25" s="26">
        <v>20</v>
      </c>
      <c r="N25" s="25">
        <f t="shared" si="7"/>
        <v>246</v>
      </c>
      <c r="O25" s="32"/>
    </row>
    <row r="26" spans="1:16" ht="13.5" customHeight="1" x14ac:dyDescent="0.25">
      <c r="A26" s="175" t="s">
        <v>29</v>
      </c>
      <c r="B26" s="19" t="s">
        <v>16</v>
      </c>
      <c r="C26" s="26">
        <v>0</v>
      </c>
      <c r="D26" s="26"/>
      <c r="E26" s="26">
        <v>0</v>
      </c>
      <c r="F26" s="26">
        <v>0</v>
      </c>
      <c r="G26" s="25">
        <f t="shared" si="4"/>
        <v>0</v>
      </c>
      <c r="H26" s="26">
        <v>0</v>
      </c>
      <c r="I26" s="26">
        <v>0</v>
      </c>
      <c r="J26" s="26">
        <v>0</v>
      </c>
      <c r="K26" s="25">
        <f t="shared" si="5"/>
        <v>0</v>
      </c>
      <c r="L26" s="25">
        <f t="shared" si="6"/>
        <v>0</v>
      </c>
      <c r="M26" s="26">
        <v>0</v>
      </c>
      <c r="N26" s="25">
        <f t="shared" si="7"/>
        <v>0</v>
      </c>
      <c r="O26" s="32"/>
    </row>
    <row r="27" spans="1:16" ht="13.5" customHeight="1" x14ac:dyDescent="0.25">
      <c r="A27" s="175"/>
      <c r="B27" s="19" t="s">
        <v>17</v>
      </c>
      <c r="C27" s="26">
        <v>0</v>
      </c>
      <c r="D27" s="26">
        <v>0</v>
      </c>
      <c r="E27" s="26">
        <v>0</v>
      </c>
      <c r="F27" s="26">
        <v>0</v>
      </c>
      <c r="G27" s="25">
        <f t="shared" si="4"/>
        <v>0</v>
      </c>
      <c r="H27" s="26">
        <v>0</v>
      </c>
      <c r="I27" s="26">
        <v>0</v>
      </c>
      <c r="J27" s="26">
        <v>0</v>
      </c>
      <c r="K27" s="25">
        <f t="shared" si="5"/>
        <v>0</v>
      </c>
      <c r="L27" s="25">
        <f t="shared" si="6"/>
        <v>0</v>
      </c>
      <c r="M27" s="26">
        <v>0</v>
      </c>
      <c r="N27" s="25">
        <f t="shared" si="7"/>
        <v>0</v>
      </c>
      <c r="O27" s="32"/>
    </row>
    <row r="28" spans="1:16" ht="13.5" customHeight="1" x14ac:dyDescent="0.25">
      <c r="A28" s="175" t="s">
        <v>30</v>
      </c>
      <c r="B28" s="19" t="s">
        <v>16</v>
      </c>
      <c r="C28" s="26">
        <v>0</v>
      </c>
      <c r="D28" s="26">
        <v>0</v>
      </c>
      <c r="E28" s="26">
        <v>0</v>
      </c>
      <c r="F28" s="26">
        <v>0</v>
      </c>
      <c r="G28" s="25">
        <f t="shared" si="4"/>
        <v>0</v>
      </c>
      <c r="H28" s="26">
        <v>0</v>
      </c>
      <c r="I28" s="26">
        <v>0</v>
      </c>
      <c r="J28" s="26">
        <v>0</v>
      </c>
      <c r="K28" s="25">
        <f t="shared" si="5"/>
        <v>0</v>
      </c>
      <c r="L28" s="25">
        <f t="shared" si="6"/>
        <v>0</v>
      </c>
      <c r="M28" s="26">
        <v>0</v>
      </c>
      <c r="N28" s="25">
        <f t="shared" si="7"/>
        <v>0</v>
      </c>
      <c r="O28" s="32"/>
    </row>
    <row r="29" spans="1:16" ht="13.5" customHeight="1" x14ac:dyDescent="0.25">
      <c r="A29" s="175"/>
      <c r="B29" s="19" t="s">
        <v>17</v>
      </c>
      <c r="C29" s="26">
        <v>0</v>
      </c>
      <c r="D29" s="26">
        <v>0</v>
      </c>
      <c r="E29" s="26">
        <v>0</v>
      </c>
      <c r="F29" s="26">
        <v>0</v>
      </c>
      <c r="G29" s="25">
        <f t="shared" si="4"/>
        <v>0</v>
      </c>
      <c r="H29" s="26">
        <v>0</v>
      </c>
      <c r="I29" s="26">
        <v>0</v>
      </c>
      <c r="J29" s="26">
        <v>0</v>
      </c>
      <c r="K29" s="25">
        <f t="shared" si="5"/>
        <v>0</v>
      </c>
      <c r="L29" s="25">
        <f t="shared" si="6"/>
        <v>0</v>
      </c>
      <c r="M29" s="26">
        <v>0</v>
      </c>
      <c r="N29" s="25">
        <f t="shared" si="7"/>
        <v>0</v>
      </c>
      <c r="O29" s="32"/>
      <c r="P29" s="40"/>
    </row>
    <row r="30" spans="1:16" ht="13.5" customHeight="1" x14ac:dyDescent="0.25">
      <c r="A30" s="175" t="s">
        <v>31</v>
      </c>
      <c r="B30" s="19" t="s">
        <v>16</v>
      </c>
      <c r="C30" s="26">
        <v>12.32</v>
      </c>
      <c r="D30" s="26">
        <v>0.62</v>
      </c>
      <c r="E30" s="26"/>
      <c r="F30" s="26"/>
      <c r="G30" s="25">
        <f>SUM(C30:F30)</f>
        <v>12.94</v>
      </c>
      <c r="H30" s="26">
        <v>7.42</v>
      </c>
      <c r="I30" s="26">
        <v>3.85</v>
      </c>
      <c r="J30" s="26">
        <v>0</v>
      </c>
      <c r="K30" s="25">
        <f t="shared" si="5"/>
        <v>11.27</v>
      </c>
      <c r="L30" s="25">
        <f t="shared" si="6"/>
        <v>24.21</v>
      </c>
      <c r="M30" s="26">
        <v>5.59</v>
      </c>
      <c r="N30" s="25">
        <f t="shared" si="7"/>
        <v>29.8</v>
      </c>
      <c r="O30" s="32"/>
      <c r="P30" s="40"/>
    </row>
    <row r="31" spans="1:16" ht="13.5" customHeight="1" x14ac:dyDescent="0.25">
      <c r="A31" s="175"/>
      <c r="B31" s="19" t="s">
        <v>17</v>
      </c>
      <c r="C31" s="26">
        <v>1728</v>
      </c>
      <c r="D31" s="26">
        <v>169</v>
      </c>
      <c r="E31" s="26"/>
      <c r="F31" s="26"/>
      <c r="G31" s="25">
        <f>SUM(C31:F31)</f>
        <v>1897</v>
      </c>
      <c r="H31" s="26">
        <v>503</v>
      </c>
      <c r="I31" s="26">
        <v>4</v>
      </c>
      <c r="J31" s="26">
        <v>0</v>
      </c>
      <c r="K31" s="25">
        <f t="shared" si="5"/>
        <v>507</v>
      </c>
      <c r="L31" s="25">
        <f t="shared" si="6"/>
        <v>2404</v>
      </c>
      <c r="M31" s="26">
        <v>15</v>
      </c>
      <c r="N31" s="25">
        <f t="shared" si="7"/>
        <v>2419</v>
      </c>
      <c r="O31" s="32"/>
      <c r="P31" s="40"/>
    </row>
    <row r="32" spans="1:16" ht="13.5" customHeight="1" x14ac:dyDescent="0.25">
      <c r="A32" s="175" t="s">
        <v>32</v>
      </c>
      <c r="B32" s="19" t="s">
        <v>16</v>
      </c>
      <c r="C32" s="26">
        <v>0</v>
      </c>
      <c r="D32" s="26">
        <v>2.02</v>
      </c>
      <c r="E32" s="26">
        <v>0</v>
      </c>
      <c r="F32" s="26">
        <v>0</v>
      </c>
      <c r="G32" s="25">
        <f t="shared" si="4"/>
        <v>2.02</v>
      </c>
      <c r="H32" s="26">
        <v>1.3</v>
      </c>
      <c r="I32" s="26">
        <v>0</v>
      </c>
      <c r="J32" s="26">
        <v>0.98</v>
      </c>
      <c r="K32" s="25">
        <f t="shared" si="5"/>
        <v>2.2800000000000002</v>
      </c>
      <c r="L32" s="25">
        <f t="shared" si="6"/>
        <v>4.3000000000000007</v>
      </c>
      <c r="M32" s="26">
        <v>0.18</v>
      </c>
      <c r="N32" s="25">
        <f t="shared" si="7"/>
        <v>4.4800000000000004</v>
      </c>
      <c r="O32" s="32"/>
      <c r="P32" s="40"/>
    </row>
    <row r="33" spans="1:16" ht="13.5" customHeight="1" x14ac:dyDescent="0.25">
      <c r="A33" s="175"/>
      <c r="B33" s="19" t="s">
        <v>17</v>
      </c>
      <c r="C33" s="74">
        <v>0</v>
      </c>
      <c r="D33" s="74">
        <v>8</v>
      </c>
      <c r="E33" s="74">
        <v>0</v>
      </c>
      <c r="F33" s="74">
        <v>0</v>
      </c>
      <c r="G33" s="60">
        <f t="shared" si="4"/>
        <v>8</v>
      </c>
      <c r="H33" s="74">
        <v>8</v>
      </c>
      <c r="I33" s="74">
        <v>0</v>
      </c>
      <c r="J33" s="74">
        <v>4</v>
      </c>
      <c r="K33" s="60">
        <f t="shared" si="5"/>
        <v>12</v>
      </c>
      <c r="L33" s="60">
        <f t="shared" si="6"/>
        <v>20</v>
      </c>
      <c r="M33" s="74">
        <v>4</v>
      </c>
      <c r="N33" s="60">
        <f t="shared" si="7"/>
        <v>24</v>
      </c>
      <c r="O33" s="32"/>
      <c r="P33" s="40"/>
    </row>
    <row r="34" spans="1:16" ht="13.5" customHeight="1" x14ac:dyDescent="0.25">
      <c r="A34" s="181" t="s">
        <v>33</v>
      </c>
      <c r="B34" s="21" t="s">
        <v>16</v>
      </c>
      <c r="C34" s="26">
        <v>0</v>
      </c>
      <c r="D34" s="26">
        <v>0</v>
      </c>
      <c r="E34" s="26">
        <v>0</v>
      </c>
      <c r="F34" s="26">
        <v>0</v>
      </c>
      <c r="G34" s="25">
        <f t="shared" si="4"/>
        <v>0</v>
      </c>
      <c r="H34" s="26">
        <v>0</v>
      </c>
      <c r="I34" s="26">
        <v>0</v>
      </c>
      <c r="J34" s="26">
        <v>0</v>
      </c>
      <c r="K34" s="25">
        <f t="shared" si="5"/>
        <v>0</v>
      </c>
      <c r="L34" s="25">
        <f t="shared" si="6"/>
        <v>0</v>
      </c>
      <c r="M34" s="26">
        <v>0</v>
      </c>
      <c r="N34" s="25">
        <f t="shared" si="7"/>
        <v>0</v>
      </c>
      <c r="O34" s="32"/>
      <c r="P34" s="40"/>
    </row>
    <row r="35" spans="1:16" ht="13.5" customHeight="1" x14ac:dyDescent="0.25">
      <c r="A35" s="181"/>
      <c r="B35" s="21" t="s">
        <v>17</v>
      </c>
      <c r="C35" s="26">
        <v>0</v>
      </c>
      <c r="D35" s="26">
        <v>0</v>
      </c>
      <c r="E35" s="26">
        <v>0</v>
      </c>
      <c r="F35" s="26">
        <v>0</v>
      </c>
      <c r="G35" s="25">
        <f t="shared" si="4"/>
        <v>0</v>
      </c>
      <c r="H35" s="26">
        <v>0</v>
      </c>
      <c r="I35" s="26">
        <v>0</v>
      </c>
      <c r="J35" s="26">
        <v>0</v>
      </c>
      <c r="K35" s="25">
        <f t="shared" si="5"/>
        <v>0</v>
      </c>
      <c r="L35" s="25">
        <f t="shared" si="6"/>
        <v>0</v>
      </c>
      <c r="M35" s="26">
        <v>0</v>
      </c>
      <c r="N35" s="60">
        <f t="shared" si="7"/>
        <v>0</v>
      </c>
      <c r="O35" s="32"/>
      <c r="P35" s="40"/>
    </row>
    <row r="36" spans="1:16" ht="13.5" customHeight="1" x14ac:dyDescent="0.25">
      <c r="A36" s="181" t="s">
        <v>34</v>
      </c>
      <c r="B36" s="21" t="s">
        <v>16</v>
      </c>
      <c r="C36" s="26">
        <v>0</v>
      </c>
      <c r="D36" s="26">
        <v>0</v>
      </c>
      <c r="E36" s="26">
        <v>0</v>
      </c>
      <c r="F36" s="26">
        <v>0</v>
      </c>
      <c r="G36" s="25">
        <f t="shared" si="4"/>
        <v>0</v>
      </c>
      <c r="H36" s="26">
        <v>0</v>
      </c>
      <c r="I36" s="26">
        <v>0</v>
      </c>
      <c r="J36" s="26">
        <v>0</v>
      </c>
      <c r="K36" s="25">
        <f t="shared" si="5"/>
        <v>0</v>
      </c>
      <c r="L36" s="25">
        <f t="shared" si="6"/>
        <v>0</v>
      </c>
      <c r="M36" s="26">
        <v>0</v>
      </c>
      <c r="N36" s="25">
        <f t="shared" si="7"/>
        <v>0</v>
      </c>
      <c r="O36" s="32"/>
      <c r="P36" s="40"/>
    </row>
    <row r="37" spans="1:16" ht="13.5" customHeight="1" x14ac:dyDescent="0.25">
      <c r="A37" s="181"/>
      <c r="B37" s="21" t="s">
        <v>17</v>
      </c>
      <c r="C37" s="74">
        <v>0</v>
      </c>
      <c r="D37" s="74">
        <v>0</v>
      </c>
      <c r="E37" s="74">
        <v>0</v>
      </c>
      <c r="F37" s="74">
        <v>0</v>
      </c>
      <c r="G37" s="60">
        <f t="shared" si="4"/>
        <v>0</v>
      </c>
      <c r="H37" s="74">
        <v>0</v>
      </c>
      <c r="I37" s="74">
        <v>0</v>
      </c>
      <c r="J37" s="74">
        <v>0</v>
      </c>
      <c r="K37" s="60">
        <f t="shared" si="5"/>
        <v>0</v>
      </c>
      <c r="L37" s="60">
        <f t="shared" si="6"/>
        <v>0</v>
      </c>
      <c r="M37" s="74">
        <v>0</v>
      </c>
      <c r="N37" s="60">
        <f t="shared" si="7"/>
        <v>0</v>
      </c>
      <c r="O37" s="32"/>
      <c r="P37" s="40"/>
    </row>
    <row r="38" spans="1:16" ht="13.5" customHeight="1" x14ac:dyDescent="0.25">
      <c r="A38" s="18" t="s">
        <v>35</v>
      </c>
      <c r="B38" s="19" t="s">
        <v>16</v>
      </c>
      <c r="C38" s="25">
        <f t="shared" ref="C38:F38" si="8">C4+C12+C14+C16+C18+C20+C22+C24+C26+C28+C30+C32+C34+C36</f>
        <v>3155.15</v>
      </c>
      <c r="D38" s="25">
        <f t="shared" si="8"/>
        <v>1433.76</v>
      </c>
      <c r="E38" s="25">
        <f t="shared" si="8"/>
        <v>62.92</v>
      </c>
      <c r="F38" s="25">
        <f t="shared" si="8"/>
        <v>76.89</v>
      </c>
      <c r="G38" s="25">
        <f>G4+G12+G14+G16+G18+G20+G22+G24+G26+G28+G30+G32+G34+G36</f>
        <v>4728.7200000000012</v>
      </c>
      <c r="H38" s="25">
        <f t="shared" ref="H38:J38" si="9">H4+H12+H14+H16+H18+H20+H22+H24+H26+H28+H30+H32+H34+H36</f>
        <v>3786.3100000000004</v>
      </c>
      <c r="I38" s="25">
        <f t="shared" si="9"/>
        <v>270.85000000000002</v>
      </c>
      <c r="J38" s="25">
        <f t="shared" si="9"/>
        <v>596.89</v>
      </c>
      <c r="K38" s="25">
        <f t="shared" ref="K38" si="10">K4+K12+K14+K16+K18+K20+K22+K24+K26+K28+K30+K32+K34+K36</f>
        <v>4654.05</v>
      </c>
      <c r="L38" s="25">
        <f>L4+L12+L14+L16+L18+L20+L22+L24+L26+L28+L30+L32+L34+L36</f>
        <v>9382.7699999999986</v>
      </c>
      <c r="M38" s="25">
        <f>M4+M12+M14+M16+M18+M20+M22+M24+M26+M28+M30+M32+M34+M36</f>
        <v>1465.5100000000002</v>
      </c>
      <c r="N38" s="29">
        <f>N4+N12+N14+N16+N18+N20+N22+N24+N26+N28+N30+N32+N34+N36</f>
        <v>10848.279999999999</v>
      </c>
      <c r="O38" s="36"/>
      <c r="P38" s="3"/>
    </row>
    <row r="39" spans="1:16" ht="13.5" customHeight="1" x14ac:dyDescent="0.25">
      <c r="A39" s="19"/>
      <c r="B39" s="19" t="s">
        <v>17</v>
      </c>
      <c r="C39" s="60">
        <f t="shared" ref="C39:J39" si="11">C5+C13+C15+C17+C19+C21+C23+C25+C27+C29+C31+C33+C35+C37</f>
        <v>302593</v>
      </c>
      <c r="D39" s="60">
        <f t="shared" si="11"/>
        <v>137355</v>
      </c>
      <c r="E39" s="60">
        <f t="shared" si="11"/>
        <v>1638</v>
      </c>
      <c r="F39" s="60">
        <f t="shared" si="11"/>
        <v>5831</v>
      </c>
      <c r="G39" s="60">
        <f t="shared" si="11"/>
        <v>447417</v>
      </c>
      <c r="H39" s="60">
        <f t="shared" si="11"/>
        <v>348881</v>
      </c>
      <c r="I39" s="60">
        <f t="shared" si="11"/>
        <v>16767</v>
      </c>
      <c r="J39" s="60">
        <f t="shared" si="11"/>
        <v>78451</v>
      </c>
      <c r="K39" s="60">
        <f t="shared" ref="K39:M39" si="12">K5+K13+K15+K17+K19+K21+K23+K25+K27+K29+K31+K33+K35+K37</f>
        <v>444099</v>
      </c>
      <c r="L39" s="60">
        <f t="shared" si="12"/>
        <v>891516</v>
      </c>
      <c r="M39" s="60">
        <f t="shared" si="12"/>
        <v>128642</v>
      </c>
      <c r="N39" s="60">
        <f>N5+N13+N15+N17+N19+N21+N23+N25+N27+N29+N31+N33+N35+N37</f>
        <v>1020158</v>
      </c>
      <c r="O39" s="32"/>
      <c r="P39" s="3"/>
    </row>
    <row r="40" spans="1:16" x14ac:dyDescent="0.25">
      <c r="C40" s="32"/>
      <c r="D40" s="32"/>
      <c r="E40" s="32"/>
      <c r="F40" s="32"/>
      <c r="G40" s="32"/>
      <c r="H40" s="30"/>
      <c r="I40" s="30"/>
      <c r="J40" s="32"/>
      <c r="K40" s="32"/>
      <c r="L40" s="32"/>
      <c r="M40" s="30"/>
      <c r="N40" s="32"/>
      <c r="O40" s="32"/>
    </row>
    <row r="41" spans="1:16" x14ac:dyDescent="0.25">
      <c r="C41" s="32"/>
      <c r="D41" s="32"/>
      <c r="E41" s="32"/>
      <c r="F41" s="32"/>
      <c r="G41" s="32"/>
      <c r="H41" s="32"/>
      <c r="I41" s="30"/>
      <c r="J41" s="32"/>
      <c r="K41" s="32"/>
      <c r="L41" s="32"/>
      <c r="M41" s="30"/>
      <c r="N41" s="32"/>
      <c r="O41" s="32"/>
    </row>
    <row r="42" spans="1:16" x14ac:dyDescent="0.25"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0"/>
      <c r="N42" s="32"/>
      <c r="O42" s="32"/>
    </row>
    <row r="43" spans="1:16" x14ac:dyDescent="0.25"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0"/>
      <c r="N43" s="32"/>
      <c r="O43" s="32"/>
    </row>
    <row r="44" spans="1:16" x14ac:dyDescent="0.25"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</row>
    <row r="45" spans="1:16" x14ac:dyDescent="0.25"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</row>
    <row r="46" spans="1:16" x14ac:dyDescent="0.25"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</row>
    <row r="47" spans="1:16" x14ac:dyDescent="0.25"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</row>
    <row r="48" spans="1:16" x14ac:dyDescent="0.25"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</row>
  </sheetData>
  <mergeCells count="15">
    <mergeCell ref="A16:A17"/>
    <mergeCell ref="C2:M2"/>
    <mergeCell ref="A6:A7"/>
    <mergeCell ref="A8:A9"/>
    <mergeCell ref="A10:A11"/>
    <mergeCell ref="A14:A15"/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</mergeCells>
  <pageMargins left="0.17" right="0.17" top="0.18" bottom="0.21" header="0.17" footer="0.17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48"/>
  <sheetViews>
    <sheetView topLeftCell="A13" workbookViewId="0"/>
  </sheetViews>
  <sheetFormatPr defaultRowHeight="15" x14ac:dyDescent="0.25"/>
  <cols>
    <col min="1" max="1" width="35.85546875" style="39" customWidth="1"/>
    <col min="2" max="2" width="4" style="39" customWidth="1"/>
    <col min="3" max="3" width="8.42578125" style="39" customWidth="1"/>
    <col min="4" max="4" width="8.140625" style="39" customWidth="1"/>
    <col min="5" max="6" width="6.42578125" style="39" customWidth="1"/>
    <col min="7" max="7" width="12.140625" style="39" customWidth="1"/>
    <col min="8" max="8" width="7.42578125" style="39" customWidth="1"/>
    <col min="9" max="9" width="7.85546875" style="39" customWidth="1"/>
    <col min="10" max="10" width="7.7109375" style="39" customWidth="1"/>
    <col min="11" max="11" width="11.140625" style="39" customWidth="1"/>
    <col min="12" max="12" width="7.7109375" style="39" customWidth="1"/>
    <col min="13" max="13" width="7.28515625" style="39" customWidth="1"/>
    <col min="14" max="14" width="11.28515625" style="39" customWidth="1"/>
    <col min="15" max="16384" width="9.140625" style="39"/>
  </cols>
  <sheetData>
    <row r="1" spans="1:15" ht="12" customHeight="1" x14ac:dyDescent="0.25">
      <c r="A1" s="75" t="s">
        <v>48</v>
      </c>
    </row>
    <row r="2" spans="1:15" ht="12" customHeight="1" x14ac:dyDescent="0.25">
      <c r="A2" s="17" t="s">
        <v>0</v>
      </c>
      <c r="B2" s="17"/>
      <c r="C2" s="176" t="s">
        <v>1</v>
      </c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" t="s">
        <v>2</v>
      </c>
    </row>
    <row r="3" spans="1:15" ht="38.25" x14ac:dyDescent="0.25">
      <c r="A3" s="17" t="s">
        <v>3</v>
      </c>
      <c r="B3" s="17"/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7" t="s">
        <v>13</v>
      </c>
      <c r="M3" s="17" t="s">
        <v>14</v>
      </c>
      <c r="N3" s="17"/>
    </row>
    <row r="4" spans="1:15" ht="14.25" customHeight="1" x14ac:dyDescent="0.25">
      <c r="A4" s="16" t="s">
        <v>15</v>
      </c>
      <c r="B4" s="19" t="s">
        <v>16</v>
      </c>
      <c r="C4" s="65">
        <f>C6+C8+C10</f>
        <v>3552.37</v>
      </c>
      <c r="D4" s="65">
        <f>D6+D8+D10</f>
        <v>1078.94</v>
      </c>
      <c r="E4" s="65">
        <f>E6+E8+E10</f>
        <v>14.93</v>
      </c>
      <c r="F4" s="65">
        <f t="shared" ref="F4:M5" si="0">F6+F8+F10</f>
        <v>26.01</v>
      </c>
      <c r="G4" s="65">
        <f t="shared" si="0"/>
        <v>4672.25</v>
      </c>
      <c r="H4" s="65">
        <f t="shared" si="0"/>
        <v>3114.31</v>
      </c>
      <c r="I4" s="65">
        <f t="shared" si="0"/>
        <v>99.92</v>
      </c>
      <c r="J4" s="65">
        <f t="shared" si="0"/>
        <v>748.31000000000006</v>
      </c>
      <c r="K4" s="65">
        <f t="shared" si="0"/>
        <v>3962.54</v>
      </c>
      <c r="L4" s="65">
        <f t="shared" si="0"/>
        <v>8634.7899999999991</v>
      </c>
      <c r="M4" s="65">
        <f t="shared" si="0"/>
        <v>1004.83</v>
      </c>
      <c r="N4" s="135">
        <f>N6+N8+N10</f>
        <v>9639.619999999999</v>
      </c>
      <c r="O4" s="40"/>
    </row>
    <row r="5" spans="1:15" ht="14.25" customHeight="1" x14ac:dyDescent="0.25">
      <c r="A5" s="18"/>
      <c r="B5" s="19" t="s">
        <v>17</v>
      </c>
      <c r="C5" s="68">
        <f>C7+C9+C11</f>
        <v>844642</v>
      </c>
      <c r="D5" s="68">
        <f t="shared" ref="D5:G5" si="1">D7+D9+D11</f>
        <v>227996</v>
      </c>
      <c r="E5" s="68">
        <f t="shared" si="1"/>
        <v>894</v>
      </c>
      <c r="F5" s="68">
        <f t="shared" si="1"/>
        <v>4052</v>
      </c>
      <c r="G5" s="68">
        <f t="shared" si="1"/>
        <v>1077584</v>
      </c>
      <c r="H5" s="68">
        <f>H7+H9+H11</f>
        <v>625219</v>
      </c>
      <c r="I5" s="68">
        <f t="shared" si="0"/>
        <v>19054</v>
      </c>
      <c r="J5" s="68">
        <f t="shared" si="0"/>
        <v>153901</v>
      </c>
      <c r="K5" s="68">
        <f t="shared" si="0"/>
        <v>798174</v>
      </c>
      <c r="L5" s="68">
        <f t="shared" si="0"/>
        <v>1875758</v>
      </c>
      <c r="M5" s="68">
        <f>M7+M9+M11</f>
        <v>128189</v>
      </c>
      <c r="N5" s="68">
        <f>N7+N9+N11</f>
        <v>2003947</v>
      </c>
      <c r="O5" s="40"/>
    </row>
    <row r="6" spans="1:15" x14ac:dyDescent="0.25">
      <c r="A6" s="177" t="s">
        <v>18</v>
      </c>
      <c r="B6" s="5" t="s">
        <v>16</v>
      </c>
      <c r="C6" s="81">
        <f>'Kurzeme valsts'!C6+'Kurzeme pārējie'!C6</f>
        <v>2281.6999999999998</v>
      </c>
      <c r="D6" s="81">
        <f>'Kurzeme valsts'!D6+'Kurzeme pārējie'!D6</f>
        <v>772.02</v>
      </c>
      <c r="E6" s="81">
        <f>'Kurzeme valsts'!E6+'Kurzeme pārējie'!E6</f>
        <v>0</v>
      </c>
      <c r="F6" s="81">
        <f>'Kurzeme valsts'!F6+'Kurzeme pārējie'!F6</f>
        <v>19.100000000000001</v>
      </c>
      <c r="G6" s="66">
        <f>SUM(C6:F6)</f>
        <v>3072.8199999999997</v>
      </c>
      <c r="H6" s="81">
        <f>'Kurzeme valsts'!H6+'Kurzeme pārējie'!H6</f>
        <v>2274.79</v>
      </c>
      <c r="I6" s="81">
        <f>'Kurzeme valsts'!I6+'Kurzeme pārējie'!I6</f>
        <v>85.36</v>
      </c>
      <c r="J6" s="81">
        <f>'Kurzeme valsts'!J6+'Kurzeme pārējie'!J6</f>
        <v>618.6</v>
      </c>
      <c r="K6" s="66">
        <f>SUM(H6:J6)</f>
        <v>2978.75</v>
      </c>
      <c r="L6" s="66">
        <f>G6+K6</f>
        <v>6051.57</v>
      </c>
      <c r="M6" s="81">
        <f>'Kurzeme valsts'!M6+'Kurzeme pārējie'!M6</f>
        <v>759.75</v>
      </c>
      <c r="N6" s="10">
        <f>SUM(L6:M6)</f>
        <v>6811.32</v>
      </c>
      <c r="O6" s="40"/>
    </row>
    <row r="7" spans="1:15" ht="15.75" x14ac:dyDescent="0.25">
      <c r="A7" s="177"/>
      <c r="B7" s="19" t="s">
        <v>17</v>
      </c>
      <c r="C7" s="82">
        <f>'Kurzeme valsts'!C7+'Kurzeme pārējie'!C7</f>
        <v>641503</v>
      </c>
      <c r="D7" s="90">
        <f>'Kurzeme valsts'!D7+'Kurzeme pārējie'!D7</f>
        <v>187915</v>
      </c>
      <c r="E7" s="90">
        <f>'Kurzeme valsts'!E7+'Kurzeme pārējie'!E7</f>
        <v>0</v>
      </c>
      <c r="F7" s="90">
        <f>'Kurzeme valsts'!F7+'Kurzeme pārējie'!F7</f>
        <v>3807</v>
      </c>
      <c r="G7" s="73">
        <f t="shared" ref="G7:G37" si="2">SUM(C7:F7)</f>
        <v>833225</v>
      </c>
      <c r="H7" s="90">
        <f>'Kurzeme valsts'!H7+'Kurzeme pārējie'!H7</f>
        <v>514587</v>
      </c>
      <c r="I7" s="90">
        <f>'Kurzeme valsts'!I7+'Kurzeme pārējie'!I7</f>
        <v>18450</v>
      </c>
      <c r="J7" s="90">
        <f>'Kurzeme valsts'!J7+'Kurzeme pārējie'!J7</f>
        <v>148120</v>
      </c>
      <c r="K7" s="73">
        <f t="shared" ref="K7:K36" si="3">SUM(H7:J7)</f>
        <v>681157</v>
      </c>
      <c r="L7" s="69">
        <f t="shared" ref="L7:L37" si="4">G7+K7</f>
        <v>1514382</v>
      </c>
      <c r="M7" s="82">
        <f>'Kurzeme valsts'!M7+'Kurzeme pārējie'!M7</f>
        <v>120297</v>
      </c>
      <c r="N7" s="69">
        <f t="shared" ref="N7:N36" si="5">SUM(L7:M7)</f>
        <v>1634679</v>
      </c>
      <c r="O7" s="40"/>
    </row>
    <row r="8" spans="1:15" ht="20.25" customHeight="1" x14ac:dyDescent="0.25">
      <c r="A8" s="177" t="s">
        <v>19</v>
      </c>
      <c r="B8" s="19" t="s">
        <v>16</v>
      </c>
      <c r="C8" s="81">
        <f>'Kurzeme valsts'!C8+'Kurzeme pārējie'!C8</f>
        <v>438.27</v>
      </c>
      <c r="D8" s="57">
        <f>'Kurzeme valsts'!D8+'Kurzeme pārējie'!D8</f>
        <v>168.44</v>
      </c>
      <c r="E8" s="57">
        <f>'Kurzeme valsts'!E8+'Kurzeme pārējie'!E8</f>
        <v>14.93</v>
      </c>
      <c r="F8" s="57">
        <f>'Kurzeme valsts'!F8+'Kurzeme pārējie'!F8</f>
        <v>6.91</v>
      </c>
      <c r="G8" s="26">
        <f t="shared" si="2"/>
        <v>628.54999999999995</v>
      </c>
      <c r="H8" s="57">
        <f>'Kurzeme valsts'!H8+'Kurzeme pārējie'!H8</f>
        <v>343.66999999999996</v>
      </c>
      <c r="I8" s="57">
        <f>'Kurzeme valsts'!I8+'Kurzeme pārējie'!I8</f>
        <v>14.56</v>
      </c>
      <c r="J8" s="57">
        <f>'Kurzeme valsts'!J8+'Kurzeme pārējie'!J8</f>
        <v>129.71</v>
      </c>
      <c r="K8" s="26">
        <f t="shared" si="3"/>
        <v>487.93999999999994</v>
      </c>
      <c r="L8" s="66">
        <f t="shared" si="4"/>
        <v>1116.4899999999998</v>
      </c>
      <c r="M8" s="81">
        <f>'Kurzeme valsts'!M8+'Kurzeme pārējie'!M8</f>
        <v>245.08</v>
      </c>
      <c r="N8" s="66">
        <f t="shared" si="5"/>
        <v>1361.5699999999997</v>
      </c>
      <c r="O8" s="40"/>
    </row>
    <row r="9" spans="1:15" ht="22.5" customHeight="1" x14ac:dyDescent="0.25">
      <c r="A9" s="177"/>
      <c r="B9" s="19" t="s">
        <v>17</v>
      </c>
      <c r="C9" s="82">
        <f>'Kurzeme valsts'!C9+'Kurzeme pārējie'!C9</f>
        <v>29522</v>
      </c>
      <c r="D9" s="90">
        <f>'Kurzeme valsts'!D9+'Kurzeme pārējie'!D9</f>
        <v>9342</v>
      </c>
      <c r="E9" s="90">
        <f>'Kurzeme valsts'!E9+'Kurzeme pārējie'!E9</f>
        <v>894</v>
      </c>
      <c r="F9" s="90">
        <f>'Kurzeme valsts'!F9+'Kurzeme pārējie'!F9</f>
        <v>245</v>
      </c>
      <c r="G9" s="74">
        <f>SUM(C9:F9)</f>
        <v>40003</v>
      </c>
      <c r="H9" s="90">
        <f>'Kurzeme valsts'!H9+'Kurzeme pārējie'!H9</f>
        <v>14652</v>
      </c>
      <c r="I9" s="90">
        <f>'Kurzeme valsts'!I9+'Kurzeme pārējie'!I9</f>
        <v>604</v>
      </c>
      <c r="J9" s="90">
        <f>'Kurzeme valsts'!J9+'Kurzeme pārējie'!J9</f>
        <v>5781</v>
      </c>
      <c r="K9" s="74">
        <f t="shared" si="3"/>
        <v>21037</v>
      </c>
      <c r="L9" s="70">
        <f>G9+K9</f>
        <v>61040</v>
      </c>
      <c r="M9" s="82">
        <f>'Kurzeme valsts'!M9+'Kurzeme pārējie'!M9</f>
        <v>7892</v>
      </c>
      <c r="N9" s="70">
        <f>SUM(L9:M9)</f>
        <v>68932</v>
      </c>
      <c r="O9" s="40"/>
    </row>
    <row r="10" spans="1:15" ht="13.5" customHeight="1" x14ac:dyDescent="0.25">
      <c r="A10" s="177" t="s">
        <v>20</v>
      </c>
      <c r="B10" s="19" t="s">
        <v>16</v>
      </c>
      <c r="C10" s="81">
        <f>'Kurzeme valsts'!C10+'Kurzeme pārējie'!C10</f>
        <v>832.4</v>
      </c>
      <c r="D10" s="57">
        <f>'Kurzeme valsts'!D10+'Kurzeme pārējie'!D10</f>
        <v>138.47999999999999</v>
      </c>
      <c r="E10" s="57">
        <f>'Kurzeme valsts'!E10+'Kurzeme pārējie'!E10</f>
        <v>0</v>
      </c>
      <c r="F10" s="57">
        <f>'Kurzeme valsts'!F10+'Kurzeme pārējie'!F10</f>
        <v>0</v>
      </c>
      <c r="G10" s="26">
        <f t="shared" si="2"/>
        <v>970.88</v>
      </c>
      <c r="H10" s="57">
        <f>'Kurzeme valsts'!H10+'Kurzeme pārējie'!H10</f>
        <v>495.85</v>
      </c>
      <c r="I10" s="57">
        <f>'Kurzeme valsts'!I10+'Kurzeme pārējie'!I10</f>
        <v>0</v>
      </c>
      <c r="J10" s="57">
        <f>'Kurzeme valsts'!J10+'Kurzeme pārējie'!J10</f>
        <v>0</v>
      </c>
      <c r="K10" s="26">
        <f t="shared" si="3"/>
        <v>495.85</v>
      </c>
      <c r="L10" s="66">
        <f t="shared" si="4"/>
        <v>1466.73</v>
      </c>
      <c r="M10" s="81">
        <f>'Kurzeme valsts'!M10+'Kurzeme pārējie'!M10</f>
        <v>0</v>
      </c>
      <c r="N10" s="66">
        <f t="shared" si="5"/>
        <v>1466.73</v>
      </c>
      <c r="O10" s="40"/>
    </row>
    <row r="11" spans="1:15" ht="13.5" customHeight="1" x14ac:dyDescent="0.25">
      <c r="A11" s="177"/>
      <c r="B11" s="19" t="s">
        <v>17</v>
      </c>
      <c r="C11" s="82">
        <f>'Kurzeme valsts'!C11+'Kurzeme pārējie'!C11</f>
        <v>173617</v>
      </c>
      <c r="D11" s="90">
        <f>'Kurzeme valsts'!D11+'Kurzeme pārējie'!D11</f>
        <v>30739</v>
      </c>
      <c r="E11" s="90">
        <f>'Kurzeme valsts'!E11+'Kurzeme pārējie'!E11</f>
        <v>0</v>
      </c>
      <c r="F11" s="90">
        <f>'Kurzeme valsts'!F11+'Kurzeme pārējie'!F11</f>
        <v>0</v>
      </c>
      <c r="G11" s="74">
        <f t="shared" si="2"/>
        <v>204356</v>
      </c>
      <c r="H11" s="90">
        <f>'Kurzeme valsts'!H11+'Kurzeme pārējie'!H11</f>
        <v>95980</v>
      </c>
      <c r="I11" s="90">
        <f>'Kurzeme valsts'!I11+'Kurzeme pārējie'!I11</f>
        <v>0</v>
      </c>
      <c r="J11" s="90">
        <f>'Kurzeme valsts'!J11+'Kurzeme pārējie'!J11</f>
        <v>0</v>
      </c>
      <c r="K11" s="74">
        <f t="shared" si="3"/>
        <v>95980</v>
      </c>
      <c r="L11" s="70">
        <f t="shared" si="4"/>
        <v>300336</v>
      </c>
      <c r="M11" s="82">
        <f>'Kurzeme valsts'!M11+'Kurzeme pārējie'!M11</f>
        <v>0</v>
      </c>
      <c r="N11" s="70">
        <f>SUM(L11:M11)</f>
        <v>300336</v>
      </c>
      <c r="O11" s="40"/>
    </row>
    <row r="12" spans="1:15" ht="13.5" customHeight="1" x14ac:dyDescent="0.25">
      <c r="A12" s="16" t="s">
        <v>21</v>
      </c>
      <c r="B12" s="19" t="s">
        <v>16</v>
      </c>
      <c r="C12" s="81">
        <f>'Kurzeme valsts'!C12+'Kurzeme pārējie'!C12</f>
        <v>4531.76</v>
      </c>
      <c r="D12" s="57">
        <f>'Kurzeme valsts'!D12+'Kurzeme pārējie'!D12</f>
        <v>2229.39</v>
      </c>
      <c r="E12" s="57">
        <f>'Kurzeme valsts'!E12+'Kurzeme pārējie'!E12</f>
        <v>32.42</v>
      </c>
      <c r="F12" s="57">
        <f>'Kurzeme valsts'!F12+'Kurzeme pārējie'!F12</f>
        <v>13.04</v>
      </c>
      <c r="G12" s="25">
        <f t="shared" si="2"/>
        <v>6806.61</v>
      </c>
      <c r="H12" s="57">
        <f>'Kurzeme valsts'!H12+'Kurzeme pārējie'!H12</f>
        <v>2346.36</v>
      </c>
      <c r="I12" s="57">
        <f>'Kurzeme valsts'!I12+'Kurzeme pārējie'!I12</f>
        <v>196.18</v>
      </c>
      <c r="J12" s="57">
        <f>'Kurzeme valsts'!J12+'Kurzeme pārējie'!J12</f>
        <v>197.48000000000002</v>
      </c>
      <c r="K12" s="25">
        <f t="shared" si="3"/>
        <v>2740.02</v>
      </c>
      <c r="L12" s="65">
        <f t="shared" si="4"/>
        <v>9546.6299999999992</v>
      </c>
      <c r="M12" s="81">
        <f>'Kurzeme valsts'!M12+'Kurzeme pārējie'!M12</f>
        <v>450.56</v>
      </c>
      <c r="N12" s="65">
        <f t="shared" si="5"/>
        <v>9997.1899999999987</v>
      </c>
      <c r="O12" s="40"/>
    </row>
    <row r="13" spans="1:15" ht="13.5" customHeight="1" x14ac:dyDescent="0.25">
      <c r="A13" s="19" t="s">
        <v>37</v>
      </c>
      <c r="B13" s="19" t="s">
        <v>17</v>
      </c>
      <c r="C13" s="82">
        <f>'Kurzeme valsts'!C13+'Kurzeme pārējie'!C13</f>
        <v>225713</v>
      </c>
      <c r="D13" s="90">
        <f>'Kurzeme valsts'!D13+'Kurzeme pārējie'!D13</f>
        <v>98942</v>
      </c>
      <c r="E13" s="90">
        <f>'Kurzeme valsts'!E13+'Kurzeme pārējie'!E13</f>
        <v>531</v>
      </c>
      <c r="F13" s="90">
        <f>'Kurzeme valsts'!F13+'Kurzeme pārējie'!F13</f>
        <v>318</v>
      </c>
      <c r="G13" s="60">
        <f t="shared" si="2"/>
        <v>325504</v>
      </c>
      <c r="H13" s="90">
        <f>'Kurzeme valsts'!H13+'Kurzeme pārējie'!H13</f>
        <v>80826</v>
      </c>
      <c r="I13" s="90">
        <f>'Kurzeme valsts'!I13+'Kurzeme pārējie'!I13</f>
        <v>6163</v>
      </c>
      <c r="J13" s="90">
        <f>'Kurzeme valsts'!J13+'Kurzeme pārējie'!J13</f>
        <v>8011</v>
      </c>
      <c r="K13" s="60">
        <f t="shared" si="3"/>
        <v>95000</v>
      </c>
      <c r="L13" s="67">
        <f t="shared" si="4"/>
        <v>420504</v>
      </c>
      <c r="M13" s="82">
        <f>'Kurzeme valsts'!M13+'Kurzeme pārējie'!M13</f>
        <v>8101</v>
      </c>
      <c r="N13" s="67">
        <f t="shared" si="5"/>
        <v>428605</v>
      </c>
      <c r="O13" s="40"/>
    </row>
    <row r="14" spans="1:15" ht="13.5" customHeight="1" x14ac:dyDescent="0.25">
      <c r="A14" s="175" t="s">
        <v>23</v>
      </c>
      <c r="B14" s="19" t="s">
        <v>16</v>
      </c>
      <c r="C14" s="81">
        <f>'Kurzeme valsts'!C14+'Kurzeme pārējie'!C14</f>
        <v>35.89</v>
      </c>
      <c r="D14" s="57">
        <f>'Kurzeme valsts'!D14+'Kurzeme pārējie'!D14</f>
        <v>24.66</v>
      </c>
      <c r="E14" s="57">
        <f>'Kurzeme valsts'!E14+'Kurzeme pārējie'!E14</f>
        <v>0</v>
      </c>
      <c r="F14" s="57">
        <f>'Kurzeme valsts'!F14+'Kurzeme pārējie'!F14</f>
        <v>13.12</v>
      </c>
      <c r="G14" s="25">
        <f t="shared" si="2"/>
        <v>73.67</v>
      </c>
      <c r="H14" s="57">
        <f>'Kurzeme valsts'!H14+'Kurzeme pārējie'!H14</f>
        <v>16.95</v>
      </c>
      <c r="I14" s="57">
        <f>'Kurzeme valsts'!I14+'Kurzeme pārējie'!I14</f>
        <v>5.85</v>
      </c>
      <c r="J14" s="57">
        <f>'Kurzeme valsts'!J14+'Kurzeme pārējie'!J14</f>
        <v>3.69</v>
      </c>
      <c r="K14" s="25">
        <f t="shared" si="3"/>
        <v>26.49</v>
      </c>
      <c r="L14" s="65">
        <f t="shared" si="4"/>
        <v>100.16</v>
      </c>
      <c r="M14" s="81">
        <f>'Kurzeme valsts'!M14+'Kurzeme pārējie'!M14</f>
        <v>0</v>
      </c>
      <c r="N14" s="65">
        <f t="shared" si="5"/>
        <v>100.16</v>
      </c>
      <c r="O14" s="40"/>
    </row>
    <row r="15" spans="1:15" ht="13.5" customHeight="1" x14ac:dyDescent="0.25">
      <c r="A15" s="175"/>
      <c r="B15" s="19" t="s">
        <v>17</v>
      </c>
      <c r="C15" s="82">
        <f>'Kurzeme valsts'!C15+'Kurzeme pārējie'!C15</f>
        <v>3282</v>
      </c>
      <c r="D15" s="90">
        <f>'Kurzeme valsts'!D15+'Kurzeme pārējie'!D15</f>
        <v>2572</v>
      </c>
      <c r="E15" s="90">
        <f>'Kurzeme valsts'!E15+'Kurzeme pārējie'!E15</f>
        <v>0</v>
      </c>
      <c r="F15" s="90">
        <f>'Kurzeme valsts'!F15+'Kurzeme pārējie'!F15</f>
        <v>1183</v>
      </c>
      <c r="G15" s="60">
        <f t="shared" si="2"/>
        <v>7037</v>
      </c>
      <c r="H15" s="90">
        <f>'Kurzeme valsts'!H15+'Kurzeme pārējie'!H15</f>
        <v>1403</v>
      </c>
      <c r="I15" s="90">
        <f>'Kurzeme valsts'!I15+'Kurzeme pārējie'!I15</f>
        <v>314</v>
      </c>
      <c r="J15" s="90">
        <f>'Kurzeme valsts'!J15+'Kurzeme pārējie'!J15</f>
        <v>361</v>
      </c>
      <c r="K15" s="60">
        <f t="shared" si="3"/>
        <v>2078</v>
      </c>
      <c r="L15" s="67">
        <f t="shared" si="4"/>
        <v>9115</v>
      </c>
      <c r="M15" s="82">
        <f>'Kurzeme valsts'!M15+'Kurzeme pārējie'!M15</f>
        <v>0</v>
      </c>
      <c r="N15" s="67">
        <f t="shared" si="5"/>
        <v>9115</v>
      </c>
      <c r="O15" s="40"/>
    </row>
    <row r="16" spans="1:15" ht="13.5" customHeight="1" x14ac:dyDescent="0.25">
      <c r="A16" s="175" t="s">
        <v>24</v>
      </c>
      <c r="B16" s="19" t="s">
        <v>16</v>
      </c>
      <c r="C16" s="81">
        <f>'Kurzeme valsts'!C16+'Kurzeme pārējie'!C16</f>
        <v>2073.9699999999998</v>
      </c>
      <c r="D16" s="57">
        <f>'Kurzeme valsts'!D16+'Kurzeme pārējie'!D16</f>
        <v>1536.53</v>
      </c>
      <c r="E16" s="57">
        <f>'Kurzeme valsts'!E16+'Kurzeme pārējie'!E16</f>
        <v>38.04</v>
      </c>
      <c r="F16" s="57">
        <f>'Kurzeme valsts'!F16+'Kurzeme pārējie'!F16</f>
        <v>63.260000000000005</v>
      </c>
      <c r="G16" s="25">
        <f t="shared" si="2"/>
        <v>3711.8</v>
      </c>
      <c r="H16" s="57">
        <f>'Kurzeme valsts'!H16+'Kurzeme pārējie'!H16</f>
        <v>846.8</v>
      </c>
      <c r="I16" s="57">
        <f>'Kurzeme valsts'!I16+'Kurzeme pārējie'!I16</f>
        <v>34.349999999999994</v>
      </c>
      <c r="J16" s="57">
        <f>'Kurzeme valsts'!J16+'Kurzeme pārējie'!J16</f>
        <v>62.42</v>
      </c>
      <c r="K16" s="25">
        <f t="shared" si="3"/>
        <v>943.56999999999994</v>
      </c>
      <c r="L16" s="65">
        <f t="shared" si="4"/>
        <v>4655.37</v>
      </c>
      <c r="M16" s="81">
        <f>'Kurzeme valsts'!M16+'Kurzeme pārējie'!M16</f>
        <v>58.74</v>
      </c>
      <c r="N16" s="65">
        <f t="shared" si="5"/>
        <v>4714.1099999999997</v>
      </c>
      <c r="O16" s="40"/>
    </row>
    <row r="17" spans="1:15" ht="13.5" customHeight="1" x14ac:dyDescent="0.25">
      <c r="A17" s="175"/>
      <c r="B17" s="19" t="s">
        <v>17</v>
      </c>
      <c r="C17" s="82">
        <f>'Kurzeme valsts'!C17+'Kurzeme pārējie'!C17</f>
        <v>18001</v>
      </c>
      <c r="D17" s="90">
        <f>'Kurzeme valsts'!D17+'Kurzeme pārējie'!D17</f>
        <v>13224</v>
      </c>
      <c r="E17" s="90">
        <f>'Kurzeme valsts'!E17+'Kurzeme pārējie'!E17</f>
        <v>335</v>
      </c>
      <c r="F17" s="90">
        <f>'Kurzeme valsts'!F17+'Kurzeme pārējie'!F17</f>
        <v>1072</v>
      </c>
      <c r="G17" s="60">
        <f t="shared" si="2"/>
        <v>32632</v>
      </c>
      <c r="H17" s="90">
        <f>'Kurzeme valsts'!H17+'Kurzeme pārējie'!H17</f>
        <v>5971</v>
      </c>
      <c r="I17" s="90">
        <f>'Kurzeme valsts'!I17+'Kurzeme pārējie'!I17</f>
        <v>354</v>
      </c>
      <c r="J17" s="90">
        <f>'Kurzeme valsts'!J17+'Kurzeme pārējie'!J17</f>
        <v>1376</v>
      </c>
      <c r="K17" s="60">
        <f t="shared" si="3"/>
        <v>7701</v>
      </c>
      <c r="L17" s="67">
        <f t="shared" si="4"/>
        <v>40333</v>
      </c>
      <c r="M17" s="82">
        <f>'Kurzeme valsts'!M17+'Kurzeme pārējie'!M17</f>
        <v>1159</v>
      </c>
      <c r="N17" s="67">
        <f t="shared" si="5"/>
        <v>41492</v>
      </c>
      <c r="O17" s="40"/>
    </row>
    <row r="18" spans="1:15" ht="13.5" customHeight="1" x14ac:dyDescent="0.25">
      <c r="A18" s="180" t="s">
        <v>25</v>
      </c>
      <c r="B18" s="19" t="s">
        <v>16</v>
      </c>
      <c r="C18" s="81">
        <f>'Kurzeme valsts'!C18+'Kurzeme pārējie'!C18</f>
        <v>3.18</v>
      </c>
      <c r="D18" s="57">
        <f>'Kurzeme valsts'!D18+'Kurzeme pārējie'!D18</f>
        <v>0.4</v>
      </c>
      <c r="E18" s="57">
        <f>'Kurzeme valsts'!E18+'Kurzeme pārējie'!E18</f>
        <v>0</v>
      </c>
      <c r="F18" s="57">
        <f>'Kurzeme valsts'!F18+'Kurzeme pārējie'!F18</f>
        <v>0</v>
      </c>
      <c r="G18" s="25">
        <f t="shared" si="2"/>
        <v>3.58</v>
      </c>
      <c r="H18" s="57">
        <f>'Kurzeme valsts'!H18+'Kurzeme pārējie'!H18</f>
        <v>13.719999999999999</v>
      </c>
      <c r="I18" s="57">
        <f>'Kurzeme valsts'!I18+'Kurzeme pārējie'!I18</f>
        <v>0</v>
      </c>
      <c r="J18" s="57">
        <f>'Kurzeme valsts'!J18+'Kurzeme pārējie'!J18</f>
        <v>0</v>
      </c>
      <c r="K18" s="25">
        <f t="shared" si="3"/>
        <v>13.719999999999999</v>
      </c>
      <c r="L18" s="65">
        <f t="shared" si="4"/>
        <v>17.299999999999997</v>
      </c>
      <c r="M18" s="81">
        <f>'Kurzeme valsts'!M18+'Kurzeme pārējie'!M18</f>
        <v>0</v>
      </c>
      <c r="N18" s="65">
        <f t="shared" si="5"/>
        <v>17.299999999999997</v>
      </c>
      <c r="O18" s="40"/>
    </row>
    <row r="19" spans="1:15" ht="13.5" customHeight="1" x14ac:dyDescent="0.25">
      <c r="A19" s="180"/>
      <c r="B19" s="19" t="s">
        <v>17</v>
      </c>
      <c r="C19" s="81">
        <f>'Kurzeme valsts'!C19+'Kurzeme pārējie'!C19</f>
        <v>777</v>
      </c>
      <c r="D19" s="57">
        <f>'Kurzeme valsts'!D19+'Kurzeme pārējie'!D19</f>
        <v>47</v>
      </c>
      <c r="E19" s="57">
        <f>'Kurzeme valsts'!E19+'Kurzeme pārējie'!E19</f>
        <v>0</v>
      </c>
      <c r="F19" s="57">
        <f>'Kurzeme valsts'!F19+'Kurzeme pārējie'!F19</f>
        <v>0</v>
      </c>
      <c r="G19" s="25">
        <f t="shared" si="2"/>
        <v>824</v>
      </c>
      <c r="H19" s="57">
        <f>'Kurzeme valsts'!H19+'Kurzeme pārējie'!H19</f>
        <v>2838</v>
      </c>
      <c r="I19" s="57">
        <f>'Kurzeme valsts'!I19+'Kurzeme pārējie'!I19</f>
        <v>0</v>
      </c>
      <c r="J19" s="57">
        <f>'Kurzeme valsts'!J19+'Kurzeme pārējie'!J19</f>
        <v>0</v>
      </c>
      <c r="K19" s="25">
        <f t="shared" si="3"/>
        <v>2838</v>
      </c>
      <c r="L19" s="65">
        <f t="shared" si="4"/>
        <v>3662</v>
      </c>
      <c r="M19" s="81">
        <f>'Kurzeme valsts'!M19+'Kurzeme pārējie'!M19</f>
        <v>0</v>
      </c>
      <c r="N19" s="65">
        <f t="shared" si="5"/>
        <v>3662</v>
      </c>
      <c r="O19" s="40"/>
    </row>
    <row r="20" spans="1:15" ht="13.5" customHeight="1" x14ac:dyDescent="0.25">
      <c r="A20" s="180" t="s">
        <v>26</v>
      </c>
      <c r="B20" s="19" t="s">
        <v>16</v>
      </c>
      <c r="C20" s="81">
        <f>'Kurzeme valsts'!C20+'Kurzeme pārējie'!C20</f>
        <v>0</v>
      </c>
      <c r="D20" s="57">
        <f>'Kurzeme valsts'!D20+'Kurzeme pārējie'!D20</f>
        <v>0</v>
      </c>
      <c r="E20" s="57">
        <f>'Kurzeme valsts'!E20+'Kurzeme pārējie'!E20</f>
        <v>0</v>
      </c>
      <c r="F20" s="57">
        <f>'Kurzeme valsts'!F20+'Kurzeme pārējie'!F20</f>
        <v>0</v>
      </c>
      <c r="G20" s="25">
        <f t="shared" si="2"/>
        <v>0</v>
      </c>
      <c r="H20" s="57">
        <f>'Kurzeme valsts'!H20+'Kurzeme pārējie'!H20</f>
        <v>0</v>
      </c>
      <c r="I20" s="57">
        <f>'Kurzeme valsts'!I20+'Kurzeme pārējie'!I20</f>
        <v>0</v>
      </c>
      <c r="J20" s="57">
        <f>'Kurzeme valsts'!J20+'Kurzeme pārējie'!J20</f>
        <v>0</v>
      </c>
      <c r="K20" s="25">
        <f t="shared" si="3"/>
        <v>0</v>
      </c>
      <c r="L20" s="65">
        <f t="shared" si="4"/>
        <v>0</v>
      </c>
      <c r="M20" s="81">
        <f>'Kurzeme valsts'!M20+'Kurzeme pārējie'!M20</f>
        <v>0</v>
      </c>
      <c r="N20" s="65">
        <f t="shared" si="5"/>
        <v>0</v>
      </c>
      <c r="O20" s="40"/>
    </row>
    <row r="21" spans="1:15" ht="13.5" customHeight="1" x14ac:dyDescent="0.25">
      <c r="A21" s="180"/>
      <c r="B21" s="19" t="s">
        <v>17</v>
      </c>
      <c r="C21" s="81">
        <f>'Kurzeme valsts'!C21+'Kurzeme pārējie'!C21</f>
        <v>0</v>
      </c>
      <c r="D21" s="57">
        <f>'Kurzeme valsts'!D21+'Kurzeme pārējie'!D21</f>
        <v>0</v>
      </c>
      <c r="E21" s="57">
        <f>'Kurzeme valsts'!E21+'Kurzeme pārējie'!E21</f>
        <v>0</v>
      </c>
      <c r="F21" s="57">
        <f>'Kurzeme valsts'!F21+'Kurzeme pārējie'!F21</f>
        <v>0</v>
      </c>
      <c r="G21" s="25">
        <f t="shared" si="2"/>
        <v>0</v>
      </c>
      <c r="H21" s="57">
        <f>'Kurzeme valsts'!H21+'Kurzeme pārējie'!H21</f>
        <v>0</v>
      </c>
      <c r="I21" s="57">
        <f>'Kurzeme valsts'!I21+'Kurzeme pārējie'!I21</f>
        <v>0</v>
      </c>
      <c r="J21" s="57">
        <f>'Kurzeme valsts'!J21+'Kurzeme pārējie'!J21</f>
        <v>0</v>
      </c>
      <c r="K21" s="25">
        <f t="shared" si="3"/>
        <v>0</v>
      </c>
      <c r="L21" s="65">
        <f t="shared" si="4"/>
        <v>0</v>
      </c>
      <c r="M21" s="81">
        <f>'Kurzeme valsts'!M21+'Kurzeme pārējie'!M21</f>
        <v>0</v>
      </c>
      <c r="N21" s="65">
        <f t="shared" si="5"/>
        <v>0</v>
      </c>
      <c r="O21" s="40"/>
    </row>
    <row r="22" spans="1:15" ht="13.5" customHeight="1" x14ac:dyDescent="0.25">
      <c r="A22" s="16" t="s">
        <v>27</v>
      </c>
      <c r="B22" s="19" t="s">
        <v>16</v>
      </c>
      <c r="C22" s="81">
        <f>'Kurzeme valsts'!C22+'Kurzeme pārējie'!C22</f>
        <v>100.55</v>
      </c>
      <c r="D22" s="57">
        <f>'Kurzeme valsts'!D22+'Kurzeme pārējie'!D22</f>
        <v>101.09</v>
      </c>
      <c r="E22" s="57">
        <f>'Kurzeme valsts'!E22+'Kurzeme pārējie'!E22</f>
        <v>0</v>
      </c>
      <c r="F22" s="57">
        <f>'Kurzeme valsts'!F22+'Kurzeme pārējie'!F22</f>
        <v>0</v>
      </c>
      <c r="G22" s="25">
        <f t="shared" si="2"/>
        <v>201.64</v>
      </c>
      <c r="H22" s="57">
        <f>'Kurzeme valsts'!H22+'Kurzeme pārējie'!H22</f>
        <v>100.03</v>
      </c>
      <c r="I22" s="57">
        <f>'Kurzeme valsts'!I22+'Kurzeme pārējie'!I22</f>
        <v>80</v>
      </c>
      <c r="J22" s="57">
        <f>'Kurzeme valsts'!J22+'Kurzeme pārējie'!J22</f>
        <v>30.05</v>
      </c>
      <c r="K22" s="25">
        <f t="shared" si="3"/>
        <v>210.08</v>
      </c>
      <c r="L22" s="65">
        <f t="shared" si="4"/>
        <v>411.72</v>
      </c>
      <c r="M22" s="81">
        <f>'Kurzeme valsts'!M22+'Kurzeme pārējie'!M22</f>
        <v>69.95</v>
      </c>
      <c r="N22" s="135">
        <f t="shared" si="5"/>
        <v>481.67</v>
      </c>
      <c r="O22" s="40"/>
    </row>
    <row r="23" spans="1:15" ht="13.5" customHeight="1" x14ac:dyDescent="0.25">
      <c r="A23" s="18"/>
      <c r="B23" s="19" t="s">
        <v>17</v>
      </c>
      <c r="C23" s="81">
        <f>'Kurzeme valsts'!C23+'Kurzeme pārējie'!C23</f>
        <v>10160</v>
      </c>
      <c r="D23" s="57">
        <f>'Kurzeme valsts'!D23+'Kurzeme pārējie'!D23</f>
        <v>10160</v>
      </c>
      <c r="E23" s="57">
        <f>'Kurzeme valsts'!E23+'Kurzeme pārējie'!E23</f>
        <v>0</v>
      </c>
      <c r="F23" s="57">
        <f>'Kurzeme valsts'!F23+'Kurzeme pārējie'!F23</f>
        <v>0</v>
      </c>
      <c r="G23" s="25">
        <f t="shared" si="2"/>
        <v>20320</v>
      </c>
      <c r="H23" s="57">
        <f>'Kurzeme valsts'!H23+'Kurzeme pārējie'!H23</f>
        <v>10010</v>
      </c>
      <c r="I23" s="57">
        <f>'Kurzeme valsts'!I23+'Kurzeme pārējie'!I23</f>
        <v>7363</v>
      </c>
      <c r="J23" s="57">
        <f>'Kurzeme valsts'!J23+'Kurzeme pārējie'!J23</f>
        <v>3050</v>
      </c>
      <c r="K23" s="25">
        <f t="shared" si="3"/>
        <v>20423</v>
      </c>
      <c r="L23" s="65">
        <f t="shared" si="4"/>
        <v>40743</v>
      </c>
      <c r="M23" s="81">
        <f>'Kurzeme valsts'!M23+'Kurzeme pārējie'!M23</f>
        <v>6950</v>
      </c>
      <c r="N23" s="135">
        <f t="shared" si="5"/>
        <v>47693</v>
      </c>
      <c r="O23" s="40"/>
    </row>
    <row r="24" spans="1:15" ht="13.5" customHeight="1" x14ac:dyDescent="0.25">
      <c r="A24" s="175" t="s">
        <v>28</v>
      </c>
      <c r="B24" s="19" t="s">
        <v>16</v>
      </c>
      <c r="C24" s="81">
        <f>'Kurzeme valsts'!C24+'Kurzeme pārējie'!C24</f>
        <v>212.28</v>
      </c>
      <c r="D24" s="57">
        <f>'Kurzeme valsts'!D24+'Kurzeme pārējie'!D24</f>
        <v>39.9</v>
      </c>
      <c r="E24" s="57">
        <f>'Kurzeme valsts'!E24+'Kurzeme pārējie'!E24</f>
        <v>0</v>
      </c>
      <c r="F24" s="57">
        <f>'Kurzeme valsts'!F24+'Kurzeme pārējie'!F24</f>
        <v>0</v>
      </c>
      <c r="G24" s="25">
        <f t="shared" si="2"/>
        <v>252.18</v>
      </c>
      <c r="H24" s="57">
        <f>'Kurzeme valsts'!H24+'Kurzeme pārējie'!H24</f>
        <v>42.83</v>
      </c>
      <c r="I24" s="57">
        <f>'Kurzeme valsts'!I24+'Kurzeme pārējie'!I24</f>
        <v>3.29</v>
      </c>
      <c r="J24" s="57">
        <f>'Kurzeme valsts'!J24+'Kurzeme pārējie'!J24</f>
        <v>0.72</v>
      </c>
      <c r="K24" s="25">
        <f t="shared" si="3"/>
        <v>46.839999999999996</v>
      </c>
      <c r="L24" s="65">
        <f t="shared" si="4"/>
        <v>299.02</v>
      </c>
      <c r="M24" s="81">
        <f>'Kurzeme valsts'!M24+'Kurzeme pārējie'!M24</f>
        <v>4.54</v>
      </c>
      <c r="N24" s="135">
        <f t="shared" si="5"/>
        <v>303.56</v>
      </c>
      <c r="O24" s="40"/>
    </row>
    <row r="25" spans="1:15" ht="13.5" customHeight="1" x14ac:dyDescent="0.25">
      <c r="A25" s="175"/>
      <c r="B25" s="19" t="s">
        <v>17</v>
      </c>
      <c r="C25" s="81">
        <f>'Kurzeme valsts'!C25+'Kurzeme pārējie'!C25</f>
        <v>5691</v>
      </c>
      <c r="D25" s="57">
        <f>'Kurzeme valsts'!D25+'Kurzeme pārējie'!D25</f>
        <v>1338</v>
      </c>
      <c r="E25" s="57">
        <f>'Kurzeme valsts'!E25+'Kurzeme pārējie'!E25</f>
        <v>0</v>
      </c>
      <c r="F25" s="57">
        <f>'Kurzeme valsts'!F25+'Kurzeme pārējie'!F25</f>
        <v>0</v>
      </c>
      <c r="G25" s="25">
        <f t="shared" si="2"/>
        <v>7029</v>
      </c>
      <c r="H25" s="57">
        <f>'Kurzeme valsts'!H25+'Kurzeme pārējie'!H25</f>
        <v>1148</v>
      </c>
      <c r="I25" s="57">
        <f>'Kurzeme valsts'!I25+'Kurzeme pārējie'!I25</f>
        <v>41</v>
      </c>
      <c r="J25" s="57">
        <f>'Kurzeme valsts'!J25+'Kurzeme pārējie'!J25</f>
        <v>115</v>
      </c>
      <c r="K25" s="25">
        <f t="shared" si="3"/>
        <v>1304</v>
      </c>
      <c r="L25" s="65">
        <f t="shared" si="4"/>
        <v>8333</v>
      </c>
      <c r="M25" s="81">
        <f>'Kurzeme valsts'!M25+'Kurzeme pārējie'!M25</f>
        <v>103</v>
      </c>
      <c r="N25" s="135">
        <f t="shared" si="5"/>
        <v>8436</v>
      </c>
      <c r="O25" s="40"/>
    </row>
    <row r="26" spans="1:15" ht="13.5" customHeight="1" x14ac:dyDescent="0.25">
      <c r="A26" s="175" t="s">
        <v>29</v>
      </c>
      <c r="B26" s="19" t="s">
        <v>16</v>
      </c>
      <c r="C26" s="81">
        <f>'Kurzeme valsts'!C26+'Kurzeme pārējie'!C26</f>
        <v>0</v>
      </c>
      <c r="D26" s="57">
        <f>'Kurzeme valsts'!D26+'Kurzeme pārējie'!D26</f>
        <v>0</v>
      </c>
      <c r="E26" s="57">
        <f>'Kurzeme valsts'!E26+'Kurzeme pārējie'!E26</f>
        <v>0</v>
      </c>
      <c r="F26" s="57">
        <f>'Kurzeme valsts'!F26+'Kurzeme pārējie'!F26</f>
        <v>0</v>
      </c>
      <c r="G26" s="25">
        <f t="shared" si="2"/>
        <v>0</v>
      </c>
      <c r="H26" s="57">
        <f>'Kurzeme valsts'!H26+'Kurzeme pārējie'!H26</f>
        <v>0</v>
      </c>
      <c r="I26" s="57">
        <f>'Kurzeme valsts'!I26+'Kurzeme pārējie'!I26</f>
        <v>0</v>
      </c>
      <c r="J26" s="57">
        <f>'Kurzeme valsts'!J26+'Kurzeme pārējie'!J26</f>
        <v>0</v>
      </c>
      <c r="K26" s="25">
        <f t="shared" si="3"/>
        <v>0</v>
      </c>
      <c r="L26" s="65">
        <f t="shared" si="4"/>
        <v>0</v>
      </c>
      <c r="M26" s="81">
        <f>'Kurzeme valsts'!M26+'Kurzeme pārējie'!M26</f>
        <v>0</v>
      </c>
      <c r="N26" s="65">
        <f t="shared" si="5"/>
        <v>0</v>
      </c>
      <c r="O26" s="40"/>
    </row>
    <row r="27" spans="1:15" ht="13.5" customHeight="1" x14ac:dyDescent="0.25">
      <c r="A27" s="175"/>
      <c r="B27" s="19" t="s">
        <v>17</v>
      </c>
      <c r="C27" s="81">
        <f>'Kurzeme valsts'!C27+'Kurzeme pārējie'!C27</f>
        <v>0</v>
      </c>
      <c r="D27" s="57">
        <f>'Kurzeme valsts'!D27+'Kurzeme pārējie'!D27</f>
        <v>0</v>
      </c>
      <c r="E27" s="57">
        <f>'Kurzeme valsts'!E27+'Kurzeme pārējie'!E27</f>
        <v>0</v>
      </c>
      <c r="F27" s="57">
        <f>'Kurzeme valsts'!F27+'Kurzeme pārējie'!F27</f>
        <v>0</v>
      </c>
      <c r="G27" s="25">
        <f t="shared" si="2"/>
        <v>0</v>
      </c>
      <c r="H27" s="57">
        <f>'Kurzeme valsts'!H27+'Kurzeme pārējie'!H27</f>
        <v>0</v>
      </c>
      <c r="I27" s="57">
        <f>'Kurzeme valsts'!I27+'Kurzeme pārējie'!I27</f>
        <v>0</v>
      </c>
      <c r="J27" s="57">
        <f>'Kurzeme valsts'!J27+'Kurzeme pārējie'!J27</f>
        <v>0</v>
      </c>
      <c r="K27" s="25">
        <f t="shared" si="3"/>
        <v>0</v>
      </c>
      <c r="L27" s="65">
        <f t="shared" si="4"/>
        <v>0</v>
      </c>
      <c r="M27" s="81">
        <f>'Kurzeme valsts'!M27+'Kurzeme pārējie'!M27</f>
        <v>0</v>
      </c>
      <c r="N27" s="65">
        <f t="shared" si="5"/>
        <v>0</v>
      </c>
      <c r="O27" s="40"/>
    </row>
    <row r="28" spans="1:15" ht="13.5" customHeight="1" x14ac:dyDescent="0.25">
      <c r="A28" s="175" t="s">
        <v>30</v>
      </c>
      <c r="B28" s="19" t="s">
        <v>16</v>
      </c>
      <c r="C28" s="81">
        <f>'Kurzeme valsts'!C28+'Kurzeme pārējie'!C28</f>
        <v>1.44</v>
      </c>
      <c r="D28" s="57">
        <f>'Kurzeme valsts'!D28+'Kurzeme pārējie'!D28</f>
        <v>0</v>
      </c>
      <c r="E28" s="57">
        <f>'Kurzeme valsts'!E28+'Kurzeme pārējie'!E28</f>
        <v>0</v>
      </c>
      <c r="F28" s="57">
        <f>'Kurzeme valsts'!F28+'Kurzeme pārējie'!F28</f>
        <v>0</v>
      </c>
      <c r="G28" s="25">
        <f t="shared" si="2"/>
        <v>1.44</v>
      </c>
      <c r="H28" s="57">
        <f>'Kurzeme valsts'!H28+'Kurzeme pārējie'!H28</f>
        <v>0</v>
      </c>
      <c r="I28" s="57">
        <f>'Kurzeme valsts'!I28+'Kurzeme pārējie'!I28</f>
        <v>0</v>
      </c>
      <c r="J28" s="57">
        <f>'Kurzeme valsts'!J28+'Kurzeme pārējie'!J28</f>
        <v>0</v>
      </c>
      <c r="K28" s="25">
        <f t="shared" si="3"/>
        <v>0</v>
      </c>
      <c r="L28" s="65">
        <f t="shared" si="4"/>
        <v>1.44</v>
      </c>
      <c r="M28" s="81">
        <f>'Kurzeme valsts'!M28+'Kurzeme pārējie'!M28</f>
        <v>0</v>
      </c>
      <c r="N28" s="65">
        <f t="shared" si="5"/>
        <v>1.44</v>
      </c>
      <c r="O28" s="40"/>
    </row>
    <row r="29" spans="1:15" ht="13.5" customHeight="1" x14ac:dyDescent="0.25">
      <c r="A29" s="175"/>
      <c r="B29" s="19" t="s">
        <v>17</v>
      </c>
      <c r="C29" s="81">
        <f>'Kurzeme valsts'!C29+'Kurzeme pārējie'!C29</f>
        <v>1</v>
      </c>
      <c r="D29" s="57">
        <f>'Kurzeme valsts'!D29+'Kurzeme pārējie'!D29</f>
        <v>0</v>
      </c>
      <c r="E29" s="57">
        <f>'Kurzeme valsts'!E29+'Kurzeme pārējie'!E29</f>
        <v>0</v>
      </c>
      <c r="F29" s="57">
        <f>'Kurzeme valsts'!F29+'Kurzeme pārējie'!F29</f>
        <v>0</v>
      </c>
      <c r="G29" s="25">
        <f t="shared" si="2"/>
        <v>1</v>
      </c>
      <c r="H29" s="57">
        <f>'Kurzeme valsts'!H29+'Kurzeme pārējie'!H29</f>
        <v>0</v>
      </c>
      <c r="I29" s="57">
        <f>'Kurzeme valsts'!I29+'Kurzeme pārējie'!I29</f>
        <v>0</v>
      </c>
      <c r="J29" s="57">
        <f>'Kurzeme valsts'!J29+'Kurzeme pārējie'!J29</f>
        <v>0</v>
      </c>
      <c r="K29" s="25">
        <f t="shared" si="3"/>
        <v>0</v>
      </c>
      <c r="L29" s="65">
        <f t="shared" si="4"/>
        <v>1</v>
      </c>
      <c r="M29" s="81">
        <f>'Kurzeme valsts'!M29+'Kurzeme pārējie'!M29</f>
        <v>0</v>
      </c>
      <c r="N29" s="65">
        <f t="shared" si="5"/>
        <v>1</v>
      </c>
      <c r="O29" s="40"/>
    </row>
    <row r="30" spans="1:15" ht="13.5" customHeight="1" x14ac:dyDescent="0.25">
      <c r="A30" s="175" t="s">
        <v>31</v>
      </c>
      <c r="B30" s="19" t="s">
        <v>16</v>
      </c>
      <c r="C30" s="81">
        <f>'Kurzeme valsts'!C30+'Kurzeme pārējie'!C30</f>
        <v>141.68</v>
      </c>
      <c r="D30" s="57">
        <f>'Kurzeme valsts'!D30+'Kurzeme pārējie'!D30</f>
        <v>30.77</v>
      </c>
      <c r="E30" s="57">
        <f>'Kurzeme valsts'!E30+'Kurzeme pārējie'!E30</f>
        <v>0</v>
      </c>
      <c r="F30" s="57">
        <f>'Kurzeme valsts'!F30+'Kurzeme pārējie'!F30</f>
        <v>0</v>
      </c>
      <c r="G30" s="25">
        <f t="shared" si="2"/>
        <v>172.45000000000002</v>
      </c>
      <c r="H30" s="57">
        <f>'Kurzeme valsts'!H30+'Kurzeme pārējie'!H30</f>
        <v>28.979999999999997</v>
      </c>
      <c r="I30" s="57">
        <f>'Kurzeme valsts'!I30+'Kurzeme pārējie'!I30</f>
        <v>6.26</v>
      </c>
      <c r="J30" s="57">
        <f>'Kurzeme valsts'!J30+'Kurzeme pārējie'!J30</f>
        <v>1.8</v>
      </c>
      <c r="K30" s="25">
        <f t="shared" si="3"/>
        <v>37.039999999999992</v>
      </c>
      <c r="L30" s="65">
        <f t="shared" si="4"/>
        <v>209.49</v>
      </c>
      <c r="M30" s="81">
        <f>'Kurzeme valsts'!M30+'Kurzeme pārējie'!M30</f>
        <v>6.01</v>
      </c>
      <c r="N30" s="65">
        <f t="shared" si="5"/>
        <v>215.5</v>
      </c>
      <c r="O30" s="40"/>
    </row>
    <row r="31" spans="1:15" ht="13.5" customHeight="1" x14ac:dyDescent="0.25">
      <c r="A31" s="175"/>
      <c r="B31" s="19" t="s">
        <v>17</v>
      </c>
      <c r="C31" s="81">
        <f>'Kurzeme valsts'!C31+'Kurzeme pārējie'!C31</f>
        <v>22749</v>
      </c>
      <c r="D31" s="57">
        <f>'Kurzeme valsts'!D31+'Kurzeme pārējie'!D31</f>
        <v>5101</v>
      </c>
      <c r="E31" s="57">
        <f>'Kurzeme valsts'!E31+'Kurzeme pārējie'!E31</f>
        <v>0</v>
      </c>
      <c r="F31" s="57">
        <f>'Kurzeme valsts'!F31+'Kurzeme pārējie'!F31</f>
        <v>0</v>
      </c>
      <c r="G31" s="25">
        <f t="shared" si="2"/>
        <v>27850</v>
      </c>
      <c r="H31" s="57">
        <f>'Kurzeme valsts'!H31+'Kurzeme pārējie'!H31</f>
        <v>3774</v>
      </c>
      <c r="I31" s="57">
        <f>'Kurzeme valsts'!I31+'Kurzeme pārējie'!I31</f>
        <v>335</v>
      </c>
      <c r="J31" s="57">
        <f>'Kurzeme valsts'!J31+'Kurzeme pārējie'!J31</f>
        <v>300</v>
      </c>
      <c r="K31" s="25">
        <f t="shared" si="3"/>
        <v>4409</v>
      </c>
      <c r="L31" s="65">
        <f t="shared" si="4"/>
        <v>32259</v>
      </c>
      <c r="M31" s="81">
        <f>'Kurzeme valsts'!M31+'Kurzeme pārējie'!M31</f>
        <v>53</v>
      </c>
      <c r="N31" s="65">
        <f t="shared" si="5"/>
        <v>32312</v>
      </c>
      <c r="O31" s="40"/>
    </row>
    <row r="32" spans="1:15" ht="13.5" customHeight="1" x14ac:dyDescent="0.25">
      <c r="A32" s="175" t="s">
        <v>32</v>
      </c>
      <c r="B32" s="19" t="s">
        <v>16</v>
      </c>
      <c r="C32" s="81">
        <f>'Kurzeme valsts'!C32+'Kurzeme pārējie'!C32</f>
        <v>0</v>
      </c>
      <c r="D32" s="81">
        <f>'Kurzeme valsts'!D32+'Kurzeme pārējie'!D32</f>
        <v>2.02</v>
      </c>
      <c r="E32" s="81">
        <f>'Kurzeme valsts'!E32+'Kurzeme pārējie'!E32</f>
        <v>0</v>
      </c>
      <c r="F32" s="81">
        <f>'Kurzeme valsts'!F32+'Kurzeme pārējie'!F32</f>
        <v>0</v>
      </c>
      <c r="G32" s="65">
        <f t="shared" si="2"/>
        <v>2.02</v>
      </c>
      <c r="H32" s="81">
        <f>'Kurzeme valsts'!H32+'Kurzeme pārējie'!H32</f>
        <v>1.3</v>
      </c>
      <c r="I32" s="81">
        <f>'Kurzeme valsts'!I32+'Kurzeme pārējie'!I32</f>
        <v>0</v>
      </c>
      <c r="J32" s="81">
        <f>'Kurzeme valsts'!J32+'Kurzeme pārējie'!J32</f>
        <v>0.98</v>
      </c>
      <c r="K32" s="65">
        <f t="shared" si="3"/>
        <v>2.2800000000000002</v>
      </c>
      <c r="L32" s="65">
        <f t="shared" si="4"/>
        <v>4.3000000000000007</v>
      </c>
      <c r="M32" s="81">
        <f>'Kurzeme valsts'!M32+'Kurzeme pārējie'!M32</f>
        <v>0.18</v>
      </c>
      <c r="N32" s="65">
        <f t="shared" si="5"/>
        <v>4.4800000000000004</v>
      </c>
      <c r="O32" s="40"/>
    </row>
    <row r="33" spans="1:16" ht="13.5" customHeight="1" x14ac:dyDescent="0.25">
      <c r="A33" s="175"/>
      <c r="B33" s="19" t="s">
        <v>17</v>
      </c>
      <c r="C33" s="82">
        <f>'Kurzeme valsts'!C33+'Kurzeme pārējie'!C33</f>
        <v>0</v>
      </c>
      <c r="D33" s="82">
        <f>'Kurzeme valsts'!D33+'Kurzeme pārējie'!D33</f>
        <v>8</v>
      </c>
      <c r="E33" s="82">
        <f>'Kurzeme valsts'!E33+'Kurzeme pārējie'!E33</f>
        <v>0</v>
      </c>
      <c r="F33" s="82">
        <f>'Kurzeme valsts'!F33+'Kurzeme pārējie'!F33</f>
        <v>0</v>
      </c>
      <c r="G33" s="67">
        <f t="shared" si="2"/>
        <v>8</v>
      </c>
      <c r="H33" s="82">
        <v>8</v>
      </c>
      <c r="I33" s="82">
        <f>'Kurzeme valsts'!I33+'Kurzeme pārējie'!I33</f>
        <v>0</v>
      </c>
      <c r="J33" s="82">
        <f>'Kurzeme valsts'!J33+'Kurzeme pārējie'!J33</f>
        <v>4</v>
      </c>
      <c r="K33" s="67">
        <f t="shared" si="3"/>
        <v>12</v>
      </c>
      <c r="L33" s="67">
        <f t="shared" si="4"/>
        <v>20</v>
      </c>
      <c r="M33" s="82">
        <f>'Kurzeme valsts'!M33+'Kurzeme pārējie'!M33</f>
        <v>4</v>
      </c>
      <c r="N33" s="67">
        <f t="shared" si="5"/>
        <v>24</v>
      </c>
      <c r="O33" s="40"/>
    </row>
    <row r="34" spans="1:16" ht="13.5" customHeight="1" x14ac:dyDescent="0.25">
      <c r="A34" s="175" t="s">
        <v>33</v>
      </c>
      <c r="B34" s="19" t="s">
        <v>16</v>
      </c>
      <c r="C34" s="81">
        <f>'Kurzeme valsts'!C34+'Kurzeme pārējie'!C34</f>
        <v>0</v>
      </c>
      <c r="D34" s="81">
        <f>'Kurzeme valsts'!D34+'Kurzeme pārējie'!D34</f>
        <v>0</v>
      </c>
      <c r="E34" s="81">
        <f>'Kurzeme valsts'!E34+'Kurzeme pārējie'!E34</f>
        <v>0</v>
      </c>
      <c r="F34" s="81">
        <f>'Kurzeme valsts'!F34+'Kurzeme pārējie'!F34</f>
        <v>0</v>
      </c>
      <c r="G34" s="65">
        <f t="shared" si="2"/>
        <v>0</v>
      </c>
      <c r="H34" s="81">
        <f>'Kurzeme valsts'!H34+'Kurzeme pārējie'!H34</f>
        <v>0</v>
      </c>
      <c r="I34" s="81">
        <f>'Kurzeme valsts'!I34+'Kurzeme pārējie'!I34</f>
        <v>0</v>
      </c>
      <c r="J34" s="81">
        <f>'Kurzeme valsts'!J34+'Kurzeme pārējie'!J34</f>
        <v>0</v>
      </c>
      <c r="K34" s="65">
        <f t="shared" si="3"/>
        <v>0</v>
      </c>
      <c r="L34" s="65">
        <f t="shared" si="4"/>
        <v>0</v>
      </c>
      <c r="M34" s="81">
        <f>'Kurzeme valsts'!M34+'Kurzeme pārējie'!M34</f>
        <v>0</v>
      </c>
      <c r="N34" s="65">
        <f t="shared" si="5"/>
        <v>0</v>
      </c>
      <c r="O34" s="40"/>
    </row>
    <row r="35" spans="1:16" ht="13.5" customHeight="1" x14ac:dyDescent="0.25">
      <c r="A35" s="175"/>
      <c r="B35" s="19" t="s">
        <v>17</v>
      </c>
      <c r="C35" s="81">
        <f>'Kurzeme valsts'!C35+'Kurzeme pārējie'!C35</f>
        <v>0</v>
      </c>
      <c r="D35" s="81">
        <f>'Kurzeme valsts'!D35+'Kurzeme pārējie'!D35</f>
        <v>0</v>
      </c>
      <c r="E35" s="81">
        <f>'Kurzeme valsts'!E35+'Kurzeme pārējie'!E35</f>
        <v>0</v>
      </c>
      <c r="F35" s="81">
        <f>'Kurzeme valsts'!F35+'Kurzeme pārējie'!F35</f>
        <v>0</v>
      </c>
      <c r="G35" s="65">
        <f t="shared" si="2"/>
        <v>0</v>
      </c>
      <c r="H35" s="81">
        <f>'Kurzeme valsts'!H35+'Kurzeme pārējie'!H35</f>
        <v>0</v>
      </c>
      <c r="I35" s="81">
        <f>'Kurzeme valsts'!I35+'Kurzeme pārējie'!I35</f>
        <v>0</v>
      </c>
      <c r="J35" s="81">
        <f>'Kurzeme valsts'!J35+'Kurzeme pārējie'!J35</f>
        <v>0</v>
      </c>
      <c r="K35" s="65">
        <f t="shared" si="3"/>
        <v>0</v>
      </c>
      <c r="L35" s="65">
        <f t="shared" si="4"/>
        <v>0</v>
      </c>
      <c r="M35" s="81">
        <f>'Kurzeme valsts'!M35+'Kurzeme pārējie'!M35</f>
        <v>0</v>
      </c>
      <c r="N35" s="65">
        <f t="shared" si="5"/>
        <v>0</v>
      </c>
      <c r="O35" s="40"/>
    </row>
    <row r="36" spans="1:16" ht="13.5" customHeight="1" x14ac:dyDescent="0.25">
      <c r="A36" s="175" t="s">
        <v>34</v>
      </c>
      <c r="B36" s="19" t="s">
        <v>16</v>
      </c>
      <c r="C36" s="81">
        <f>'Kurzeme valsts'!C36+'Kurzeme pārējie'!C36</f>
        <v>0</v>
      </c>
      <c r="D36" s="81">
        <f>'Kurzeme valsts'!D36+'Kurzeme pārējie'!D36</f>
        <v>0</v>
      </c>
      <c r="E36" s="81">
        <f>'Kurzeme valsts'!E36+'Kurzeme pārējie'!E36</f>
        <v>0</v>
      </c>
      <c r="F36" s="81">
        <f>'Kurzeme valsts'!F36+'Kurzeme pārējie'!F36</f>
        <v>0</v>
      </c>
      <c r="G36" s="65">
        <f t="shared" si="2"/>
        <v>0</v>
      </c>
      <c r="H36" s="81">
        <f>'Kurzeme valsts'!H36+'Kurzeme pārējie'!H36</f>
        <v>0</v>
      </c>
      <c r="I36" s="81">
        <f>'Kurzeme valsts'!I36+'Kurzeme pārējie'!I36</f>
        <v>0</v>
      </c>
      <c r="J36" s="81">
        <f>'Kurzeme valsts'!J36+'Kurzeme pārējie'!J36</f>
        <v>1.5</v>
      </c>
      <c r="K36" s="65">
        <f t="shared" si="3"/>
        <v>1.5</v>
      </c>
      <c r="L36" s="65">
        <f t="shared" si="4"/>
        <v>1.5</v>
      </c>
      <c r="M36" s="81">
        <f>'Kurzeme valsts'!M36+'Kurzeme pārējie'!M36</f>
        <v>0</v>
      </c>
      <c r="N36" s="65">
        <f t="shared" si="5"/>
        <v>1.5</v>
      </c>
      <c r="O36" s="40"/>
    </row>
    <row r="37" spans="1:16" ht="13.5" customHeight="1" x14ac:dyDescent="0.25">
      <c r="A37" s="175"/>
      <c r="B37" s="19" t="s">
        <v>17</v>
      </c>
      <c r="C37" s="82">
        <f>'Kurzeme valsts'!C37+'Kurzeme pārējie'!C37</f>
        <v>0</v>
      </c>
      <c r="D37" s="82">
        <f>'Kurzeme valsts'!D37+'Kurzeme pārējie'!D37</f>
        <v>0</v>
      </c>
      <c r="E37" s="82">
        <f>'Kurzeme valsts'!E37+'Kurzeme pārējie'!E37</f>
        <v>0</v>
      </c>
      <c r="F37" s="82">
        <f>'Kurzeme valsts'!F37+'Kurzeme pārējie'!F37</f>
        <v>0</v>
      </c>
      <c r="G37" s="67">
        <f t="shared" si="2"/>
        <v>0</v>
      </c>
      <c r="H37" s="82">
        <f>'Kurzeme valsts'!H37+'Kurzeme pārējie'!H37</f>
        <v>0</v>
      </c>
      <c r="I37" s="82">
        <f>'Kurzeme valsts'!I37+'Kurzeme pārējie'!I37</f>
        <v>0</v>
      </c>
      <c r="J37" s="82">
        <f>'Kurzeme valsts'!J37+'Kurzeme pārējie'!J37</f>
        <v>8</v>
      </c>
      <c r="K37" s="67">
        <f>SUM(H37:J37)</f>
        <v>8</v>
      </c>
      <c r="L37" s="67">
        <f t="shared" si="4"/>
        <v>8</v>
      </c>
      <c r="M37" s="82">
        <f>'Kurzeme valsts'!M37+'Kurzeme pārējie'!M37</f>
        <v>0</v>
      </c>
      <c r="N37" s="67">
        <f>SUM(L37:M37)</f>
        <v>8</v>
      </c>
      <c r="O37" s="40"/>
    </row>
    <row r="38" spans="1:16" ht="13.5" customHeight="1" x14ac:dyDescent="0.25">
      <c r="A38" s="18" t="s">
        <v>35</v>
      </c>
      <c r="B38" s="19" t="s">
        <v>16</v>
      </c>
      <c r="C38" s="65">
        <f>C4+C12+C14+C16+C18+C20+C22+C24+C26+C28+C30+C32+C34+C36</f>
        <v>10653.12</v>
      </c>
      <c r="D38" s="65">
        <f t="shared" ref="D38:M39" si="6">D4+D12+D14+D16+D18+D20+D22+D24+D26+D28+D30+D32+D34+D36</f>
        <v>5043.7</v>
      </c>
      <c r="E38" s="65">
        <f t="shared" si="6"/>
        <v>85.39</v>
      </c>
      <c r="F38" s="65">
        <f t="shared" si="6"/>
        <v>115.43</v>
      </c>
      <c r="G38" s="65">
        <f t="shared" si="6"/>
        <v>15897.640000000003</v>
      </c>
      <c r="H38" s="65">
        <f t="shared" si="6"/>
        <v>6511.28</v>
      </c>
      <c r="I38" s="65">
        <f t="shared" si="6"/>
        <v>425.85000000000008</v>
      </c>
      <c r="J38" s="65">
        <f>J4+J12+J14+J16+J18+J20+J22+J24+J26+J28+J30+J32+J34+J36</f>
        <v>1046.95</v>
      </c>
      <c r="K38" s="65">
        <f>K4+K12+K14+K16+K18+K20+K22+K24+K26+K28+K30+K32+K34+K36</f>
        <v>7984.079999999999</v>
      </c>
      <c r="L38" s="65">
        <f>L4+L12+L14+L16+L18+L20+L22+L24+L26+L28+L30+L32+L34+L36</f>
        <v>23881.719999999998</v>
      </c>
      <c r="M38" s="65">
        <f t="shared" ref="M38" si="7">M4+M12+M14+M16+M18+M20+M22+M24+M26+M28+M30+M32+M34+M36</f>
        <v>1594.8100000000002</v>
      </c>
      <c r="N38" s="11">
        <f>N4+N12+N14+N16+N18+N20+N22+N24+N26+N28+N30+N32+N34+N36</f>
        <v>25476.529999999995</v>
      </c>
      <c r="O38" s="42"/>
      <c r="P38" s="3"/>
    </row>
    <row r="39" spans="1:16" ht="13.5" customHeight="1" x14ac:dyDescent="0.25">
      <c r="A39" s="19"/>
      <c r="B39" s="19" t="s">
        <v>17</v>
      </c>
      <c r="C39" s="67">
        <f>C5+C13+C15+C17+C19+C21+C23+C25+C27+C29+C31+C33+C35+C37</f>
        <v>1131016</v>
      </c>
      <c r="D39" s="67">
        <f>D5+D13+D15+D17+D19+D21+D23+D25+D27+D29+D31+D33+D35+D37</f>
        <v>359388</v>
      </c>
      <c r="E39" s="67">
        <f t="shared" si="6"/>
        <v>1760</v>
      </c>
      <c r="F39" s="67">
        <f t="shared" si="6"/>
        <v>6625</v>
      </c>
      <c r="G39" s="67">
        <f t="shared" si="6"/>
        <v>1498789</v>
      </c>
      <c r="H39" s="67">
        <f t="shared" si="6"/>
        <v>731197</v>
      </c>
      <c r="I39" s="67">
        <f t="shared" si="6"/>
        <v>33624</v>
      </c>
      <c r="J39" s="67">
        <f t="shared" si="6"/>
        <v>167126</v>
      </c>
      <c r="K39" s="67">
        <f t="shared" si="6"/>
        <v>931947</v>
      </c>
      <c r="L39" s="67">
        <f t="shared" si="6"/>
        <v>2430736</v>
      </c>
      <c r="M39" s="67">
        <f t="shared" si="6"/>
        <v>144559</v>
      </c>
      <c r="N39" s="67">
        <f>N5+N13+N15+N17+N19+N21+N23+N25+N27+N29+N31+N33+N35+N37</f>
        <v>2575295</v>
      </c>
      <c r="O39" s="40"/>
      <c r="P39" s="3"/>
    </row>
    <row r="40" spans="1:16" x14ac:dyDescent="0.25"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40"/>
    </row>
    <row r="41" spans="1:16" x14ac:dyDescent="0.25"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40"/>
    </row>
    <row r="42" spans="1:16" x14ac:dyDescent="0.25"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</row>
    <row r="43" spans="1:16" x14ac:dyDescent="0.25"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</row>
    <row r="44" spans="1:16" x14ac:dyDescent="0.25"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</row>
    <row r="45" spans="1:16" x14ac:dyDescent="0.25"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</row>
    <row r="46" spans="1:16" x14ac:dyDescent="0.25"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</row>
    <row r="47" spans="1:16" x14ac:dyDescent="0.25"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</row>
    <row r="48" spans="1:16" x14ac:dyDescent="0.25"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</row>
  </sheetData>
  <mergeCells count="15">
    <mergeCell ref="A16:A17"/>
    <mergeCell ref="C2:M2"/>
    <mergeCell ref="A6:A7"/>
    <mergeCell ref="A8:A9"/>
    <mergeCell ref="A10:A11"/>
    <mergeCell ref="A14:A15"/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</mergeCells>
  <pageMargins left="0.17" right="0.17" top="0.18" bottom="0.17" header="0.17" footer="0.17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85"/>
  <sheetViews>
    <sheetView topLeftCell="A13" workbookViewId="0">
      <selection activeCell="K38" sqref="K38"/>
    </sheetView>
  </sheetViews>
  <sheetFormatPr defaultRowHeight="15" x14ac:dyDescent="0.25"/>
  <cols>
    <col min="1" max="1" width="32.85546875" style="39" customWidth="1"/>
    <col min="2" max="2" width="4" style="39" customWidth="1"/>
    <col min="3" max="4" width="9.140625" style="39" customWidth="1"/>
    <col min="5" max="5" width="7.5703125" style="39" customWidth="1"/>
    <col min="6" max="6" width="7.28515625" style="39" customWidth="1"/>
    <col min="7" max="7" width="12" style="39" customWidth="1"/>
    <col min="8" max="8" width="9.140625" style="39" customWidth="1"/>
    <col min="9" max="9" width="6.85546875" style="39" customWidth="1"/>
    <col min="10" max="10" width="7.42578125" style="39" customWidth="1"/>
    <col min="11" max="11" width="11.7109375" style="39" customWidth="1"/>
    <col min="12" max="12" width="7.85546875" style="39" customWidth="1"/>
    <col min="13" max="13" width="6" style="39" customWidth="1"/>
    <col min="14" max="14" width="11.7109375" style="39" customWidth="1"/>
    <col min="15" max="16384" width="9.140625" style="39"/>
  </cols>
  <sheetData>
    <row r="1" spans="1:16" ht="12.75" customHeight="1" x14ac:dyDescent="0.25">
      <c r="A1" s="75" t="s">
        <v>49</v>
      </c>
    </row>
    <row r="2" spans="1:16" ht="11.25" customHeight="1" x14ac:dyDescent="0.25">
      <c r="A2" s="22" t="s">
        <v>0</v>
      </c>
      <c r="B2" s="22"/>
      <c r="C2" s="183" t="s">
        <v>1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7" t="s">
        <v>2</v>
      </c>
      <c r="O2" s="40"/>
      <c r="P2" s="40"/>
    </row>
    <row r="3" spans="1:16" ht="26.25" customHeight="1" x14ac:dyDescent="0.25">
      <c r="A3" s="22" t="s">
        <v>3</v>
      </c>
      <c r="B3" s="22"/>
      <c r="C3" s="22" t="s">
        <v>4</v>
      </c>
      <c r="D3" s="22" t="s">
        <v>5</v>
      </c>
      <c r="E3" s="22" t="s">
        <v>6</v>
      </c>
      <c r="F3" s="22" t="s">
        <v>7</v>
      </c>
      <c r="G3" s="22" t="s">
        <v>8</v>
      </c>
      <c r="H3" s="22" t="s">
        <v>9</v>
      </c>
      <c r="I3" s="22" t="s">
        <v>10</v>
      </c>
      <c r="J3" s="22" t="s">
        <v>11</v>
      </c>
      <c r="K3" s="22" t="s">
        <v>12</v>
      </c>
      <c r="L3" s="22" t="s">
        <v>13</v>
      </c>
      <c r="M3" s="22" t="s">
        <v>14</v>
      </c>
      <c r="N3" s="22"/>
      <c r="O3" s="40"/>
      <c r="P3" s="40"/>
    </row>
    <row r="4" spans="1:16" ht="15" customHeight="1" x14ac:dyDescent="0.25">
      <c r="A4" s="20" t="s">
        <v>15</v>
      </c>
      <c r="B4" s="21" t="s">
        <v>16</v>
      </c>
      <c r="C4" s="143">
        <f>C6+C8+C10</f>
        <v>603.27</v>
      </c>
      <c r="D4" s="143">
        <f t="shared" ref="D4:N5" si="0">D6+D8+D10</f>
        <v>268.32</v>
      </c>
      <c r="E4" s="143">
        <f t="shared" si="0"/>
        <v>0</v>
      </c>
      <c r="F4" s="143">
        <f t="shared" si="0"/>
        <v>0</v>
      </c>
      <c r="G4" s="143">
        <f t="shared" si="0"/>
        <v>871.59</v>
      </c>
      <c r="H4" s="143">
        <f t="shared" si="0"/>
        <v>686.37</v>
      </c>
      <c r="I4" s="143">
        <f t="shared" si="0"/>
        <v>46.53</v>
      </c>
      <c r="J4" s="143">
        <f t="shared" si="0"/>
        <v>150.43</v>
      </c>
      <c r="K4" s="143">
        <f t="shared" si="0"/>
        <v>883.33</v>
      </c>
      <c r="L4" s="143">
        <f t="shared" si="0"/>
        <v>1754.92</v>
      </c>
      <c r="M4" s="143">
        <f t="shared" si="0"/>
        <v>20.93</v>
      </c>
      <c r="N4" s="143">
        <f t="shared" si="0"/>
        <v>1775.8500000000001</v>
      </c>
      <c r="O4" s="40"/>
      <c r="P4" s="40"/>
    </row>
    <row r="5" spans="1:16" ht="15" customHeight="1" x14ac:dyDescent="0.25">
      <c r="A5" s="23"/>
      <c r="B5" s="21" t="s">
        <v>17</v>
      </c>
      <c r="C5" s="143">
        <f>C7+C9+C11</f>
        <v>146808</v>
      </c>
      <c r="D5" s="143">
        <f t="shared" si="0"/>
        <v>73734</v>
      </c>
      <c r="E5" s="143">
        <f t="shared" si="0"/>
        <v>0</v>
      </c>
      <c r="F5" s="143">
        <f t="shared" si="0"/>
        <v>0</v>
      </c>
      <c r="G5" s="143">
        <f>G7+G9+G11</f>
        <v>220542</v>
      </c>
      <c r="H5" s="143">
        <f t="shared" ref="H5:J5" si="1">H7+H9+H11</f>
        <v>165745</v>
      </c>
      <c r="I5" s="143">
        <f t="shared" si="1"/>
        <v>13446</v>
      </c>
      <c r="J5" s="143">
        <f t="shared" si="1"/>
        <v>42829</v>
      </c>
      <c r="K5" s="143">
        <f t="shared" si="0"/>
        <v>222020</v>
      </c>
      <c r="L5" s="143">
        <f t="shared" si="0"/>
        <v>442562</v>
      </c>
      <c r="M5" s="143">
        <f t="shared" si="0"/>
        <v>3349</v>
      </c>
      <c r="N5" s="143">
        <f>N7+N9+N11</f>
        <v>445911</v>
      </c>
      <c r="O5" s="40"/>
      <c r="P5" s="12"/>
    </row>
    <row r="6" spans="1:16" ht="15.75" customHeight="1" x14ac:dyDescent="0.25">
      <c r="A6" s="184" t="s">
        <v>18</v>
      </c>
      <c r="B6" s="21" t="s">
        <v>16</v>
      </c>
      <c r="C6" s="57">
        <v>584.63</v>
      </c>
      <c r="D6" s="57">
        <v>268.32</v>
      </c>
      <c r="E6" s="26">
        <v>0</v>
      </c>
      <c r="F6" s="26">
        <v>0</v>
      </c>
      <c r="G6" s="26">
        <f>SUM(C6:F6)</f>
        <v>852.95</v>
      </c>
      <c r="H6" s="57">
        <v>662.76</v>
      </c>
      <c r="I6" s="57">
        <v>46.53</v>
      </c>
      <c r="J6" s="57">
        <v>150.43</v>
      </c>
      <c r="K6" s="26">
        <f>SUM(H6:J6)</f>
        <v>859.72</v>
      </c>
      <c r="L6" s="26">
        <f>G6+K6</f>
        <v>1712.67</v>
      </c>
      <c r="M6" s="57">
        <v>20.93</v>
      </c>
      <c r="N6" s="26">
        <f>SUM(L6:M6)</f>
        <v>1733.6000000000001</v>
      </c>
      <c r="O6" s="40"/>
      <c r="P6" s="12"/>
    </row>
    <row r="7" spans="1:16" ht="15.75" customHeight="1" x14ac:dyDescent="0.25">
      <c r="A7" s="184"/>
      <c r="B7" s="21" t="s">
        <v>17</v>
      </c>
      <c r="C7" s="57">
        <v>146305</v>
      </c>
      <c r="D7" s="57">
        <v>73734</v>
      </c>
      <c r="E7" s="26">
        <v>0</v>
      </c>
      <c r="F7" s="26">
        <v>0</v>
      </c>
      <c r="G7" s="26">
        <f t="shared" ref="G7:G37" si="2">SUM(C7:F7)</f>
        <v>220039</v>
      </c>
      <c r="H7" s="57">
        <v>165313</v>
      </c>
      <c r="I7" s="57">
        <v>13446</v>
      </c>
      <c r="J7" s="57">
        <v>42829</v>
      </c>
      <c r="K7" s="26">
        <f t="shared" ref="K7:K37" si="3">SUM(H7:J7)</f>
        <v>221588</v>
      </c>
      <c r="L7" s="26">
        <f>G7+K7</f>
        <v>441627</v>
      </c>
      <c r="M7" s="57">
        <v>3349</v>
      </c>
      <c r="N7" s="26">
        <f>SUM(L7:M7)</f>
        <v>444976</v>
      </c>
      <c r="O7" s="40"/>
      <c r="P7" s="40"/>
    </row>
    <row r="8" spans="1:16" ht="27" customHeight="1" x14ac:dyDescent="0.25">
      <c r="A8" s="184" t="s">
        <v>19</v>
      </c>
      <c r="B8" s="21" t="s">
        <v>16</v>
      </c>
      <c r="C8" s="26">
        <v>18.64</v>
      </c>
      <c r="D8" s="26">
        <v>0</v>
      </c>
      <c r="E8" s="26">
        <v>0</v>
      </c>
      <c r="F8" s="26">
        <v>0</v>
      </c>
      <c r="G8" s="26">
        <f t="shared" si="2"/>
        <v>18.64</v>
      </c>
      <c r="H8" s="26">
        <v>23.61</v>
      </c>
      <c r="I8" s="26">
        <v>0</v>
      </c>
      <c r="J8" s="26">
        <v>0</v>
      </c>
      <c r="K8" s="26">
        <f t="shared" si="3"/>
        <v>23.61</v>
      </c>
      <c r="L8" s="26">
        <f t="shared" ref="L8:L37" si="4">G8+K8</f>
        <v>42.25</v>
      </c>
      <c r="M8" s="26">
        <v>0</v>
      </c>
      <c r="N8" s="26">
        <f t="shared" ref="N8:N37" si="5">SUM(L8:M8)</f>
        <v>42.25</v>
      </c>
      <c r="O8" s="40"/>
      <c r="P8" s="40"/>
    </row>
    <row r="9" spans="1:16" ht="15.75" customHeight="1" x14ac:dyDescent="0.25">
      <c r="A9" s="184"/>
      <c r="B9" s="21" t="s">
        <v>17</v>
      </c>
      <c r="C9" s="26">
        <v>503</v>
      </c>
      <c r="D9" s="26">
        <v>0</v>
      </c>
      <c r="E9" s="26">
        <v>0</v>
      </c>
      <c r="F9" s="26">
        <v>0</v>
      </c>
      <c r="G9" s="26">
        <f t="shared" si="2"/>
        <v>503</v>
      </c>
      <c r="H9" s="26">
        <v>432</v>
      </c>
      <c r="I9" s="26">
        <v>0</v>
      </c>
      <c r="J9" s="26">
        <v>0</v>
      </c>
      <c r="K9" s="26">
        <f t="shared" si="3"/>
        <v>432</v>
      </c>
      <c r="L9" s="26">
        <f t="shared" si="4"/>
        <v>935</v>
      </c>
      <c r="M9" s="26">
        <v>0</v>
      </c>
      <c r="N9" s="26">
        <f t="shared" si="5"/>
        <v>935</v>
      </c>
      <c r="O9" s="40"/>
      <c r="P9" s="40"/>
    </row>
    <row r="10" spans="1:16" ht="15" customHeight="1" x14ac:dyDescent="0.25">
      <c r="A10" s="184" t="s">
        <v>20</v>
      </c>
      <c r="B10" s="21" t="s">
        <v>16</v>
      </c>
      <c r="C10" s="26">
        <v>0</v>
      </c>
      <c r="D10" s="26">
        <v>0</v>
      </c>
      <c r="E10" s="26">
        <v>0</v>
      </c>
      <c r="F10" s="26">
        <v>0</v>
      </c>
      <c r="G10" s="26">
        <f t="shared" si="2"/>
        <v>0</v>
      </c>
      <c r="H10" s="26">
        <v>0</v>
      </c>
      <c r="I10" s="26">
        <v>0</v>
      </c>
      <c r="J10" s="26">
        <v>0</v>
      </c>
      <c r="K10" s="26">
        <f t="shared" si="3"/>
        <v>0</v>
      </c>
      <c r="L10" s="26">
        <f t="shared" si="4"/>
        <v>0</v>
      </c>
      <c r="M10" s="26">
        <v>0</v>
      </c>
      <c r="N10" s="26">
        <f t="shared" si="5"/>
        <v>0</v>
      </c>
      <c r="O10" s="40"/>
      <c r="P10" s="40"/>
    </row>
    <row r="11" spans="1:16" ht="15" customHeight="1" x14ac:dyDescent="0.25">
      <c r="A11" s="184"/>
      <c r="B11" s="21" t="s">
        <v>17</v>
      </c>
      <c r="C11" s="26">
        <v>0</v>
      </c>
      <c r="D11" s="26">
        <v>0</v>
      </c>
      <c r="E11" s="26">
        <v>0</v>
      </c>
      <c r="F11" s="26">
        <v>0</v>
      </c>
      <c r="G11" s="26">
        <f t="shared" si="2"/>
        <v>0</v>
      </c>
      <c r="H11" s="26">
        <v>0</v>
      </c>
      <c r="I11" s="26">
        <v>0</v>
      </c>
      <c r="J11" s="26">
        <v>0</v>
      </c>
      <c r="K11" s="26">
        <f t="shared" si="3"/>
        <v>0</v>
      </c>
      <c r="L11" s="26">
        <f t="shared" si="4"/>
        <v>0</v>
      </c>
      <c r="M11" s="26">
        <v>0</v>
      </c>
      <c r="N11" s="26">
        <f t="shared" si="5"/>
        <v>0</v>
      </c>
      <c r="O11" s="40"/>
      <c r="P11" s="40"/>
    </row>
    <row r="12" spans="1:16" ht="14.25" customHeight="1" x14ac:dyDescent="0.25">
      <c r="A12" s="20" t="s">
        <v>21</v>
      </c>
      <c r="B12" s="134" t="s">
        <v>16</v>
      </c>
      <c r="C12" s="26">
        <v>689.28</v>
      </c>
      <c r="D12" s="26">
        <v>742.68</v>
      </c>
      <c r="E12" s="26">
        <v>0</v>
      </c>
      <c r="F12" s="26">
        <v>11.59</v>
      </c>
      <c r="G12" s="25">
        <f t="shared" si="2"/>
        <v>1443.55</v>
      </c>
      <c r="H12" s="26">
        <v>376.78</v>
      </c>
      <c r="I12" s="26">
        <v>54.24</v>
      </c>
      <c r="J12" s="26">
        <v>54.63</v>
      </c>
      <c r="K12" s="25">
        <f t="shared" si="3"/>
        <v>485.65</v>
      </c>
      <c r="L12" s="25">
        <f t="shared" si="4"/>
        <v>1929.1999999999998</v>
      </c>
      <c r="M12" s="26">
        <v>0</v>
      </c>
      <c r="N12" s="25">
        <f t="shared" si="5"/>
        <v>1929.1999999999998</v>
      </c>
      <c r="O12" s="40"/>
      <c r="P12" s="40"/>
    </row>
    <row r="13" spans="1:16" ht="14.25" customHeight="1" x14ac:dyDescent="0.25">
      <c r="A13" s="21" t="s">
        <v>37</v>
      </c>
      <c r="B13" s="134" t="s">
        <v>17</v>
      </c>
      <c r="C13" s="26">
        <v>29146</v>
      </c>
      <c r="D13" s="26">
        <v>37528</v>
      </c>
      <c r="E13" s="26">
        <v>0</v>
      </c>
      <c r="F13" s="26">
        <v>672</v>
      </c>
      <c r="G13" s="25">
        <f t="shared" si="2"/>
        <v>67346</v>
      </c>
      <c r="H13" s="26">
        <v>15629</v>
      </c>
      <c r="I13" s="26">
        <v>2895</v>
      </c>
      <c r="J13" s="26">
        <v>2385</v>
      </c>
      <c r="K13" s="25">
        <f t="shared" si="3"/>
        <v>20909</v>
      </c>
      <c r="L13" s="25">
        <f t="shared" si="4"/>
        <v>88255</v>
      </c>
      <c r="M13" s="26">
        <v>0</v>
      </c>
      <c r="N13" s="25">
        <f t="shared" si="5"/>
        <v>88255</v>
      </c>
      <c r="O13" s="40"/>
      <c r="P13" s="40"/>
    </row>
    <row r="14" spans="1:16" ht="14.25" customHeight="1" x14ac:dyDescent="0.25">
      <c r="A14" s="181" t="s">
        <v>23</v>
      </c>
      <c r="B14" s="134" t="s">
        <v>16</v>
      </c>
      <c r="C14" s="26">
        <v>7.62</v>
      </c>
      <c r="D14" s="26">
        <v>28.32</v>
      </c>
      <c r="E14" s="26">
        <v>0</v>
      </c>
      <c r="F14" s="26">
        <v>0</v>
      </c>
      <c r="G14" s="25">
        <f t="shared" si="2"/>
        <v>35.94</v>
      </c>
      <c r="H14" s="26">
        <v>18.52</v>
      </c>
      <c r="I14" s="26">
        <v>0.72</v>
      </c>
      <c r="J14" s="26">
        <v>0</v>
      </c>
      <c r="K14" s="25">
        <f t="shared" si="3"/>
        <v>19.239999999999998</v>
      </c>
      <c r="L14" s="25">
        <f t="shared" si="4"/>
        <v>55.179999999999993</v>
      </c>
      <c r="M14" s="26">
        <v>0</v>
      </c>
      <c r="N14" s="25">
        <f t="shared" si="5"/>
        <v>55.179999999999993</v>
      </c>
      <c r="O14" s="40"/>
      <c r="P14" s="40"/>
    </row>
    <row r="15" spans="1:16" ht="14.25" customHeight="1" x14ac:dyDescent="0.25">
      <c r="A15" s="181"/>
      <c r="B15" s="134" t="s">
        <v>17</v>
      </c>
      <c r="C15" s="26">
        <v>1479</v>
      </c>
      <c r="D15" s="26">
        <v>5374</v>
      </c>
      <c r="E15" s="26">
        <v>0</v>
      </c>
      <c r="F15" s="26">
        <v>0</v>
      </c>
      <c r="G15" s="25">
        <f t="shared" si="2"/>
        <v>6853</v>
      </c>
      <c r="H15" s="26">
        <v>2016</v>
      </c>
      <c r="I15" s="26">
        <v>49</v>
      </c>
      <c r="J15" s="26">
        <v>0</v>
      </c>
      <c r="K15" s="25">
        <f t="shared" si="3"/>
        <v>2065</v>
      </c>
      <c r="L15" s="25">
        <f t="shared" si="4"/>
        <v>8918</v>
      </c>
      <c r="M15" s="26">
        <v>0</v>
      </c>
      <c r="N15" s="25">
        <f t="shared" si="5"/>
        <v>8918</v>
      </c>
      <c r="O15" s="40"/>
      <c r="P15" s="40"/>
    </row>
    <row r="16" spans="1:16" ht="14.25" customHeight="1" x14ac:dyDescent="0.25">
      <c r="A16" s="181" t="s">
        <v>24</v>
      </c>
      <c r="B16" s="21" t="s">
        <v>16</v>
      </c>
      <c r="C16" s="26">
        <v>506.63</v>
      </c>
      <c r="D16" s="26">
        <v>228.92</v>
      </c>
      <c r="E16" s="26">
        <v>0</v>
      </c>
      <c r="F16" s="26">
        <v>1.74</v>
      </c>
      <c r="G16" s="25">
        <f t="shared" si="2"/>
        <v>737.29</v>
      </c>
      <c r="H16" s="26">
        <v>74.489999999999995</v>
      </c>
      <c r="I16" s="26">
        <v>33.25</v>
      </c>
      <c r="J16" s="26">
        <v>1.87</v>
      </c>
      <c r="K16" s="25">
        <f t="shared" si="3"/>
        <v>109.61</v>
      </c>
      <c r="L16" s="25">
        <f t="shared" si="4"/>
        <v>846.9</v>
      </c>
      <c r="M16" s="26">
        <v>0.84</v>
      </c>
      <c r="N16" s="25">
        <f t="shared" si="5"/>
        <v>847.74</v>
      </c>
      <c r="O16" s="40"/>
      <c r="P16" s="40"/>
    </row>
    <row r="17" spans="1:16" ht="14.25" customHeight="1" x14ac:dyDescent="0.25">
      <c r="A17" s="181"/>
      <c r="B17" s="21" t="s">
        <v>17</v>
      </c>
      <c r="C17" s="74">
        <v>11020</v>
      </c>
      <c r="D17" s="74">
        <v>5483</v>
      </c>
      <c r="E17" s="74">
        <v>0</v>
      </c>
      <c r="F17" s="74">
        <v>89</v>
      </c>
      <c r="G17" s="60">
        <f t="shared" si="2"/>
        <v>16592</v>
      </c>
      <c r="H17" s="74">
        <v>1173</v>
      </c>
      <c r="I17" s="74">
        <v>400</v>
      </c>
      <c r="J17" s="74">
        <v>19</v>
      </c>
      <c r="K17" s="60">
        <f t="shared" si="3"/>
        <v>1592</v>
      </c>
      <c r="L17" s="60">
        <f t="shared" si="4"/>
        <v>18184</v>
      </c>
      <c r="M17" s="74">
        <v>5</v>
      </c>
      <c r="N17" s="60">
        <f t="shared" si="5"/>
        <v>18189</v>
      </c>
      <c r="O17" s="40"/>
      <c r="P17" s="40"/>
    </row>
    <row r="18" spans="1:16" ht="14.25" customHeight="1" x14ac:dyDescent="0.25">
      <c r="A18" s="182" t="s">
        <v>25</v>
      </c>
      <c r="B18" s="21" t="s">
        <v>16</v>
      </c>
      <c r="C18" s="26">
        <v>0</v>
      </c>
      <c r="D18" s="26">
        <v>0</v>
      </c>
      <c r="E18" s="26">
        <v>0</v>
      </c>
      <c r="F18" s="26">
        <v>0</v>
      </c>
      <c r="G18" s="25">
        <f t="shared" si="2"/>
        <v>0</v>
      </c>
      <c r="H18" s="26">
        <v>0</v>
      </c>
      <c r="I18" s="26">
        <v>0</v>
      </c>
      <c r="J18" s="26">
        <v>0</v>
      </c>
      <c r="K18" s="25">
        <f t="shared" si="3"/>
        <v>0</v>
      </c>
      <c r="L18" s="25">
        <f t="shared" si="4"/>
        <v>0</v>
      </c>
      <c r="M18" s="26">
        <v>0</v>
      </c>
      <c r="N18" s="25">
        <f t="shared" si="5"/>
        <v>0</v>
      </c>
      <c r="O18" s="40"/>
      <c r="P18" s="40"/>
    </row>
    <row r="19" spans="1:16" ht="14.25" customHeight="1" x14ac:dyDescent="0.25">
      <c r="A19" s="182"/>
      <c r="B19" s="21" t="s">
        <v>17</v>
      </c>
      <c r="C19" s="26">
        <v>0</v>
      </c>
      <c r="D19" s="26">
        <v>0</v>
      </c>
      <c r="E19" s="26">
        <v>0</v>
      </c>
      <c r="F19" s="26">
        <v>0</v>
      </c>
      <c r="G19" s="25">
        <f t="shared" si="2"/>
        <v>0</v>
      </c>
      <c r="H19" s="26">
        <v>0</v>
      </c>
      <c r="I19" s="26">
        <v>0</v>
      </c>
      <c r="J19" s="26">
        <v>0</v>
      </c>
      <c r="K19" s="25">
        <f t="shared" si="3"/>
        <v>0</v>
      </c>
      <c r="L19" s="25">
        <f t="shared" si="4"/>
        <v>0</v>
      </c>
      <c r="M19" s="26">
        <v>0</v>
      </c>
      <c r="N19" s="25">
        <f t="shared" si="5"/>
        <v>0</v>
      </c>
      <c r="O19" s="40"/>
      <c r="P19" s="40"/>
    </row>
    <row r="20" spans="1:16" ht="14.25" customHeight="1" x14ac:dyDescent="0.25">
      <c r="A20" s="182" t="s">
        <v>26</v>
      </c>
      <c r="B20" s="21" t="s">
        <v>16</v>
      </c>
      <c r="C20" s="26">
        <v>0</v>
      </c>
      <c r="D20" s="26">
        <v>0</v>
      </c>
      <c r="E20" s="26">
        <v>0</v>
      </c>
      <c r="F20" s="26">
        <v>0</v>
      </c>
      <c r="G20" s="25">
        <f t="shared" si="2"/>
        <v>0</v>
      </c>
      <c r="H20" s="26">
        <v>0</v>
      </c>
      <c r="I20" s="26">
        <v>0</v>
      </c>
      <c r="J20" s="26">
        <v>0</v>
      </c>
      <c r="K20" s="25">
        <f t="shared" si="3"/>
        <v>0</v>
      </c>
      <c r="L20" s="25">
        <f t="shared" si="4"/>
        <v>0</v>
      </c>
      <c r="M20" s="26">
        <v>0</v>
      </c>
      <c r="N20" s="25">
        <f t="shared" si="5"/>
        <v>0</v>
      </c>
      <c r="O20" s="40"/>
      <c r="P20" s="40"/>
    </row>
    <row r="21" spans="1:16" ht="14.25" customHeight="1" x14ac:dyDescent="0.25">
      <c r="A21" s="182"/>
      <c r="B21" s="21" t="s">
        <v>17</v>
      </c>
      <c r="C21" s="26">
        <v>0</v>
      </c>
      <c r="D21" s="26">
        <v>0</v>
      </c>
      <c r="E21" s="26">
        <v>0</v>
      </c>
      <c r="F21" s="26">
        <v>0</v>
      </c>
      <c r="G21" s="25">
        <f t="shared" si="2"/>
        <v>0</v>
      </c>
      <c r="H21" s="26">
        <v>0</v>
      </c>
      <c r="I21" s="26">
        <v>0</v>
      </c>
      <c r="J21" s="26">
        <v>0</v>
      </c>
      <c r="K21" s="25">
        <f t="shared" si="3"/>
        <v>0</v>
      </c>
      <c r="L21" s="25">
        <f t="shared" si="4"/>
        <v>0</v>
      </c>
      <c r="M21" s="26">
        <v>0</v>
      </c>
      <c r="N21" s="25">
        <f t="shared" si="5"/>
        <v>0</v>
      </c>
      <c r="O21" s="40"/>
      <c r="P21" s="40"/>
    </row>
    <row r="22" spans="1:16" ht="14.25" customHeight="1" x14ac:dyDescent="0.25">
      <c r="A22" s="20" t="s">
        <v>27</v>
      </c>
      <c r="B22" s="134" t="s">
        <v>16</v>
      </c>
      <c r="C22" s="26">
        <v>53.78</v>
      </c>
      <c r="D22" s="26">
        <v>54.62</v>
      </c>
      <c r="E22" s="26">
        <v>0</v>
      </c>
      <c r="F22" s="26">
        <v>0</v>
      </c>
      <c r="G22" s="25">
        <f t="shared" si="2"/>
        <v>108.4</v>
      </c>
      <c r="H22" s="26">
        <v>53.78</v>
      </c>
      <c r="I22" s="26">
        <v>15.64</v>
      </c>
      <c r="J22" s="26">
        <v>10.84</v>
      </c>
      <c r="K22" s="25">
        <f t="shared" si="3"/>
        <v>80.260000000000005</v>
      </c>
      <c r="L22" s="25">
        <f t="shared" si="4"/>
        <v>188.66000000000003</v>
      </c>
      <c r="M22" s="26">
        <v>16.88</v>
      </c>
      <c r="N22" s="25">
        <f t="shared" si="5"/>
        <v>205.54000000000002</v>
      </c>
      <c r="O22" s="40"/>
      <c r="P22" s="40"/>
    </row>
    <row r="23" spans="1:16" ht="14.25" customHeight="1" x14ac:dyDescent="0.25">
      <c r="A23" s="23"/>
      <c r="B23" s="134" t="s">
        <v>17</v>
      </c>
      <c r="C23" s="26">
        <v>4937</v>
      </c>
      <c r="D23" s="26">
        <v>5023</v>
      </c>
      <c r="E23" s="26">
        <v>0</v>
      </c>
      <c r="F23" s="26">
        <v>0</v>
      </c>
      <c r="G23" s="25">
        <f t="shared" si="2"/>
        <v>9960</v>
      </c>
      <c r="H23" s="26">
        <v>5040</v>
      </c>
      <c r="I23" s="26">
        <v>1436</v>
      </c>
      <c r="J23" s="26">
        <v>1000</v>
      </c>
      <c r="K23" s="25">
        <f t="shared" si="3"/>
        <v>7476</v>
      </c>
      <c r="L23" s="25">
        <f t="shared" si="4"/>
        <v>17436</v>
      </c>
      <c r="M23" s="26">
        <v>1564</v>
      </c>
      <c r="N23" s="25">
        <f t="shared" si="5"/>
        <v>19000</v>
      </c>
      <c r="O23" s="40"/>
      <c r="P23" s="40"/>
    </row>
    <row r="24" spans="1:16" ht="14.25" customHeight="1" x14ac:dyDescent="0.25">
      <c r="A24" s="181" t="s">
        <v>28</v>
      </c>
      <c r="B24" s="21" t="s">
        <v>16</v>
      </c>
      <c r="C24" s="26">
        <v>116.49</v>
      </c>
      <c r="D24" s="26">
        <v>42.02</v>
      </c>
      <c r="E24" s="26">
        <v>0</v>
      </c>
      <c r="F24" s="26">
        <v>1.78</v>
      </c>
      <c r="G24" s="25">
        <f t="shared" si="2"/>
        <v>160.29</v>
      </c>
      <c r="H24" s="26">
        <v>82.05</v>
      </c>
      <c r="I24" s="26">
        <v>0.13</v>
      </c>
      <c r="J24" s="26">
        <v>0.35</v>
      </c>
      <c r="K24" s="25">
        <f t="shared" si="3"/>
        <v>82.529999999999987</v>
      </c>
      <c r="L24" s="25">
        <f t="shared" si="4"/>
        <v>242.82</v>
      </c>
      <c r="M24" s="26">
        <v>6.2</v>
      </c>
      <c r="N24" s="25">
        <f t="shared" si="5"/>
        <v>249.01999999999998</v>
      </c>
      <c r="O24" s="40"/>
      <c r="P24" s="40"/>
    </row>
    <row r="25" spans="1:16" ht="14.25" customHeight="1" x14ac:dyDescent="0.25">
      <c r="A25" s="181"/>
      <c r="B25" s="21" t="s">
        <v>17</v>
      </c>
      <c r="C25" s="26">
        <v>2657</v>
      </c>
      <c r="D25" s="26">
        <v>1116</v>
      </c>
      <c r="E25" s="26">
        <v>0</v>
      </c>
      <c r="F25" s="26">
        <v>9</v>
      </c>
      <c r="G25" s="25">
        <f t="shared" si="2"/>
        <v>3782</v>
      </c>
      <c r="H25" s="26">
        <v>1161</v>
      </c>
      <c r="I25" s="26">
        <v>62</v>
      </c>
      <c r="J25" s="26">
        <v>26</v>
      </c>
      <c r="K25" s="25">
        <f t="shared" si="3"/>
        <v>1249</v>
      </c>
      <c r="L25" s="25">
        <f t="shared" si="4"/>
        <v>5031</v>
      </c>
      <c r="M25" s="26">
        <v>20</v>
      </c>
      <c r="N25" s="25">
        <f t="shared" si="5"/>
        <v>5051</v>
      </c>
      <c r="O25" s="40"/>
      <c r="P25" s="40"/>
    </row>
    <row r="26" spans="1:16" ht="14.25" customHeight="1" x14ac:dyDescent="0.25">
      <c r="A26" s="181" t="s">
        <v>29</v>
      </c>
      <c r="B26" s="21" t="s">
        <v>16</v>
      </c>
      <c r="C26" s="26">
        <v>0</v>
      </c>
      <c r="D26" s="26">
        <v>0</v>
      </c>
      <c r="E26" s="26">
        <v>0</v>
      </c>
      <c r="F26" s="26">
        <v>0</v>
      </c>
      <c r="G26" s="25">
        <f t="shared" si="2"/>
        <v>0</v>
      </c>
      <c r="H26" s="26">
        <v>0</v>
      </c>
      <c r="I26" s="26">
        <v>0</v>
      </c>
      <c r="J26" s="26">
        <v>0</v>
      </c>
      <c r="K26" s="25">
        <f t="shared" si="3"/>
        <v>0</v>
      </c>
      <c r="L26" s="25">
        <f t="shared" si="4"/>
        <v>0</v>
      </c>
      <c r="M26" s="26">
        <v>0</v>
      </c>
      <c r="N26" s="25">
        <f t="shared" si="5"/>
        <v>0</v>
      </c>
      <c r="O26" s="40"/>
      <c r="P26" s="40"/>
    </row>
    <row r="27" spans="1:16" ht="14.25" customHeight="1" x14ac:dyDescent="0.25">
      <c r="A27" s="181"/>
      <c r="B27" s="21" t="s">
        <v>17</v>
      </c>
      <c r="C27" s="26">
        <v>0</v>
      </c>
      <c r="D27" s="26">
        <v>0</v>
      </c>
      <c r="E27" s="26">
        <v>0</v>
      </c>
      <c r="F27" s="26">
        <v>0</v>
      </c>
      <c r="G27" s="25">
        <f t="shared" si="2"/>
        <v>0</v>
      </c>
      <c r="H27" s="26">
        <v>0</v>
      </c>
      <c r="I27" s="26">
        <v>0</v>
      </c>
      <c r="J27" s="26">
        <v>0</v>
      </c>
      <c r="K27" s="25">
        <f t="shared" si="3"/>
        <v>0</v>
      </c>
      <c r="L27" s="25">
        <f t="shared" si="4"/>
        <v>0</v>
      </c>
      <c r="M27" s="26">
        <v>0</v>
      </c>
      <c r="N27" s="25">
        <f t="shared" si="5"/>
        <v>0</v>
      </c>
      <c r="O27" s="40"/>
      <c r="P27" s="40"/>
    </row>
    <row r="28" spans="1:16" ht="14.25" customHeight="1" x14ac:dyDescent="0.25">
      <c r="A28" s="181" t="s">
        <v>30</v>
      </c>
      <c r="B28" s="21" t="s">
        <v>16</v>
      </c>
      <c r="C28" s="26">
        <v>0</v>
      </c>
      <c r="D28" s="26">
        <v>0</v>
      </c>
      <c r="E28" s="26">
        <v>0</v>
      </c>
      <c r="F28" s="26">
        <v>0</v>
      </c>
      <c r="G28" s="25">
        <f t="shared" si="2"/>
        <v>0</v>
      </c>
      <c r="H28" s="26">
        <v>0</v>
      </c>
      <c r="I28" s="26">
        <v>0</v>
      </c>
      <c r="J28" s="26">
        <v>0</v>
      </c>
      <c r="K28" s="25">
        <f t="shared" si="3"/>
        <v>0</v>
      </c>
      <c r="L28" s="25">
        <f t="shared" si="4"/>
        <v>0</v>
      </c>
      <c r="M28" s="26">
        <v>0</v>
      </c>
      <c r="N28" s="25">
        <f t="shared" si="5"/>
        <v>0</v>
      </c>
      <c r="O28" s="40"/>
      <c r="P28" s="40"/>
    </row>
    <row r="29" spans="1:16" ht="14.25" customHeight="1" x14ac:dyDescent="0.25">
      <c r="A29" s="181"/>
      <c r="B29" s="21" t="s">
        <v>17</v>
      </c>
      <c r="C29" s="26">
        <v>0</v>
      </c>
      <c r="D29" s="26">
        <v>0</v>
      </c>
      <c r="E29" s="26">
        <v>0</v>
      </c>
      <c r="F29" s="26">
        <v>0</v>
      </c>
      <c r="G29" s="25">
        <f t="shared" si="2"/>
        <v>0</v>
      </c>
      <c r="H29" s="26">
        <v>0</v>
      </c>
      <c r="I29" s="26">
        <v>0</v>
      </c>
      <c r="J29" s="26">
        <v>0</v>
      </c>
      <c r="K29" s="25">
        <f t="shared" si="3"/>
        <v>0</v>
      </c>
      <c r="L29" s="25">
        <f t="shared" si="4"/>
        <v>0</v>
      </c>
      <c r="M29" s="26">
        <v>0</v>
      </c>
      <c r="N29" s="25">
        <f t="shared" si="5"/>
        <v>0</v>
      </c>
      <c r="O29" s="40"/>
      <c r="P29" s="40"/>
    </row>
    <row r="30" spans="1:16" ht="14.25" customHeight="1" x14ac:dyDescent="0.25">
      <c r="A30" s="181" t="s">
        <v>31</v>
      </c>
      <c r="B30" s="141" t="s">
        <v>16</v>
      </c>
      <c r="C30" s="26">
        <v>25.41</v>
      </c>
      <c r="D30" s="26">
        <v>8.8699999999999992</v>
      </c>
      <c r="E30" s="26">
        <v>0</v>
      </c>
      <c r="F30" s="26">
        <v>0.1</v>
      </c>
      <c r="G30" s="25">
        <f t="shared" si="2"/>
        <v>34.380000000000003</v>
      </c>
      <c r="H30" s="26">
        <v>10.23</v>
      </c>
      <c r="I30" s="26">
        <v>0.82</v>
      </c>
      <c r="J30" s="26">
        <v>3.66</v>
      </c>
      <c r="K30" s="25">
        <f t="shared" si="3"/>
        <v>14.71</v>
      </c>
      <c r="L30" s="25">
        <f t="shared" si="4"/>
        <v>49.09</v>
      </c>
      <c r="M30" s="26">
        <v>0</v>
      </c>
      <c r="N30" s="25">
        <f t="shared" si="5"/>
        <v>49.09</v>
      </c>
      <c r="O30" s="59"/>
      <c r="P30" s="40"/>
    </row>
    <row r="31" spans="1:16" ht="14.25" customHeight="1" x14ac:dyDescent="0.25">
      <c r="A31" s="181"/>
      <c r="B31" s="141" t="s">
        <v>17</v>
      </c>
      <c r="C31" s="26">
        <v>6397</v>
      </c>
      <c r="D31" s="26">
        <v>1478</v>
      </c>
      <c r="E31" s="26">
        <v>0</v>
      </c>
      <c r="F31" s="26">
        <v>12</v>
      </c>
      <c r="G31" s="25">
        <f t="shared" si="2"/>
        <v>7887</v>
      </c>
      <c r="H31" s="26">
        <v>1464</v>
      </c>
      <c r="I31" s="26">
        <v>199</v>
      </c>
      <c r="J31" s="26">
        <v>427</v>
      </c>
      <c r="K31" s="25">
        <f t="shared" si="3"/>
        <v>2090</v>
      </c>
      <c r="L31" s="25">
        <f t="shared" si="4"/>
        <v>9977</v>
      </c>
      <c r="M31" s="26">
        <v>0</v>
      </c>
      <c r="N31" s="25">
        <f t="shared" si="5"/>
        <v>9977</v>
      </c>
      <c r="O31" s="59"/>
      <c r="P31" s="40"/>
    </row>
    <row r="32" spans="1:16" ht="14.25" customHeight="1" x14ac:dyDescent="0.25">
      <c r="A32" s="181" t="s">
        <v>32</v>
      </c>
      <c r="B32" s="141" t="s">
        <v>16</v>
      </c>
      <c r="C32" s="26">
        <v>0</v>
      </c>
      <c r="D32" s="26">
        <v>0</v>
      </c>
      <c r="E32" s="26">
        <v>0</v>
      </c>
      <c r="F32" s="26">
        <v>0</v>
      </c>
      <c r="G32" s="25">
        <f t="shared" si="2"/>
        <v>0</v>
      </c>
      <c r="H32" s="26">
        <v>0</v>
      </c>
      <c r="I32" s="26">
        <v>0</v>
      </c>
      <c r="J32" s="26">
        <v>0</v>
      </c>
      <c r="K32" s="25">
        <f t="shared" si="3"/>
        <v>0</v>
      </c>
      <c r="L32" s="25">
        <f t="shared" si="4"/>
        <v>0</v>
      </c>
      <c r="M32" s="26">
        <v>0</v>
      </c>
      <c r="N32" s="25">
        <f t="shared" si="5"/>
        <v>0</v>
      </c>
      <c r="O32" s="59"/>
      <c r="P32" s="40"/>
    </row>
    <row r="33" spans="1:16" ht="14.25" customHeight="1" x14ac:dyDescent="0.25">
      <c r="A33" s="181"/>
      <c r="B33" s="141" t="s">
        <v>17</v>
      </c>
      <c r="C33" s="26">
        <v>0</v>
      </c>
      <c r="D33" s="26">
        <v>0</v>
      </c>
      <c r="E33" s="26">
        <v>0</v>
      </c>
      <c r="F33" s="26">
        <v>0</v>
      </c>
      <c r="G33" s="25">
        <f t="shared" si="2"/>
        <v>0</v>
      </c>
      <c r="H33" s="26">
        <v>0</v>
      </c>
      <c r="I33" s="26">
        <v>0</v>
      </c>
      <c r="J33" s="26">
        <v>0</v>
      </c>
      <c r="K33" s="25">
        <f t="shared" si="3"/>
        <v>0</v>
      </c>
      <c r="L33" s="25">
        <f t="shared" si="4"/>
        <v>0</v>
      </c>
      <c r="M33" s="26">
        <v>0</v>
      </c>
      <c r="N33" s="25">
        <f t="shared" si="5"/>
        <v>0</v>
      </c>
      <c r="O33" s="59"/>
      <c r="P33" s="40"/>
    </row>
    <row r="34" spans="1:16" ht="14.25" customHeight="1" x14ac:dyDescent="0.25">
      <c r="A34" s="181" t="s">
        <v>33</v>
      </c>
      <c r="B34" s="141" t="s">
        <v>16</v>
      </c>
      <c r="C34" s="26">
        <v>0</v>
      </c>
      <c r="D34" s="26">
        <v>0</v>
      </c>
      <c r="E34" s="26">
        <v>0</v>
      </c>
      <c r="F34" s="26">
        <v>0</v>
      </c>
      <c r="G34" s="25">
        <f t="shared" si="2"/>
        <v>0</v>
      </c>
      <c r="H34" s="26">
        <v>0</v>
      </c>
      <c r="I34" s="26">
        <v>0</v>
      </c>
      <c r="J34" s="26">
        <v>0</v>
      </c>
      <c r="K34" s="25">
        <f t="shared" si="3"/>
        <v>0</v>
      </c>
      <c r="L34" s="25">
        <f t="shared" si="4"/>
        <v>0</v>
      </c>
      <c r="M34" s="26">
        <v>0</v>
      </c>
      <c r="N34" s="25">
        <f t="shared" si="5"/>
        <v>0</v>
      </c>
      <c r="O34" s="59"/>
      <c r="P34" s="40"/>
    </row>
    <row r="35" spans="1:16" ht="14.25" customHeight="1" x14ac:dyDescent="0.25">
      <c r="A35" s="181"/>
      <c r="B35" s="141" t="s">
        <v>17</v>
      </c>
      <c r="C35" s="26">
        <v>0</v>
      </c>
      <c r="D35" s="26">
        <v>0</v>
      </c>
      <c r="E35" s="26">
        <v>0</v>
      </c>
      <c r="F35" s="26">
        <v>0</v>
      </c>
      <c r="G35" s="25">
        <f t="shared" si="2"/>
        <v>0</v>
      </c>
      <c r="H35" s="26">
        <v>0</v>
      </c>
      <c r="I35" s="26">
        <v>0</v>
      </c>
      <c r="J35" s="26">
        <v>0</v>
      </c>
      <c r="K35" s="25">
        <f t="shared" si="3"/>
        <v>0</v>
      </c>
      <c r="L35" s="25">
        <f t="shared" si="4"/>
        <v>0</v>
      </c>
      <c r="M35" s="26">
        <v>0</v>
      </c>
      <c r="N35" s="25">
        <f t="shared" si="5"/>
        <v>0</v>
      </c>
      <c r="O35" s="59"/>
      <c r="P35" s="40"/>
    </row>
    <row r="36" spans="1:16" ht="14.25" customHeight="1" x14ac:dyDescent="0.25">
      <c r="A36" s="181" t="s">
        <v>34</v>
      </c>
      <c r="B36" s="141" t="s">
        <v>16</v>
      </c>
      <c r="C36" s="26">
        <v>0</v>
      </c>
      <c r="D36" s="26">
        <v>0</v>
      </c>
      <c r="E36" s="26">
        <v>0</v>
      </c>
      <c r="F36" s="26">
        <v>0</v>
      </c>
      <c r="G36" s="25">
        <f t="shared" si="2"/>
        <v>0</v>
      </c>
      <c r="H36" s="26">
        <v>0</v>
      </c>
      <c r="I36" s="26">
        <v>0</v>
      </c>
      <c r="J36" s="26">
        <v>0</v>
      </c>
      <c r="K36" s="25">
        <f t="shared" si="3"/>
        <v>0</v>
      </c>
      <c r="L36" s="25">
        <f t="shared" si="4"/>
        <v>0</v>
      </c>
      <c r="M36" s="26">
        <v>0</v>
      </c>
      <c r="N36" s="25">
        <f t="shared" si="5"/>
        <v>0</v>
      </c>
      <c r="O36" s="59"/>
      <c r="P36" s="40"/>
    </row>
    <row r="37" spans="1:16" ht="14.25" customHeight="1" x14ac:dyDescent="0.25">
      <c r="A37" s="181"/>
      <c r="B37" s="141" t="s">
        <v>17</v>
      </c>
      <c r="C37" s="26">
        <v>0</v>
      </c>
      <c r="D37" s="26">
        <v>0</v>
      </c>
      <c r="E37" s="26">
        <v>0</v>
      </c>
      <c r="F37" s="26">
        <v>0</v>
      </c>
      <c r="G37" s="25">
        <f t="shared" si="2"/>
        <v>0</v>
      </c>
      <c r="H37" s="26">
        <v>0</v>
      </c>
      <c r="I37" s="26">
        <v>0</v>
      </c>
      <c r="J37" s="26">
        <v>0</v>
      </c>
      <c r="K37" s="25">
        <f t="shared" si="3"/>
        <v>0</v>
      </c>
      <c r="L37" s="25">
        <f t="shared" si="4"/>
        <v>0</v>
      </c>
      <c r="M37" s="26">
        <v>0</v>
      </c>
      <c r="N37" s="25">
        <f t="shared" si="5"/>
        <v>0</v>
      </c>
      <c r="O37" s="59"/>
      <c r="P37" s="40"/>
    </row>
    <row r="38" spans="1:16" ht="14.25" customHeight="1" x14ac:dyDescent="0.25">
      <c r="A38" s="23" t="s">
        <v>35</v>
      </c>
      <c r="B38" s="141" t="s">
        <v>16</v>
      </c>
      <c r="C38" s="25">
        <f>C4+C12+C14+C16+C18+C20+C22+C24+C26+C28+C30+C32+C34+C36</f>
        <v>2002.4799999999998</v>
      </c>
      <c r="D38" s="25">
        <f t="shared" ref="D38:M39" si="6">D4+D12+D14+D16+D18+D20+D22+D24+D26+D28+D30+D32+D34+D36</f>
        <v>1373.7499999999998</v>
      </c>
      <c r="E38" s="25">
        <f t="shared" si="6"/>
        <v>0</v>
      </c>
      <c r="F38" s="25">
        <f t="shared" si="6"/>
        <v>15.209999999999999</v>
      </c>
      <c r="G38" s="25">
        <f t="shared" si="6"/>
        <v>3391.44</v>
      </c>
      <c r="H38" s="25">
        <f t="shared" si="6"/>
        <v>1302.22</v>
      </c>
      <c r="I38" s="25">
        <f t="shared" si="6"/>
        <v>151.32999999999998</v>
      </c>
      <c r="J38" s="25">
        <f t="shared" si="6"/>
        <v>221.78</v>
      </c>
      <c r="K38" s="25">
        <f t="shared" si="6"/>
        <v>1675.33</v>
      </c>
      <c r="L38" s="25">
        <f t="shared" si="6"/>
        <v>5066.7699999999995</v>
      </c>
      <c r="M38" s="25">
        <f t="shared" si="6"/>
        <v>44.85</v>
      </c>
      <c r="N38" s="25">
        <f>N4+N12+N14+N16+N18+N20+N22+N24+N26+N28+N30+N32+N34+N36</f>
        <v>5111.6200000000008</v>
      </c>
      <c r="O38" s="115"/>
      <c r="P38" s="40"/>
    </row>
    <row r="39" spans="1:16" ht="14.25" customHeight="1" x14ac:dyDescent="0.25">
      <c r="A39" s="21"/>
      <c r="B39" s="141" t="s">
        <v>17</v>
      </c>
      <c r="C39" s="60">
        <f>C5+C13+C15+C17+C19+C21+C23+C25+C27+C29+C31+C33+C35+C37</f>
        <v>202444</v>
      </c>
      <c r="D39" s="60">
        <f t="shared" si="6"/>
        <v>129736</v>
      </c>
      <c r="E39" s="60">
        <f t="shared" si="6"/>
        <v>0</v>
      </c>
      <c r="F39" s="60">
        <f t="shared" si="6"/>
        <v>782</v>
      </c>
      <c r="G39" s="60">
        <f t="shared" si="6"/>
        <v>332962</v>
      </c>
      <c r="H39" s="60">
        <f t="shared" si="6"/>
        <v>192228</v>
      </c>
      <c r="I39" s="60">
        <f t="shared" si="6"/>
        <v>18487</v>
      </c>
      <c r="J39" s="60">
        <f t="shared" si="6"/>
        <v>46686</v>
      </c>
      <c r="K39" s="60">
        <f t="shared" si="6"/>
        <v>257401</v>
      </c>
      <c r="L39" s="60">
        <f t="shared" si="6"/>
        <v>590363</v>
      </c>
      <c r="M39" s="60">
        <f t="shared" si="6"/>
        <v>4938</v>
      </c>
      <c r="N39" s="60">
        <f>N5+N13+N15+N17+N19+N21+N23+N25+N27+N29+N31+N33+N35+N37</f>
        <v>595301</v>
      </c>
      <c r="O39" s="59"/>
      <c r="P39" s="12"/>
    </row>
    <row r="40" spans="1:16" x14ac:dyDescent="0.25">
      <c r="A40" s="40"/>
      <c r="B40" s="40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59"/>
      <c r="P40" s="40"/>
    </row>
    <row r="41" spans="1:16" x14ac:dyDescent="0.25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1:16" x14ac:dyDescent="0.25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1:16" x14ac:dyDescent="0.25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1:16" x14ac:dyDescent="0.25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1:16" x14ac:dyDescent="0.25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1:16" x14ac:dyDescent="0.25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1:16" x14ac:dyDescent="0.25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1:16" x14ac:dyDescent="0.25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1:16" x14ac:dyDescent="0.25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1:16" x14ac:dyDescent="0.25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1:16" x14ac:dyDescent="0.25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1:16" x14ac:dyDescent="0.25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1:16" x14ac:dyDescent="0.25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1:16" x14ac:dyDescent="0.25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1:16" x14ac:dyDescent="0.25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1:16" x14ac:dyDescent="0.25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1:16" x14ac:dyDescent="0.25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1:16" x14ac:dyDescent="0.25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</row>
    <row r="66" spans="1:16" x14ac:dyDescent="0.25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</row>
    <row r="67" spans="1:16" x14ac:dyDescent="0.25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</row>
    <row r="68" spans="1:16" x14ac:dyDescent="0.25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1:16" x14ac:dyDescent="0.25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1:16" x14ac:dyDescent="0.25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1:16" x14ac:dyDescent="0.25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1:16" x14ac:dyDescent="0.25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1:16" x14ac:dyDescent="0.25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1:16" x14ac:dyDescent="0.25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1:16" x14ac:dyDescent="0.25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1:16" x14ac:dyDescent="0.25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1:16" x14ac:dyDescent="0.25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1:16" x14ac:dyDescent="0.25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1:16" x14ac:dyDescent="0.25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1:16" x14ac:dyDescent="0.25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1:16" x14ac:dyDescent="0.25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1:16" x14ac:dyDescent="0.25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1:16" x14ac:dyDescent="0.25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1:16" x14ac:dyDescent="0.25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1:16" x14ac:dyDescent="0.25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</sheetData>
  <mergeCells count="15">
    <mergeCell ref="A16:A17"/>
    <mergeCell ref="C2:M2"/>
    <mergeCell ref="A6:A7"/>
    <mergeCell ref="A8:A9"/>
    <mergeCell ref="A10:A11"/>
    <mergeCell ref="A14:A15"/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</mergeCells>
  <pageMargins left="0.17" right="0.17" top="0.21" bottom="0.2" header="0.17" footer="0.17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Q85"/>
  <sheetViews>
    <sheetView topLeftCell="A10" workbookViewId="0">
      <selection activeCell="G17" sqref="G17"/>
    </sheetView>
  </sheetViews>
  <sheetFormatPr defaultRowHeight="15" x14ac:dyDescent="0.25"/>
  <cols>
    <col min="1" max="1" width="31.28515625" style="39" customWidth="1"/>
    <col min="2" max="2" width="4" style="39" customWidth="1"/>
    <col min="3" max="4" width="9.140625" style="39"/>
    <col min="5" max="5" width="6.5703125" style="39" customWidth="1"/>
    <col min="6" max="6" width="6.28515625" style="39" customWidth="1"/>
    <col min="7" max="7" width="13.28515625" style="39" customWidth="1"/>
    <col min="8" max="8" width="9.140625" style="39"/>
    <col min="9" max="9" width="7.28515625" style="39" customWidth="1"/>
    <col min="10" max="10" width="9.140625" style="39"/>
    <col min="11" max="11" width="10.7109375" style="39" customWidth="1"/>
    <col min="12" max="12" width="7.85546875" style="39" customWidth="1"/>
    <col min="13" max="13" width="6.7109375" style="39" customWidth="1"/>
    <col min="14" max="14" width="12.42578125" style="39" customWidth="1"/>
    <col min="15" max="16384" width="9.140625" style="39"/>
  </cols>
  <sheetData>
    <row r="1" spans="1:17" ht="12" customHeight="1" x14ac:dyDescent="0.25">
      <c r="A1" s="75" t="s">
        <v>50</v>
      </c>
    </row>
    <row r="2" spans="1:17" ht="12" customHeight="1" x14ac:dyDescent="0.25">
      <c r="A2" s="22" t="s">
        <v>0</v>
      </c>
      <c r="B2" s="22"/>
      <c r="C2" s="183" t="s">
        <v>1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7" t="s">
        <v>2</v>
      </c>
      <c r="O2" s="40"/>
      <c r="P2" s="40"/>
    </row>
    <row r="3" spans="1:17" ht="25.5" customHeight="1" x14ac:dyDescent="0.25">
      <c r="A3" s="22" t="s">
        <v>3</v>
      </c>
      <c r="B3" s="142"/>
      <c r="C3" s="142" t="s">
        <v>4</v>
      </c>
      <c r="D3" s="142" t="s">
        <v>5</v>
      </c>
      <c r="E3" s="142" t="s">
        <v>6</v>
      </c>
      <c r="F3" s="142" t="s">
        <v>7</v>
      </c>
      <c r="G3" s="142" t="s">
        <v>8</v>
      </c>
      <c r="H3" s="142" t="s">
        <v>9</v>
      </c>
      <c r="I3" s="142" t="s">
        <v>10</v>
      </c>
      <c r="J3" s="142" t="s">
        <v>11</v>
      </c>
      <c r="K3" s="142" t="s">
        <v>12</v>
      </c>
      <c r="L3" s="142" t="s">
        <v>13</v>
      </c>
      <c r="M3" s="142" t="s">
        <v>14</v>
      </c>
      <c r="N3" s="142"/>
      <c r="O3" s="40"/>
      <c r="P3" s="40"/>
    </row>
    <row r="4" spans="1:17" ht="14.25" customHeight="1" x14ac:dyDescent="0.25">
      <c r="A4" s="20" t="s">
        <v>15</v>
      </c>
      <c r="B4" s="141" t="s">
        <v>16</v>
      </c>
      <c r="C4" s="34">
        <f>C6+C8+C10</f>
        <v>500.90999999999997</v>
      </c>
      <c r="D4" s="34">
        <f t="shared" ref="D4:N4" si="0">D6+D8+D10</f>
        <v>525.12</v>
      </c>
      <c r="E4" s="34">
        <f t="shared" si="0"/>
        <v>0</v>
      </c>
      <c r="F4" s="34">
        <f t="shared" si="0"/>
        <v>0.94</v>
      </c>
      <c r="G4" s="34">
        <f t="shared" si="0"/>
        <v>1026.97</v>
      </c>
      <c r="H4" s="34">
        <f t="shared" si="0"/>
        <v>1467.26</v>
      </c>
      <c r="I4" s="34">
        <f t="shared" si="0"/>
        <v>205.1</v>
      </c>
      <c r="J4" s="34">
        <f>J6+J8+J10</f>
        <v>828.29</v>
      </c>
      <c r="K4" s="34">
        <f t="shared" si="0"/>
        <v>2500.65</v>
      </c>
      <c r="L4" s="34">
        <f t="shared" si="0"/>
        <v>3527.6200000000003</v>
      </c>
      <c r="M4" s="34">
        <f t="shared" si="0"/>
        <v>1533.67</v>
      </c>
      <c r="N4" s="34">
        <f t="shared" si="0"/>
        <v>5061.2900000000009</v>
      </c>
      <c r="O4" s="40"/>
      <c r="P4" s="40"/>
    </row>
    <row r="5" spans="1:17" ht="14.25" customHeight="1" x14ac:dyDescent="0.25">
      <c r="A5" s="23"/>
      <c r="B5" s="141" t="s">
        <v>17</v>
      </c>
      <c r="C5" s="140">
        <f>C7+C9+C11</f>
        <v>93095</v>
      </c>
      <c r="D5" s="140">
        <f t="shared" ref="D5:N5" si="1">D7+D9+D11</f>
        <v>87813</v>
      </c>
      <c r="E5" s="140">
        <f t="shared" si="1"/>
        <v>0</v>
      </c>
      <c r="F5" s="140">
        <f t="shared" si="1"/>
        <v>123</v>
      </c>
      <c r="G5" s="140">
        <f t="shared" si="1"/>
        <v>181031</v>
      </c>
      <c r="H5" s="140">
        <f t="shared" si="1"/>
        <v>239111</v>
      </c>
      <c r="I5" s="140">
        <f>I7+I9+I11</f>
        <v>34276</v>
      </c>
      <c r="J5" s="140">
        <f t="shared" si="1"/>
        <v>132802</v>
      </c>
      <c r="K5" s="140">
        <f t="shared" si="1"/>
        <v>406189</v>
      </c>
      <c r="L5" s="140">
        <f t="shared" si="1"/>
        <v>587220</v>
      </c>
      <c r="M5" s="140">
        <f t="shared" si="1"/>
        <v>201887</v>
      </c>
      <c r="N5" s="140">
        <f t="shared" si="1"/>
        <v>789107</v>
      </c>
      <c r="O5" s="40"/>
      <c r="P5" s="12"/>
    </row>
    <row r="6" spans="1:17" ht="15" customHeight="1" x14ac:dyDescent="0.25">
      <c r="A6" s="184" t="s">
        <v>18</v>
      </c>
      <c r="B6" s="141" t="s">
        <v>16</v>
      </c>
      <c r="C6" s="118">
        <v>128.47999999999999</v>
      </c>
      <c r="D6" s="118">
        <v>287.48</v>
      </c>
      <c r="E6" s="145">
        <v>0</v>
      </c>
      <c r="F6" s="145">
        <v>0.94</v>
      </c>
      <c r="G6" s="145">
        <f>SUM(C6:F6)</f>
        <v>416.90000000000003</v>
      </c>
      <c r="H6" s="118">
        <v>941.91</v>
      </c>
      <c r="I6" s="118">
        <v>167.81</v>
      </c>
      <c r="J6" s="118">
        <v>610.01</v>
      </c>
      <c r="K6" s="145">
        <f>SUM(H6:J6)</f>
        <v>1719.73</v>
      </c>
      <c r="L6" s="145">
        <f>G6+K6</f>
        <v>2136.63</v>
      </c>
      <c r="M6" s="118">
        <v>1185.98</v>
      </c>
      <c r="N6" s="145">
        <f>SUM(L6:M6)</f>
        <v>3322.61</v>
      </c>
      <c r="O6" s="40"/>
      <c r="P6" s="12"/>
      <c r="Q6" s="12"/>
    </row>
    <row r="7" spans="1:17" ht="13.5" customHeight="1" x14ac:dyDescent="0.25">
      <c r="A7" s="184"/>
      <c r="B7" s="141" t="s">
        <v>17</v>
      </c>
      <c r="C7" s="121">
        <v>27302</v>
      </c>
      <c r="D7" s="121">
        <v>66678</v>
      </c>
      <c r="E7" s="117">
        <v>0</v>
      </c>
      <c r="F7" s="117">
        <v>123</v>
      </c>
      <c r="G7" s="117">
        <f t="shared" ref="G7:G37" si="2">SUM(C7:F7)</f>
        <v>94103</v>
      </c>
      <c r="H7" s="121">
        <v>184929</v>
      </c>
      <c r="I7" s="121">
        <v>33075</v>
      </c>
      <c r="J7" s="121">
        <v>127047</v>
      </c>
      <c r="K7" s="117">
        <f t="shared" ref="K7:K37" si="3">SUM(H7:J7)</f>
        <v>345051</v>
      </c>
      <c r="L7" s="117">
        <f t="shared" ref="L7:L37" si="4">G7+K7</f>
        <v>439154</v>
      </c>
      <c r="M7" s="121">
        <v>192923</v>
      </c>
      <c r="N7" s="117">
        <f t="shared" ref="N7:N37" si="5">SUM(L7:M7)</f>
        <v>632077</v>
      </c>
      <c r="O7" s="43"/>
      <c r="P7" s="43"/>
    </row>
    <row r="8" spans="1:17" ht="27.75" customHeight="1" x14ac:dyDescent="0.25">
      <c r="A8" s="184" t="s">
        <v>19</v>
      </c>
      <c r="B8" s="144" t="s">
        <v>16</v>
      </c>
      <c r="C8" s="122">
        <v>91.37</v>
      </c>
      <c r="D8" s="122">
        <v>168.82</v>
      </c>
      <c r="E8" s="122">
        <v>0</v>
      </c>
      <c r="F8" s="122">
        <v>0</v>
      </c>
      <c r="G8" s="122">
        <f t="shared" si="2"/>
        <v>260.19</v>
      </c>
      <c r="H8" s="122">
        <v>282.12</v>
      </c>
      <c r="I8" s="122">
        <v>37.29</v>
      </c>
      <c r="J8" s="122">
        <v>217.51</v>
      </c>
      <c r="K8" s="122">
        <f t="shared" si="3"/>
        <v>536.92000000000007</v>
      </c>
      <c r="L8" s="122">
        <f t="shared" si="4"/>
        <v>797.11000000000013</v>
      </c>
      <c r="M8" s="122">
        <v>347.43</v>
      </c>
      <c r="N8" s="122">
        <f t="shared" si="5"/>
        <v>1144.5400000000002</v>
      </c>
      <c r="O8" s="43"/>
      <c r="P8" s="43"/>
    </row>
    <row r="9" spans="1:17" ht="15" customHeight="1" x14ac:dyDescent="0.25">
      <c r="A9" s="184"/>
      <c r="B9" s="144" t="s">
        <v>38</v>
      </c>
      <c r="C9" s="123">
        <v>3832</v>
      </c>
      <c r="D9" s="117">
        <v>4777</v>
      </c>
      <c r="E9" s="117">
        <v>0</v>
      </c>
      <c r="F9" s="117">
        <v>0</v>
      </c>
      <c r="G9" s="117">
        <f t="shared" si="2"/>
        <v>8609</v>
      </c>
      <c r="H9" s="117">
        <v>7732</v>
      </c>
      <c r="I9" s="117">
        <v>1201</v>
      </c>
      <c r="J9" s="117">
        <v>5569</v>
      </c>
      <c r="K9" s="117">
        <f t="shared" si="3"/>
        <v>14502</v>
      </c>
      <c r="L9" s="117">
        <f t="shared" si="4"/>
        <v>23111</v>
      </c>
      <c r="M9" s="117">
        <v>8935</v>
      </c>
      <c r="N9" s="117">
        <f t="shared" si="5"/>
        <v>32046</v>
      </c>
      <c r="O9" s="43"/>
      <c r="P9" s="43"/>
    </row>
    <row r="10" spans="1:17" ht="14.25" customHeight="1" x14ac:dyDescent="0.25">
      <c r="A10" s="184" t="s">
        <v>20</v>
      </c>
      <c r="B10" s="141" t="s">
        <v>16</v>
      </c>
      <c r="C10" s="145">
        <v>281.06</v>
      </c>
      <c r="D10" s="145">
        <v>68.819999999999993</v>
      </c>
      <c r="E10" s="145">
        <v>0</v>
      </c>
      <c r="F10" s="145">
        <v>0</v>
      </c>
      <c r="G10" s="145">
        <f t="shared" si="2"/>
        <v>349.88</v>
      </c>
      <c r="H10" s="145">
        <v>243.23</v>
      </c>
      <c r="I10" s="145">
        <v>0</v>
      </c>
      <c r="J10" s="145">
        <v>0.77</v>
      </c>
      <c r="K10" s="145">
        <f t="shared" si="3"/>
        <v>244</v>
      </c>
      <c r="L10" s="145">
        <f t="shared" si="4"/>
        <v>593.88</v>
      </c>
      <c r="M10" s="145">
        <v>0.26</v>
      </c>
      <c r="N10" s="145">
        <f t="shared" si="5"/>
        <v>594.14</v>
      </c>
      <c r="O10" s="43"/>
      <c r="P10" s="43"/>
    </row>
    <row r="11" spans="1:17" ht="14.25" customHeight="1" x14ac:dyDescent="0.25">
      <c r="A11" s="184"/>
      <c r="B11" s="141" t="s">
        <v>17</v>
      </c>
      <c r="C11" s="117">
        <v>61961</v>
      </c>
      <c r="D11" s="117">
        <v>16358</v>
      </c>
      <c r="E11" s="117">
        <v>0</v>
      </c>
      <c r="F11" s="117">
        <v>0</v>
      </c>
      <c r="G11" s="117">
        <f t="shared" si="2"/>
        <v>78319</v>
      </c>
      <c r="H11" s="117">
        <v>46450</v>
      </c>
      <c r="I11" s="117">
        <v>0</v>
      </c>
      <c r="J11" s="117">
        <v>186</v>
      </c>
      <c r="K11" s="117">
        <f t="shared" si="3"/>
        <v>46636</v>
      </c>
      <c r="L11" s="117">
        <f t="shared" si="4"/>
        <v>124955</v>
      </c>
      <c r="M11" s="117">
        <v>29</v>
      </c>
      <c r="N11" s="117">
        <f t="shared" si="5"/>
        <v>124984</v>
      </c>
      <c r="O11" s="43"/>
      <c r="P11" s="40"/>
    </row>
    <row r="12" spans="1:17" ht="14.25" customHeight="1" x14ac:dyDescent="0.25">
      <c r="A12" s="20" t="s">
        <v>21</v>
      </c>
      <c r="B12" s="141" t="s">
        <v>16</v>
      </c>
      <c r="C12" s="145">
        <v>796.4</v>
      </c>
      <c r="D12" s="145">
        <v>266.48</v>
      </c>
      <c r="E12" s="145">
        <v>0.15</v>
      </c>
      <c r="F12" s="145">
        <v>3.54</v>
      </c>
      <c r="G12" s="34">
        <f t="shared" si="2"/>
        <v>1066.5700000000002</v>
      </c>
      <c r="H12" s="145">
        <v>1947.88</v>
      </c>
      <c r="I12" s="145">
        <v>275.24</v>
      </c>
      <c r="J12" s="145">
        <v>190.22</v>
      </c>
      <c r="K12" s="34">
        <f t="shared" si="3"/>
        <v>2413.3399999999997</v>
      </c>
      <c r="L12" s="34">
        <f t="shared" si="4"/>
        <v>3479.91</v>
      </c>
      <c r="M12" s="145">
        <v>268.94</v>
      </c>
      <c r="N12" s="34">
        <f t="shared" si="5"/>
        <v>3748.85</v>
      </c>
      <c r="O12" s="43"/>
      <c r="P12" s="40"/>
    </row>
    <row r="13" spans="1:17" ht="14.25" customHeight="1" x14ac:dyDescent="0.25">
      <c r="A13" s="21" t="s">
        <v>37</v>
      </c>
      <c r="B13" s="141" t="s">
        <v>17</v>
      </c>
      <c r="C13" s="145">
        <v>12249</v>
      </c>
      <c r="D13" s="145">
        <v>5256</v>
      </c>
      <c r="E13" s="145">
        <v>2</v>
      </c>
      <c r="F13" s="145">
        <v>36</v>
      </c>
      <c r="G13" s="34">
        <f t="shared" si="2"/>
        <v>17543</v>
      </c>
      <c r="H13" s="145">
        <v>32933</v>
      </c>
      <c r="I13" s="145">
        <v>5913</v>
      </c>
      <c r="J13" s="145">
        <v>2820</v>
      </c>
      <c r="K13" s="34">
        <f t="shared" si="3"/>
        <v>41666</v>
      </c>
      <c r="L13" s="34">
        <f t="shared" si="4"/>
        <v>59209</v>
      </c>
      <c r="M13" s="145">
        <v>4787</v>
      </c>
      <c r="N13" s="34">
        <f t="shared" si="5"/>
        <v>63996</v>
      </c>
      <c r="O13" s="43"/>
      <c r="P13" s="40"/>
    </row>
    <row r="14" spans="1:17" ht="14.25" customHeight="1" x14ac:dyDescent="0.25">
      <c r="A14" s="181" t="s">
        <v>23</v>
      </c>
      <c r="B14" s="141" t="s">
        <v>16</v>
      </c>
      <c r="C14" s="145">
        <v>23.44</v>
      </c>
      <c r="D14" s="145">
        <v>17.86</v>
      </c>
      <c r="E14" s="145">
        <v>0</v>
      </c>
      <c r="F14" s="145">
        <v>0.28000000000000003</v>
      </c>
      <c r="G14" s="34">
        <f t="shared" si="2"/>
        <v>41.58</v>
      </c>
      <c r="H14" s="145">
        <v>61.65</v>
      </c>
      <c r="I14" s="145">
        <v>5.65</v>
      </c>
      <c r="J14" s="145">
        <v>2.99</v>
      </c>
      <c r="K14" s="34">
        <f t="shared" si="3"/>
        <v>70.289999999999992</v>
      </c>
      <c r="L14" s="34">
        <f t="shared" si="4"/>
        <v>111.86999999999999</v>
      </c>
      <c r="M14" s="145">
        <v>1.17</v>
      </c>
      <c r="N14" s="34">
        <f t="shared" si="5"/>
        <v>113.03999999999999</v>
      </c>
      <c r="O14" s="40"/>
      <c r="P14" s="40"/>
    </row>
    <row r="15" spans="1:17" ht="14.25" customHeight="1" x14ac:dyDescent="0.25">
      <c r="A15" s="181"/>
      <c r="B15" s="141" t="s">
        <v>17</v>
      </c>
      <c r="C15" s="145">
        <v>2524</v>
      </c>
      <c r="D15" s="145">
        <v>1978</v>
      </c>
      <c r="E15" s="145">
        <v>0</v>
      </c>
      <c r="F15" s="145">
        <v>32</v>
      </c>
      <c r="G15" s="34">
        <f t="shared" si="2"/>
        <v>4534</v>
      </c>
      <c r="H15" s="145">
        <v>6698</v>
      </c>
      <c r="I15" s="145">
        <v>771</v>
      </c>
      <c r="J15" s="145">
        <v>164</v>
      </c>
      <c r="K15" s="34">
        <f t="shared" si="3"/>
        <v>7633</v>
      </c>
      <c r="L15" s="34">
        <f t="shared" si="4"/>
        <v>12167</v>
      </c>
      <c r="M15" s="145">
        <v>90</v>
      </c>
      <c r="N15" s="34">
        <f t="shared" si="5"/>
        <v>12257</v>
      </c>
      <c r="O15" s="40"/>
      <c r="P15" s="40"/>
    </row>
    <row r="16" spans="1:17" ht="14.25" customHeight="1" x14ac:dyDescent="0.25">
      <c r="A16" s="181" t="s">
        <v>24</v>
      </c>
      <c r="B16" s="141" t="s">
        <v>16</v>
      </c>
      <c r="C16" s="145">
        <v>1040.97</v>
      </c>
      <c r="D16" s="145">
        <v>313.05</v>
      </c>
      <c r="E16" s="145">
        <v>4.71</v>
      </c>
      <c r="F16" s="145">
        <v>13.83</v>
      </c>
      <c r="G16" s="34">
        <f t="shared" si="2"/>
        <v>1372.56</v>
      </c>
      <c r="H16" s="145">
        <v>574.16</v>
      </c>
      <c r="I16" s="145">
        <v>116.95</v>
      </c>
      <c r="J16" s="145">
        <v>111.77</v>
      </c>
      <c r="K16" s="34">
        <f t="shared" si="3"/>
        <v>802.88</v>
      </c>
      <c r="L16" s="34">
        <f t="shared" si="4"/>
        <v>2175.44</v>
      </c>
      <c r="M16" s="145">
        <v>126.5</v>
      </c>
      <c r="N16" s="34">
        <f t="shared" si="5"/>
        <v>2301.94</v>
      </c>
      <c r="O16" s="40"/>
      <c r="P16" s="40"/>
    </row>
    <row r="17" spans="1:16" ht="14.25" customHeight="1" x14ac:dyDescent="0.25">
      <c r="A17" s="181"/>
      <c r="B17" s="141" t="s">
        <v>17</v>
      </c>
      <c r="C17" s="117">
        <v>8829</v>
      </c>
      <c r="D17" s="117">
        <v>4265</v>
      </c>
      <c r="E17" s="117">
        <v>28</v>
      </c>
      <c r="F17" s="117">
        <v>121</v>
      </c>
      <c r="G17" s="140">
        <f t="shared" si="2"/>
        <v>13243</v>
      </c>
      <c r="H17" s="117">
        <v>5299</v>
      </c>
      <c r="I17" s="117">
        <v>1652</v>
      </c>
      <c r="J17" s="117">
        <v>869</v>
      </c>
      <c r="K17" s="140">
        <f t="shared" si="3"/>
        <v>7820</v>
      </c>
      <c r="L17" s="140">
        <f t="shared" si="4"/>
        <v>21063</v>
      </c>
      <c r="M17" s="117">
        <v>1360</v>
      </c>
      <c r="N17" s="140">
        <f t="shared" si="5"/>
        <v>22423</v>
      </c>
      <c r="O17" s="40"/>
      <c r="P17" s="40"/>
    </row>
    <row r="18" spans="1:16" ht="14.25" customHeight="1" x14ac:dyDescent="0.25">
      <c r="A18" s="182" t="s">
        <v>25</v>
      </c>
      <c r="B18" s="141" t="s">
        <v>16</v>
      </c>
      <c r="C18" s="145">
        <v>1.56</v>
      </c>
      <c r="D18" s="145">
        <v>0</v>
      </c>
      <c r="E18" s="145">
        <v>0</v>
      </c>
      <c r="F18" s="145">
        <v>0</v>
      </c>
      <c r="G18" s="34">
        <f t="shared" si="2"/>
        <v>1.56</v>
      </c>
      <c r="H18" s="145">
        <v>0</v>
      </c>
      <c r="I18" s="145">
        <v>0</v>
      </c>
      <c r="J18" s="145">
        <v>0</v>
      </c>
      <c r="K18" s="34">
        <f t="shared" si="3"/>
        <v>0</v>
      </c>
      <c r="L18" s="34">
        <f t="shared" si="4"/>
        <v>1.56</v>
      </c>
      <c r="M18" s="145">
        <v>0</v>
      </c>
      <c r="N18" s="34">
        <f t="shared" si="5"/>
        <v>1.56</v>
      </c>
      <c r="O18" s="40"/>
      <c r="P18" s="40"/>
    </row>
    <row r="19" spans="1:16" ht="14.25" customHeight="1" x14ac:dyDescent="0.25">
      <c r="A19" s="182"/>
      <c r="B19" s="141" t="s">
        <v>17</v>
      </c>
      <c r="C19" s="145">
        <v>519</v>
      </c>
      <c r="D19" s="145">
        <v>0</v>
      </c>
      <c r="E19" s="145">
        <v>0</v>
      </c>
      <c r="F19" s="145">
        <v>0</v>
      </c>
      <c r="G19" s="34">
        <f t="shared" si="2"/>
        <v>519</v>
      </c>
      <c r="H19" s="145">
        <v>0</v>
      </c>
      <c r="I19" s="145">
        <v>0</v>
      </c>
      <c r="J19" s="145">
        <v>0</v>
      </c>
      <c r="K19" s="34">
        <f t="shared" si="3"/>
        <v>0</v>
      </c>
      <c r="L19" s="34">
        <f t="shared" si="4"/>
        <v>519</v>
      </c>
      <c r="M19" s="145">
        <v>0</v>
      </c>
      <c r="N19" s="34">
        <f t="shared" si="5"/>
        <v>519</v>
      </c>
      <c r="O19" s="40"/>
      <c r="P19" s="40"/>
    </row>
    <row r="20" spans="1:16" ht="14.25" customHeight="1" x14ac:dyDescent="0.25">
      <c r="A20" s="182" t="s">
        <v>26</v>
      </c>
      <c r="B20" s="141" t="s">
        <v>16</v>
      </c>
      <c r="C20" s="145">
        <v>0</v>
      </c>
      <c r="D20" s="145">
        <v>0</v>
      </c>
      <c r="E20" s="145">
        <v>0</v>
      </c>
      <c r="F20" s="145">
        <v>0</v>
      </c>
      <c r="G20" s="34">
        <f t="shared" si="2"/>
        <v>0</v>
      </c>
      <c r="H20" s="145">
        <v>0</v>
      </c>
      <c r="I20" s="145">
        <v>0</v>
      </c>
      <c r="J20" s="145">
        <v>0</v>
      </c>
      <c r="K20" s="34">
        <f t="shared" si="3"/>
        <v>0</v>
      </c>
      <c r="L20" s="34">
        <f t="shared" si="4"/>
        <v>0</v>
      </c>
      <c r="M20" s="145">
        <v>0</v>
      </c>
      <c r="N20" s="34">
        <f t="shared" si="5"/>
        <v>0</v>
      </c>
      <c r="O20" s="40"/>
      <c r="P20" s="85"/>
    </row>
    <row r="21" spans="1:16" ht="14.25" customHeight="1" x14ac:dyDescent="0.25">
      <c r="A21" s="182"/>
      <c r="B21" s="141" t="s">
        <v>17</v>
      </c>
      <c r="C21" s="145">
        <v>0</v>
      </c>
      <c r="D21" s="145">
        <v>0</v>
      </c>
      <c r="E21" s="145">
        <v>0</v>
      </c>
      <c r="F21" s="145">
        <v>0</v>
      </c>
      <c r="G21" s="34">
        <f t="shared" si="2"/>
        <v>0</v>
      </c>
      <c r="H21" s="145">
        <v>0</v>
      </c>
      <c r="I21" s="145">
        <v>0</v>
      </c>
      <c r="J21" s="145">
        <v>0</v>
      </c>
      <c r="K21" s="34">
        <f t="shared" si="3"/>
        <v>0</v>
      </c>
      <c r="L21" s="34">
        <f t="shared" si="4"/>
        <v>0</v>
      </c>
      <c r="M21" s="145">
        <v>0</v>
      </c>
      <c r="N21" s="34">
        <f t="shared" si="5"/>
        <v>0</v>
      </c>
      <c r="O21" s="40"/>
      <c r="P21" s="40"/>
    </row>
    <row r="22" spans="1:16" ht="14.25" customHeight="1" x14ac:dyDescent="0.25">
      <c r="A22" s="20" t="s">
        <v>27</v>
      </c>
      <c r="B22" s="141" t="s">
        <v>16</v>
      </c>
      <c r="C22" s="145">
        <v>0</v>
      </c>
      <c r="D22" s="145">
        <v>9.1199999999999992</v>
      </c>
      <c r="E22" s="145">
        <v>0</v>
      </c>
      <c r="F22" s="145">
        <v>0</v>
      </c>
      <c r="G22" s="34">
        <f t="shared" si="2"/>
        <v>9.1199999999999992</v>
      </c>
      <c r="H22" s="145">
        <v>1.08</v>
      </c>
      <c r="I22" s="145">
        <v>0</v>
      </c>
      <c r="J22" s="145">
        <v>0</v>
      </c>
      <c r="K22" s="34">
        <f t="shared" si="3"/>
        <v>1.08</v>
      </c>
      <c r="L22" s="34">
        <f t="shared" si="4"/>
        <v>10.199999999999999</v>
      </c>
      <c r="M22" s="145">
        <v>0</v>
      </c>
      <c r="N22" s="34">
        <f t="shared" si="5"/>
        <v>10.199999999999999</v>
      </c>
      <c r="O22" s="40"/>
      <c r="P22" s="40"/>
    </row>
    <row r="23" spans="1:16" ht="14.25" customHeight="1" x14ac:dyDescent="0.25">
      <c r="A23" s="23"/>
      <c r="B23" s="141" t="s">
        <v>17</v>
      </c>
      <c r="C23" s="145">
        <v>0</v>
      </c>
      <c r="D23" s="145">
        <v>4</v>
      </c>
      <c r="E23" s="145">
        <v>0</v>
      </c>
      <c r="F23" s="145">
        <v>0</v>
      </c>
      <c r="G23" s="34">
        <f t="shared" si="2"/>
        <v>4</v>
      </c>
      <c r="H23" s="145">
        <v>32</v>
      </c>
      <c r="I23" s="145">
        <v>0</v>
      </c>
      <c r="J23" s="145">
        <v>0</v>
      </c>
      <c r="K23" s="34">
        <f t="shared" si="3"/>
        <v>32</v>
      </c>
      <c r="L23" s="34">
        <f t="shared" si="4"/>
        <v>36</v>
      </c>
      <c r="M23" s="145">
        <v>0</v>
      </c>
      <c r="N23" s="34">
        <f t="shared" si="5"/>
        <v>36</v>
      </c>
      <c r="O23" s="40"/>
      <c r="P23" s="40"/>
    </row>
    <row r="24" spans="1:16" ht="14.25" customHeight="1" x14ac:dyDescent="0.25">
      <c r="A24" s="181" t="s">
        <v>28</v>
      </c>
      <c r="B24" s="141" t="s">
        <v>16</v>
      </c>
      <c r="C24" s="145">
        <v>20.190000000000001</v>
      </c>
      <c r="D24" s="145">
        <v>0.72</v>
      </c>
      <c r="E24" s="145">
        <v>0</v>
      </c>
      <c r="F24" s="145">
        <v>0</v>
      </c>
      <c r="G24" s="34">
        <f t="shared" si="2"/>
        <v>20.91</v>
      </c>
      <c r="H24" s="145">
        <v>16.03</v>
      </c>
      <c r="I24" s="145">
        <v>1.87</v>
      </c>
      <c r="J24" s="145">
        <v>2.61</v>
      </c>
      <c r="K24" s="34">
        <f t="shared" si="3"/>
        <v>20.51</v>
      </c>
      <c r="L24" s="34">
        <f t="shared" si="4"/>
        <v>41.42</v>
      </c>
      <c r="M24" s="145">
        <v>0</v>
      </c>
      <c r="N24" s="34">
        <f t="shared" si="5"/>
        <v>41.42</v>
      </c>
      <c r="O24" s="40"/>
      <c r="P24" s="40"/>
    </row>
    <row r="25" spans="1:16" ht="14.25" customHeight="1" x14ac:dyDescent="0.25">
      <c r="A25" s="181"/>
      <c r="B25" s="141" t="s">
        <v>17</v>
      </c>
      <c r="C25" s="145">
        <v>94</v>
      </c>
      <c r="D25" s="145">
        <v>1</v>
      </c>
      <c r="E25" s="145">
        <v>0</v>
      </c>
      <c r="F25" s="145">
        <v>0</v>
      </c>
      <c r="G25" s="34">
        <f t="shared" si="2"/>
        <v>95</v>
      </c>
      <c r="H25" s="145">
        <v>149</v>
      </c>
      <c r="I25" s="145">
        <v>11</v>
      </c>
      <c r="J25" s="145">
        <v>5</v>
      </c>
      <c r="K25" s="34">
        <f t="shared" si="3"/>
        <v>165</v>
      </c>
      <c r="L25" s="34">
        <f t="shared" si="4"/>
        <v>260</v>
      </c>
      <c r="M25" s="145">
        <v>0</v>
      </c>
      <c r="N25" s="34">
        <f t="shared" si="5"/>
        <v>260</v>
      </c>
      <c r="O25" s="40"/>
      <c r="P25" s="40"/>
    </row>
    <row r="26" spans="1:16" ht="14.25" customHeight="1" x14ac:dyDescent="0.25">
      <c r="A26" s="181" t="s">
        <v>29</v>
      </c>
      <c r="B26" s="141" t="s">
        <v>16</v>
      </c>
      <c r="C26" s="145">
        <v>0</v>
      </c>
      <c r="D26" s="145">
        <v>0</v>
      </c>
      <c r="E26" s="145">
        <v>0</v>
      </c>
      <c r="F26" s="145">
        <v>0</v>
      </c>
      <c r="G26" s="34">
        <f t="shared" si="2"/>
        <v>0</v>
      </c>
      <c r="H26" s="145">
        <v>0</v>
      </c>
      <c r="I26" s="145">
        <v>0</v>
      </c>
      <c r="J26" s="145">
        <v>0</v>
      </c>
      <c r="K26" s="34">
        <f t="shared" si="3"/>
        <v>0</v>
      </c>
      <c r="L26" s="34">
        <f t="shared" si="4"/>
        <v>0</v>
      </c>
      <c r="M26" s="145">
        <v>0</v>
      </c>
      <c r="N26" s="34">
        <f t="shared" si="5"/>
        <v>0</v>
      </c>
      <c r="O26" s="40"/>
      <c r="P26" s="40"/>
    </row>
    <row r="27" spans="1:16" ht="14.25" customHeight="1" x14ac:dyDescent="0.25">
      <c r="A27" s="181"/>
      <c r="B27" s="141" t="s">
        <v>17</v>
      </c>
      <c r="C27" s="145">
        <v>0</v>
      </c>
      <c r="D27" s="145">
        <v>0</v>
      </c>
      <c r="E27" s="145">
        <v>0</v>
      </c>
      <c r="F27" s="145">
        <v>0</v>
      </c>
      <c r="G27" s="34">
        <f t="shared" si="2"/>
        <v>0</v>
      </c>
      <c r="H27" s="145">
        <v>0</v>
      </c>
      <c r="I27" s="145">
        <v>0</v>
      </c>
      <c r="J27" s="145">
        <v>0</v>
      </c>
      <c r="K27" s="34">
        <f t="shared" si="3"/>
        <v>0</v>
      </c>
      <c r="L27" s="34">
        <f t="shared" si="4"/>
        <v>0</v>
      </c>
      <c r="M27" s="145">
        <v>0</v>
      </c>
      <c r="N27" s="34">
        <f t="shared" si="5"/>
        <v>0</v>
      </c>
      <c r="O27" s="40"/>
      <c r="P27" s="40"/>
    </row>
    <row r="28" spans="1:16" ht="14.25" customHeight="1" x14ac:dyDescent="0.25">
      <c r="A28" s="181" t="s">
        <v>30</v>
      </c>
      <c r="B28" s="141" t="s">
        <v>16</v>
      </c>
      <c r="C28" s="145">
        <v>0</v>
      </c>
      <c r="D28" s="145">
        <v>0</v>
      </c>
      <c r="E28" s="145">
        <v>0</v>
      </c>
      <c r="F28" s="145">
        <v>0</v>
      </c>
      <c r="G28" s="34">
        <f t="shared" si="2"/>
        <v>0</v>
      </c>
      <c r="H28" s="145">
        <v>0</v>
      </c>
      <c r="I28" s="145">
        <v>0</v>
      </c>
      <c r="J28" s="145">
        <v>0</v>
      </c>
      <c r="K28" s="34">
        <f t="shared" si="3"/>
        <v>0</v>
      </c>
      <c r="L28" s="34">
        <f t="shared" si="4"/>
        <v>0</v>
      </c>
      <c r="M28" s="145">
        <v>0</v>
      </c>
      <c r="N28" s="34">
        <f t="shared" si="5"/>
        <v>0</v>
      </c>
      <c r="O28" s="40"/>
      <c r="P28" s="40"/>
    </row>
    <row r="29" spans="1:16" ht="14.25" customHeight="1" x14ac:dyDescent="0.25">
      <c r="A29" s="181"/>
      <c r="B29" s="141" t="s">
        <v>17</v>
      </c>
      <c r="C29" s="145">
        <v>0</v>
      </c>
      <c r="D29" s="145">
        <v>0</v>
      </c>
      <c r="E29" s="145">
        <v>0</v>
      </c>
      <c r="F29" s="145">
        <v>0</v>
      </c>
      <c r="G29" s="34">
        <f t="shared" si="2"/>
        <v>0</v>
      </c>
      <c r="H29" s="145">
        <v>0</v>
      </c>
      <c r="I29" s="145">
        <v>0</v>
      </c>
      <c r="J29" s="145">
        <v>0</v>
      </c>
      <c r="K29" s="34">
        <f t="shared" si="3"/>
        <v>0</v>
      </c>
      <c r="L29" s="34">
        <f t="shared" si="4"/>
        <v>0</v>
      </c>
      <c r="M29" s="145">
        <v>0</v>
      </c>
      <c r="N29" s="34">
        <f t="shared" si="5"/>
        <v>0</v>
      </c>
      <c r="O29" s="40"/>
      <c r="P29" s="40"/>
    </row>
    <row r="30" spans="1:16" ht="14.25" customHeight="1" x14ac:dyDescent="0.25">
      <c r="A30" s="181" t="s">
        <v>31</v>
      </c>
      <c r="B30" s="141" t="s">
        <v>16</v>
      </c>
      <c r="C30" s="145">
        <v>0.64</v>
      </c>
      <c r="D30" s="145">
        <v>0</v>
      </c>
      <c r="E30" s="145">
        <v>0</v>
      </c>
      <c r="F30" s="145">
        <v>0</v>
      </c>
      <c r="G30" s="34">
        <f t="shared" si="2"/>
        <v>0.64</v>
      </c>
      <c r="H30" s="145">
        <v>1.36</v>
      </c>
      <c r="I30" s="145">
        <v>0.03</v>
      </c>
      <c r="J30" s="145">
        <v>0.01</v>
      </c>
      <c r="K30" s="34">
        <f t="shared" si="3"/>
        <v>1.4000000000000001</v>
      </c>
      <c r="L30" s="34">
        <f t="shared" si="4"/>
        <v>2.04</v>
      </c>
      <c r="M30" s="145">
        <v>0.04</v>
      </c>
      <c r="N30" s="34">
        <f t="shared" si="5"/>
        <v>2.08</v>
      </c>
      <c r="O30" s="40"/>
      <c r="P30" s="40"/>
    </row>
    <row r="31" spans="1:16" ht="14.25" customHeight="1" x14ac:dyDescent="0.25">
      <c r="A31" s="181"/>
      <c r="B31" s="141" t="s">
        <v>17</v>
      </c>
      <c r="C31" s="145">
        <v>101</v>
      </c>
      <c r="D31" s="145">
        <v>0</v>
      </c>
      <c r="E31" s="145">
        <v>0</v>
      </c>
      <c r="F31" s="145">
        <v>0</v>
      </c>
      <c r="G31" s="34">
        <f t="shared" si="2"/>
        <v>101</v>
      </c>
      <c r="H31" s="145">
        <v>89</v>
      </c>
      <c r="I31" s="145">
        <v>3</v>
      </c>
      <c r="J31" s="145">
        <v>1</v>
      </c>
      <c r="K31" s="34">
        <f t="shared" si="3"/>
        <v>93</v>
      </c>
      <c r="L31" s="34">
        <f t="shared" si="4"/>
        <v>194</v>
      </c>
      <c r="M31" s="145">
        <v>2</v>
      </c>
      <c r="N31" s="34">
        <f t="shared" si="5"/>
        <v>196</v>
      </c>
      <c r="O31" s="40"/>
      <c r="P31" s="40"/>
    </row>
    <row r="32" spans="1:16" ht="14.25" customHeight="1" x14ac:dyDescent="0.25">
      <c r="A32" s="181" t="s">
        <v>32</v>
      </c>
      <c r="B32" s="141" t="s">
        <v>16</v>
      </c>
      <c r="C32" s="145">
        <v>0</v>
      </c>
      <c r="D32" s="145">
        <v>0</v>
      </c>
      <c r="E32" s="145">
        <v>0</v>
      </c>
      <c r="F32" s="145">
        <v>0</v>
      </c>
      <c r="G32" s="34">
        <f t="shared" si="2"/>
        <v>0</v>
      </c>
      <c r="H32" s="145">
        <v>0</v>
      </c>
      <c r="I32" s="145">
        <v>0</v>
      </c>
      <c r="J32" s="145">
        <v>0</v>
      </c>
      <c r="K32" s="34">
        <f t="shared" si="3"/>
        <v>0</v>
      </c>
      <c r="L32" s="34">
        <f t="shared" si="4"/>
        <v>0</v>
      </c>
      <c r="M32" s="145">
        <v>0</v>
      </c>
      <c r="N32" s="34">
        <f t="shared" si="5"/>
        <v>0</v>
      </c>
      <c r="O32" s="40"/>
      <c r="P32" s="40"/>
    </row>
    <row r="33" spans="1:16" ht="14.25" customHeight="1" x14ac:dyDescent="0.25">
      <c r="A33" s="181"/>
      <c r="B33" s="141" t="s">
        <v>17</v>
      </c>
      <c r="C33" s="145">
        <v>0</v>
      </c>
      <c r="D33" s="145">
        <v>0</v>
      </c>
      <c r="E33" s="145">
        <v>0</v>
      </c>
      <c r="F33" s="145">
        <v>0</v>
      </c>
      <c r="G33" s="34">
        <f t="shared" si="2"/>
        <v>0</v>
      </c>
      <c r="H33" s="145">
        <v>0</v>
      </c>
      <c r="I33" s="145">
        <v>0</v>
      </c>
      <c r="J33" s="145">
        <v>0</v>
      </c>
      <c r="K33" s="34">
        <f t="shared" si="3"/>
        <v>0</v>
      </c>
      <c r="L33" s="34">
        <f t="shared" si="4"/>
        <v>0</v>
      </c>
      <c r="M33" s="145">
        <v>0</v>
      </c>
      <c r="N33" s="34">
        <f t="shared" si="5"/>
        <v>0</v>
      </c>
      <c r="O33" s="40"/>
      <c r="P33" s="40"/>
    </row>
    <row r="34" spans="1:16" ht="14.25" customHeight="1" x14ac:dyDescent="0.25">
      <c r="A34" s="181" t="s">
        <v>33</v>
      </c>
      <c r="B34" s="141" t="s">
        <v>16</v>
      </c>
      <c r="C34" s="145">
        <v>0</v>
      </c>
      <c r="D34" s="145">
        <v>0</v>
      </c>
      <c r="E34" s="145">
        <v>0</v>
      </c>
      <c r="F34" s="145">
        <v>0</v>
      </c>
      <c r="G34" s="34">
        <f t="shared" si="2"/>
        <v>0</v>
      </c>
      <c r="H34" s="145">
        <v>0</v>
      </c>
      <c r="I34" s="145">
        <v>0</v>
      </c>
      <c r="J34" s="145">
        <v>1.1399999999999999</v>
      </c>
      <c r="K34" s="34">
        <f t="shared" si="3"/>
        <v>1.1399999999999999</v>
      </c>
      <c r="L34" s="34">
        <f t="shared" si="4"/>
        <v>1.1399999999999999</v>
      </c>
      <c r="M34" s="145">
        <v>0</v>
      </c>
      <c r="N34" s="34">
        <f t="shared" si="5"/>
        <v>1.1399999999999999</v>
      </c>
      <c r="O34" s="40"/>
      <c r="P34" s="40"/>
    </row>
    <row r="35" spans="1:16" ht="14.25" customHeight="1" x14ac:dyDescent="0.25">
      <c r="A35" s="181"/>
      <c r="B35" s="141" t="s">
        <v>17</v>
      </c>
      <c r="C35" s="145">
        <v>0</v>
      </c>
      <c r="D35" s="145">
        <v>0</v>
      </c>
      <c r="E35" s="145">
        <v>0</v>
      </c>
      <c r="F35" s="145">
        <v>0</v>
      </c>
      <c r="G35" s="34">
        <f>SUM(C35:F35)</f>
        <v>0</v>
      </c>
      <c r="H35" s="145">
        <v>0</v>
      </c>
      <c r="I35" s="145">
        <v>0</v>
      </c>
      <c r="J35" s="145">
        <v>27</v>
      </c>
      <c r="K35" s="34">
        <f t="shared" si="3"/>
        <v>27</v>
      </c>
      <c r="L35" s="34">
        <f t="shared" si="4"/>
        <v>27</v>
      </c>
      <c r="M35" s="145">
        <v>0</v>
      </c>
      <c r="N35" s="34">
        <f t="shared" si="5"/>
        <v>27</v>
      </c>
      <c r="O35" s="40"/>
      <c r="P35" s="40"/>
    </row>
    <row r="36" spans="1:16" ht="14.25" customHeight="1" x14ac:dyDescent="0.25">
      <c r="A36" s="181" t="s">
        <v>34</v>
      </c>
      <c r="B36" s="141" t="s">
        <v>16</v>
      </c>
      <c r="C36" s="145">
        <v>0</v>
      </c>
      <c r="D36" s="145">
        <v>0</v>
      </c>
      <c r="E36" s="145">
        <v>0</v>
      </c>
      <c r="F36" s="145">
        <v>0</v>
      </c>
      <c r="G36" s="34">
        <f t="shared" si="2"/>
        <v>0</v>
      </c>
      <c r="H36" s="145">
        <v>0</v>
      </c>
      <c r="I36" s="145">
        <v>0</v>
      </c>
      <c r="J36" s="145">
        <v>0</v>
      </c>
      <c r="K36" s="34">
        <f t="shared" si="3"/>
        <v>0</v>
      </c>
      <c r="L36" s="34">
        <f t="shared" si="4"/>
        <v>0</v>
      </c>
      <c r="M36" s="145">
        <v>0</v>
      </c>
      <c r="N36" s="34">
        <f t="shared" si="5"/>
        <v>0</v>
      </c>
      <c r="O36" s="40"/>
      <c r="P36" s="40"/>
    </row>
    <row r="37" spans="1:16" ht="14.25" customHeight="1" x14ac:dyDescent="0.25">
      <c r="A37" s="181"/>
      <c r="B37" s="141" t="s">
        <v>17</v>
      </c>
      <c r="C37" s="145">
        <v>0</v>
      </c>
      <c r="D37" s="145">
        <v>0</v>
      </c>
      <c r="E37" s="145">
        <v>0</v>
      </c>
      <c r="F37" s="145">
        <v>0</v>
      </c>
      <c r="G37" s="34">
        <f t="shared" si="2"/>
        <v>0</v>
      </c>
      <c r="H37" s="145">
        <v>0</v>
      </c>
      <c r="I37" s="145">
        <v>0</v>
      </c>
      <c r="J37" s="145">
        <v>0</v>
      </c>
      <c r="K37" s="34">
        <f t="shared" si="3"/>
        <v>0</v>
      </c>
      <c r="L37" s="34">
        <f t="shared" si="4"/>
        <v>0</v>
      </c>
      <c r="M37" s="145">
        <v>0</v>
      </c>
      <c r="N37" s="34">
        <f t="shared" si="5"/>
        <v>0</v>
      </c>
      <c r="O37" s="40"/>
      <c r="P37" s="40"/>
    </row>
    <row r="38" spans="1:16" ht="14.25" customHeight="1" x14ac:dyDescent="0.25">
      <c r="A38" s="23" t="s">
        <v>35</v>
      </c>
      <c r="B38" s="141" t="s">
        <v>16</v>
      </c>
      <c r="C38" s="34">
        <f>C4+C12+C14+C16+C18+C20+C22+C24+C26+C28+C30+C32+C34+C36</f>
        <v>2384.11</v>
      </c>
      <c r="D38" s="34">
        <f t="shared" ref="D38:M38" si="6">D4+D12+D14+D16+D18+D20+D22+D24+D26+D28+D30+D32+D34+D36</f>
        <v>1132.3499999999999</v>
      </c>
      <c r="E38" s="34">
        <f t="shared" si="6"/>
        <v>4.8600000000000003</v>
      </c>
      <c r="F38" s="34">
        <f t="shared" si="6"/>
        <v>18.59</v>
      </c>
      <c r="G38" s="34">
        <f t="shared" si="6"/>
        <v>3539.9099999999994</v>
      </c>
      <c r="H38" s="34">
        <f t="shared" si="6"/>
        <v>4069.4200000000005</v>
      </c>
      <c r="I38" s="34">
        <f t="shared" si="6"/>
        <v>604.84</v>
      </c>
      <c r="J38" s="34">
        <f t="shared" si="6"/>
        <v>1137.03</v>
      </c>
      <c r="K38" s="34">
        <f t="shared" si="6"/>
        <v>5811.29</v>
      </c>
      <c r="L38" s="34">
        <f t="shared" si="6"/>
        <v>9351.2000000000007</v>
      </c>
      <c r="M38" s="34">
        <f t="shared" si="6"/>
        <v>1930.3200000000002</v>
      </c>
      <c r="N38" s="34">
        <f>N4+N12+N14+N16+N18+N20+N22+N24+N26+N28+N30+N32+N34+N36</f>
        <v>11281.520000000002</v>
      </c>
      <c r="O38" s="42"/>
      <c r="P38" s="33"/>
    </row>
    <row r="39" spans="1:16" ht="14.25" customHeight="1" x14ac:dyDescent="0.25">
      <c r="A39" s="21"/>
      <c r="B39" s="141" t="s">
        <v>17</v>
      </c>
      <c r="C39" s="140">
        <f>C5+C13+C15+C17+C19+C21+C23+C25+C27+C29+C31+C33+C35+C37</f>
        <v>117411</v>
      </c>
      <c r="D39" s="140">
        <f t="shared" ref="D39:M39" si="7">D5+D13+D15+D17+D19+D21+D23+D25+D27+D29+D31+D33+D35+D37</f>
        <v>99317</v>
      </c>
      <c r="E39" s="140">
        <f t="shared" si="7"/>
        <v>30</v>
      </c>
      <c r="F39" s="140">
        <f t="shared" si="7"/>
        <v>312</v>
      </c>
      <c r="G39" s="140">
        <f t="shared" si="7"/>
        <v>217070</v>
      </c>
      <c r="H39" s="140">
        <f t="shared" si="7"/>
        <v>284311</v>
      </c>
      <c r="I39" s="140">
        <f t="shared" si="7"/>
        <v>42626</v>
      </c>
      <c r="J39" s="140">
        <f t="shared" si="7"/>
        <v>136688</v>
      </c>
      <c r="K39" s="140">
        <f t="shared" si="7"/>
        <v>463625</v>
      </c>
      <c r="L39" s="140">
        <f t="shared" si="7"/>
        <v>680695</v>
      </c>
      <c r="M39" s="140">
        <f t="shared" si="7"/>
        <v>208126</v>
      </c>
      <c r="N39" s="140">
        <f>N5+N13+N15+N17+N19+N21+N23+N25+N27+N29+N31+N33+N35+N37</f>
        <v>888821</v>
      </c>
      <c r="O39" s="59"/>
      <c r="P39" s="33"/>
    </row>
    <row r="40" spans="1:16" x14ac:dyDescent="0.25">
      <c r="A40" s="40"/>
      <c r="B40" s="40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40"/>
      <c r="P40" s="40"/>
    </row>
    <row r="41" spans="1:16" x14ac:dyDescent="0.25">
      <c r="A41" s="40"/>
      <c r="B41" s="40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40"/>
      <c r="P41" s="40"/>
    </row>
    <row r="42" spans="1:16" x14ac:dyDescent="0.25">
      <c r="A42" s="40"/>
      <c r="B42" s="40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59"/>
      <c r="P42" s="40"/>
    </row>
    <row r="43" spans="1:16" x14ac:dyDescent="0.25">
      <c r="A43" s="40"/>
      <c r="B43" s="40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40"/>
      <c r="P43" s="40"/>
    </row>
    <row r="44" spans="1:16" x14ac:dyDescent="0.25">
      <c r="A44" s="40"/>
      <c r="B44" s="40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40"/>
      <c r="P44" s="40"/>
    </row>
    <row r="45" spans="1:16" x14ac:dyDescent="0.25">
      <c r="A45" s="40"/>
      <c r="B45" s="40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40"/>
      <c r="P45" s="40"/>
    </row>
    <row r="46" spans="1:16" x14ac:dyDescent="0.25">
      <c r="A46" s="40"/>
      <c r="B46" s="40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40"/>
      <c r="P46" s="40"/>
    </row>
    <row r="47" spans="1:16" x14ac:dyDescent="0.25">
      <c r="A47" s="40"/>
      <c r="B47" s="40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40"/>
      <c r="P47" s="40"/>
    </row>
    <row r="48" spans="1:16" x14ac:dyDescent="0.25">
      <c r="A48" s="40"/>
      <c r="B48" s="40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40"/>
      <c r="P48" s="40"/>
    </row>
    <row r="49" spans="1:16" x14ac:dyDescent="0.25">
      <c r="A49" s="40"/>
      <c r="B49" s="40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40"/>
      <c r="P49" s="40"/>
    </row>
    <row r="50" spans="1:16" x14ac:dyDescent="0.25">
      <c r="A50" s="40"/>
      <c r="B50" s="40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40"/>
      <c r="P50" s="40"/>
    </row>
    <row r="51" spans="1:16" x14ac:dyDescent="0.25">
      <c r="A51" s="40"/>
      <c r="B51" s="40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40"/>
      <c r="P51" s="40"/>
    </row>
    <row r="52" spans="1:16" x14ac:dyDescent="0.25">
      <c r="A52" s="40"/>
      <c r="B52" s="40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40"/>
      <c r="P52" s="40"/>
    </row>
    <row r="53" spans="1:16" x14ac:dyDescent="0.25">
      <c r="A53" s="40"/>
      <c r="B53" s="40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40"/>
      <c r="P53" s="40"/>
    </row>
    <row r="54" spans="1:16" x14ac:dyDescent="0.25">
      <c r="A54" s="40"/>
      <c r="B54" s="40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40"/>
      <c r="P54" s="40"/>
    </row>
    <row r="55" spans="1:16" x14ac:dyDescent="0.25">
      <c r="A55" s="40"/>
      <c r="B55" s="40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40"/>
      <c r="P55" s="40"/>
    </row>
    <row r="56" spans="1:16" x14ac:dyDescent="0.25">
      <c r="A56" s="40"/>
      <c r="B56" s="40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40"/>
      <c r="P56" s="40"/>
    </row>
    <row r="57" spans="1:16" x14ac:dyDescent="0.25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1:16" x14ac:dyDescent="0.25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1:16" x14ac:dyDescent="0.25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1:16" x14ac:dyDescent="0.25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1:16" x14ac:dyDescent="0.25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1:16" x14ac:dyDescent="0.25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1:16" x14ac:dyDescent="0.25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1:16" x14ac:dyDescent="0.25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1:16" x14ac:dyDescent="0.25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</row>
    <row r="66" spans="1:16" x14ac:dyDescent="0.25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</row>
    <row r="67" spans="1:16" x14ac:dyDescent="0.25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</row>
    <row r="68" spans="1:16" x14ac:dyDescent="0.25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1:16" x14ac:dyDescent="0.25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1:16" x14ac:dyDescent="0.25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1:16" x14ac:dyDescent="0.25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1:16" x14ac:dyDescent="0.25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1:16" x14ac:dyDescent="0.25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1:16" x14ac:dyDescent="0.25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1:16" x14ac:dyDescent="0.25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1:16" x14ac:dyDescent="0.25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1:16" x14ac:dyDescent="0.25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1:16" x14ac:dyDescent="0.25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1:16" x14ac:dyDescent="0.25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1:16" x14ac:dyDescent="0.25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1:16" x14ac:dyDescent="0.25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1:16" x14ac:dyDescent="0.25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1:16" x14ac:dyDescent="0.25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1:16" x14ac:dyDescent="0.25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1:16" x14ac:dyDescent="0.25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</sheetData>
  <mergeCells count="15"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  <mergeCell ref="A16:A17"/>
    <mergeCell ref="C2:M2"/>
    <mergeCell ref="A6:A7"/>
    <mergeCell ref="A8:A9"/>
    <mergeCell ref="A10:A11"/>
    <mergeCell ref="A14:A15"/>
  </mergeCells>
  <pageMargins left="0.17" right="0.17" top="0.19" bottom="0.2" header="0.17" footer="0.17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85"/>
  <sheetViews>
    <sheetView topLeftCell="A13" workbookViewId="0">
      <selection activeCell="J11" sqref="J11"/>
    </sheetView>
  </sheetViews>
  <sheetFormatPr defaultRowHeight="15" x14ac:dyDescent="0.25"/>
  <cols>
    <col min="1" max="1" width="31.42578125" style="39" customWidth="1"/>
    <col min="2" max="2" width="4" style="39" customWidth="1"/>
    <col min="3" max="4" width="9.140625" style="39"/>
    <col min="5" max="5" width="6.140625" style="39" customWidth="1"/>
    <col min="6" max="6" width="5.85546875" style="39" customWidth="1"/>
    <col min="7" max="7" width="12.42578125" style="39" customWidth="1"/>
    <col min="8" max="8" width="9.140625" style="39"/>
    <col min="9" max="9" width="8" style="39" customWidth="1"/>
    <col min="10" max="10" width="9.140625" style="39"/>
    <col min="11" max="11" width="11.5703125" style="39" customWidth="1"/>
    <col min="12" max="12" width="7.85546875" style="39" customWidth="1"/>
    <col min="13" max="13" width="7.42578125" style="39" customWidth="1"/>
    <col min="14" max="14" width="11.42578125" style="39" customWidth="1"/>
    <col min="15" max="16384" width="9.140625" style="39"/>
  </cols>
  <sheetData>
    <row r="1" spans="1:16" ht="12.75" customHeight="1" x14ac:dyDescent="0.25">
      <c r="A1" s="75" t="s">
        <v>46</v>
      </c>
    </row>
    <row r="2" spans="1:16" ht="11.25" customHeight="1" x14ac:dyDescent="0.25">
      <c r="A2" s="22" t="s">
        <v>0</v>
      </c>
      <c r="B2" s="22"/>
      <c r="C2" s="183" t="s">
        <v>1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7" t="s">
        <v>2</v>
      </c>
      <c r="O2" s="40"/>
      <c r="P2" s="40"/>
    </row>
    <row r="3" spans="1:16" ht="24.75" customHeight="1" x14ac:dyDescent="0.25">
      <c r="A3" s="9" t="s">
        <v>3</v>
      </c>
      <c r="B3" s="9"/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/>
      <c r="O3" s="40"/>
      <c r="P3" s="40"/>
    </row>
    <row r="4" spans="1:16" ht="13.5" customHeight="1" x14ac:dyDescent="0.25">
      <c r="A4" s="50" t="s">
        <v>15</v>
      </c>
      <c r="B4" s="9" t="s">
        <v>16</v>
      </c>
      <c r="C4" s="65">
        <f>C6+C8+C10</f>
        <v>1104.18</v>
      </c>
      <c r="D4" s="65">
        <f t="shared" ref="D4:N5" si="0">D6+D8+D10</f>
        <v>793.43999999999983</v>
      </c>
      <c r="E4" s="65">
        <f t="shared" si="0"/>
        <v>0</v>
      </c>
      <c r="F4" s="65">
        <f t="shared" si="0"/>
        <v>0.94</v>
      </c>
      <c r="G4" s="65">
        <f t="shared" si="0"/>
        <v>1898.56</v>
      </c>
      <c r="H4" s="65">
        <f t="shared" si="0"/>
        <v>2153.63</v>
      </c>
      <c r="I4" s="65">
        <f t="shared" si="0"/>
        <v>251.63</v>
      </c>
      <c r="J4" s="65">
        <f t="shared" si="0"/>
        <v>978.72</v>
      </c>
      <c r="K4" s="65">
        <f t="shared" si="0"/>
        <v>3383.9799999999996</v>
      </c>
      <c r="L4" s="65">
        <f t="shared" si="0"/>
        <v>5282.54</v>
      </c>
      <c r="M4" s="65">
        <f t="shared" si="0"/>
        <v>1554.6000000000001</v>
      </c>
      <c r="N4" s="65">
        <f t="shared" si="0"/>
        <v>6837.14</v>
      </c>
      <c r="O4" s="40"/>
      <c r="P4" s="40"/>
    </row>
    <row r="5" spans="1:16" ht="14.25" customHeight="1" x14ac:dyDescent="0.25">
      <c r="A5" s="8"/>
      <c r="B5" s="9" t="s">
        <v>17</v>
      </c>
      <c r="C5" s="67">
        <f>C7+C9+C11</f>
        <v>239903</v>
      </c>
      <c r="D5" s="67">
        <f t="shared" si="0"/>
        <v>161547</v>
      </c>
      <c r="E5" s="67">
        <f t="shared" si="0"/>
        <v>0</v>
      </c>
      <c r="F5" s="67">
        <f t="shared" si="0"/>
        <v>123</v>
      </c>
      <c r="G5" s="67">
        <f t="shared" si="0"/>
        <v>401573</v>
      </c>
      <c r="H5" s="67">
        <f t="shared" si="0"/>
        <v>404856</v>
      </c>
      <c r="I5" s="67">
        <f t="shared" si="0"/>
        <v>47722</v>
      </c>
      <c r="J5" s="67">
        <f t="shared" si="0"/>
        <v>175631</v>
      </c>
      <c r="K5" s="67">
        <f t="shared" si="0"/>
        <v>628209</v>
      </c>
      <c r="L5" s="67">
        <f t="shared" si="0"/>
        <v>1029782</v>
      </c>
      <c r="M5" s="67">
        <f t="shared" si="0"/>
        <v>205236</v>
      </c>
      <c r="N5" s="67">
        <f t="shared" si="0"/>
        <v>1235018</v>
      </c>
      <c r="O5" s="40"/>
      <c r="P5" s="12"/>
    </row>
    <row r="6" spans="1:16" ht="15" customHeight="1" x14ac:dyDescent="0.25">
      <c r="A6" s="187" t="s">
        <v>18</v>
      </c>
      <c r="B6" s="9" t="s">
        <v>16</v>
      </c>
      <c r="C6" s="81">
        <f>'Latgale pārējie'!C6+'Latgale valsts'!C6</f>
        <v>713.11</v>
      </c>
      <c r="D6" s="81">
        <f>'Latgale pārējie'!D6+'Latgale valsts'!D6</f>
        <v>555.79999999999995</v>
      </c>
      <c r="E6" s="81">
        <f>'Latgale pārējie'!E6+'Latgale valsts'!E6</f>
        <v>0</v>
      </c>
      <c r="F6" s="81">
        <f>'Latgale pārējie'!F6+'Latgale valsts'!F6</f>
        <v>0.94</v>
      </c>
      <c r="G6" s="66">
        <f>SUM(C6:F6)</f>
        <v>1269.8499999999999</v>
      </c>
      <c r="H6" s="81">
        <f>'Latgale pārējie'!H6+'Latgale valsts'!H6</f>
        <v>1604.67</v>
      </c>
      <c r="I6" s="81">
        <f>'Latgale pārējie'!I6+'Latgale valsts'!I6</f>
        <v>214.34</v>
      </c>
      <c r="J6" s="81">
        <f>'Latgale pārējie'!J6+'Latgale valsts'!J6</f>
        <v>760.44</v>
      </c>
      <c r="K6" s="66">
        <f>SUM(H6:J6)</f>
        <v>2579.4499999999998</v>
      </c>
      <c r="L6" s="66">
        <f>G6+K6</f>
        <v>3849.2999999999997</v>
      </c>
      <c r="M6" s="81">
        <f>'Latgale pārējie'!M6+'Latgale valsts'!M6</f>
        <v>1206.9100000000001</v>
      </c>
      <c r="N6" s="66">
        <f>SUM(L6:M6)</f>
        <v>5056.21</v>
      </c>
      <c r="O6" s="40"/>
      <c r="P6" s="12"/>
    </row>
    <row r="7" spans="1:16" ht="15" customHeight="1" x14ac:dyDescent="0.25">
      <c r="A7" s="187"/>
      <c r="B7" s="9" t="s">
        <v>17</v>
      </c>
      <c r="C7" s="82">
        <f>'Latgale pārējie'!C7+'Latgale valsts'!C7</f>
        <v>173607</v>
      </c>
      <c r="D7" s="82">
        <f>'Latgale pārējie'!D7+'Latgale valsts'!D7</f>
        <v>140412</v>
      </c>
      <c r="E7" s="82">
        <f>'Latgale pārējie'!E7+'Latgale valsts'!E7</f>
        <v>0</v>
      </c>
      <c r="F7" s="82">
        <f>'Latgale pārējie'!F7+'Latgale valsts'!F7</f>
        <v>123</v>
      </c>
      <c r="G7" s="70">
        <f t="shared" ref="G7:G37" si="1">SUM(C7:F7)</f>
        <v>314142</v>
      </c>
      <c r="H7" s="82">
        <f>'Latgale pārējie'!H7+'Latgale valsts'!H7</f>
        <v>350242</v>
      </c>
      <c r="I7" s="82">
        <f>'Latgale pārējie'!I7+'Latgale valsts'!I7</f>
        <v>46521</v>
      </c>
      <c r="J7" s="82">
        <f>'Latgale pārējie'!J7+'Latgale valsts'!J7</f>
        <v>169876</v>
      </c>
      <c r="K7" s="70">
        <f t="shared" ref="K7:K37" si="2">SUM(H7:J7)</f>
        <v>566639</v>
      </c>
      <c r="L7" s="70">
        <f t="shared" ref="L7:L37" si="3">G7+K7</f>
        <v>880781</v>
      </c>
      <c r="M7" s="82">
        <f>'Latgale pārējie'!M7+'Latgale valsts'!M7</f>
        <v>196272</v>
      </c>
      <c r="N7" s="70">
        <f t="shared" ref="N7:N37" si="4">SUM(L7:M7)</f>
        <v>1077053</v>
      </c>
      <c r="O7" s="40"/>
      <c r="P7" s="40"/>
    </row>
    <row r="8" spans="1:16" ht="25.5" customHeight="1" x14ac:dyDescent="0.25">
      <c r="A8" s="187" t="s">
        <v>19</v>
      </c>
      <c r="B8" s="9" t="s">
        <v>16</v>
      </c>
      <c r="C8" s="81">
        <f>'Latgale pārējie'!C8+'Latgale valsts'!C8</f>
        <v>110.01</v>
      </c>
      <c r="D8" s="81">
        <f>'Latgale pārējie'!D8+'Latgale valsts'!D8</f>
        <v>168.82</v>
      </c>
      <c r="E8" s="81">
        <f>'Latgale pārējie'!E8+'Latgale valsts'!E8</f>
        <v>0</v>
      </c>
      <c r="F8" s="81">
        <f>'Latgale pārējie'!F8+'Latgale valsts'!F8</f>
        <v>0</v>
      </c>
      <c r="G8" s="66">
        <f t="shared" si="1"/>
        <v>278.83</v>
      </c>
      <c r="H8" s="81">
        <f>'Latgale pārējie'!H8+'Latgale valsts'!H8</f>
        <v>305.73</v>
      </c>
      <c r="I8" s="81">
        <f>'Latgale pārējie'!I8+'Latgale valsts'!I8</f>
        <v>37.29</v>
      </c>
      <c r="J8" s="81">
        <f>'Latgale pārējie'!J8+'Latgale valsts'!J8</f>
        <v>217.51</v>
      </c>
      <c r="K8" s="66">
        <f t="shared" si="2"/>
        <v>560.53</v>
      </c>
      <c r="L8" s="66">
        <f t="shared" si="3"/>
        <v>839.3599999999999</v>
      </c>
      <c r="M8" s="81">
        <f>'Latgale pārējie'!M8+'Latgale valsts'!M8</f>
        <v>347.43</v>
      </c>
      <c r="N8" s="66">
        <f t="shared" si="4"/>
        <v>1186.79</v>
      </c>
      <c r="O8" s="40"/>
      <c r="P8" s="40"/>
    </row>
    <row r="9" spans="1:16" ht="15.75" x14ac:dyDescent="0.25">
      <c r="A9" s="187"/>
      <c r="B9" s="9" t="s">
        <v>17</v>
      </c>
      <c r="C9" s="82">
        <f>'Latgale pārējie'!C9+'Latgale valsts'!C9</f>
        <v>4335</v>
      </c>
      <c r="D9" s="82">
        <f>'Latgale pārējie'!D9+'Latgale valsts'!D9</f>
        <v>4777</v>
      </c>
      <c r="E9" s="82">
        <f>'Latgale pārējie'!E9+'Latgale valsts'!E9</f>
        <v>0</v>
      </c>
      <c r="F9" s="82">
        <f>'Latgale pārējie'!F9+'Latgale valsts'!F9</f>
        <v>0</v>
      </c>
      <c r="G9" s="70">
        <f t="shared" si="1"/>
        <v>9112</v>
      </c>
      <c r="H9" s="82">
        <f>'Latgale pārējie'!H9+'Latgale valsts'!H9</f>
        <v>8164</v>
      </c>
      <c r="I9" s="82">
        <f>'Latgale pārējie'!I9+'Latgale valsts'!I9</f>
        <v>1201</v>
      </c>
      <c r="J9" s="82">
        <f>'Latgale pārējie'!J9+'Latgale valsts'!J9</f>
        <v>5569</v>
      </c>
      <c r="K9" s="70">
        <f t="shared" si="2"/>
        <v>14934</v>
      </c>
      <c r="L9" s="70">
        <f t="shared" si="3"/>
        <v>24046</v>
      </c>
      <c r="M9" s="82">
        <f>'Latgale pārējie'!M9+'Latgale valsts'!M9</f>
        <v>8935</v>
      </c>
      <c r="N9" s="70">
        <f t="shared" si="4"/>
        <v>32981</v>
      </c>
      <c r="O9" s="40"/>
      <c r="P9" s="40"/>
    </row>
    <row r="10" spans="1:16" ht="14.25" customHeight="1" x14ac:dyDescent="0.25">
      <c r="A10" s="187" t="s">
        <v>20</v>
      </c>
      <c r="B10" s="9" t="s">
        <v>16</v>
      </c>
      <c r="C10" s="81">
        <f>'Latgale pārējie'!C10+'Latgale valsts'!C10</f>
        <v>281.06</v>
      </c>
      <c r="D10" s="81">
        <f>'Latgale pārējie'!D10+'Latgale valsts'!D10</f>
        <v>68.819999999999993</v>
      </c>
      <c r="E10" s="81">
        <f>'Latgale pārējie'!E10+'Latgale valsts'!E10</f>
        <v>0</v>
      </c>
      <c r="F10" s="81">
        <f>'Latgale pārējie'!F10+'Latgale valsts'!F10</f>
        <v>0</v>
      </c>
      <c r="G10" s="66">
        <f t="shared" si="1"/>
        <v>349.88</v>
      </c>
      <c r="H10" s="81">
        <f>'Latgale pārējie'!H10+'Latgale valsts'!H10</f>
        <v>243.23</v>
      </c>
      <c r="I10" s="81">
        <f>'Latgale pārējie'!I10+'Latgale valsts'!I10</f>
        <v>0</v>
      </c>
      <c r="J10" s="81">
        <f>'Latgale pārējie'!J10+'Latgale valsts'!J10</f>
        <v>0.77</v>
      </c>
      <c r="K10" s="66">
        <f t="shared" si="2"/>
        <v>244</v>
      </c>
      <c r="L10" s="66">
        <f t="shared" si="3"/>
        <v>593.88</v>
      </c>
      <c r="M10" s="81">
        <f>'Latgale pārējie'!M10+'Latgale valsts'!M10</f>
        <v>0.26</v>
      </c>
      <c r="N10" s="66">
        <f t="shared" si="4"/>
        <v>594.14</v>
      </c>
      <c r="O10" s="40"/>
      <c r="P10" s="40"/>
    </row>
    <row r="11" spans="1:16" ht="14.25" customHeight="1" x14ac:dyDescent="0.25">
      <c r="A11" s="187"/>
      <c r="B11" s="9" t="s">
        <v>17</v>
      </c>
      <c r="C11" s="82">
        <f>'Latgale pārējie'!C11+'Latgale valsts'!C11</f>
        <v>61961</v>
      </c>
      <c r="D11" s="82">
        <f>'Latgale pārējie'!D11+'Latgale valsts'!D11</f>
        <v>16358</v>
      </c>
      <c r="E11" s="82">
        <f>'Latgale pārējie'!E11+'Latgale valsts'!E11</f>
        <v>0</v>
      </c>
      <c r="F11" s="82">
        <f>'Latgale pārējie'!F11+'Latgale valsts'!F11</f>
        <v>0</v>
      </c>
      <c r="G11" s="70">
        <f t="shared" si="1"/>
        <v>78319</v>
      </c>
      <c r="H11" s="82">
        <f>'Latgale pārējie'!H11+'Latgale valsts'!H11</f>
        <v>46450</v>
      </c>
      <c r="I11" s="82">
        <f>'Latgale pārējie'!I11+'Latgale valsts'!I11</f>
        <v>0</v>
      </c>
      <c r="J11" s="82">
        <f>'Latgale pārējie'!J11+'Latgale valsts'!J11</f>
        <v>186</v>
      </c>
      <c r="K11" s="70">
        <f t="shared" si="2"/>
        <v>46636</v>
      </c>
      <c r="L11" s="70">
        <f t="shared" si="3"/>
        <v>124955</v>
      </c>
      <c r="M11" s="82">
        <f>'Latgale pārējie'!M11+'Latgale valsts'!M11</f>
        <v>29</v>
      </c>
      <c r="N11" s="70">
        <f t="shared" si="4"/>
        <v>124984</v>
      </c>
      <c r="O11" s="40"/>
      <c r="P11" s="40"/>
    </row>
    <row r="12" spans="1:16" ht="14.25" customHeight="1" x14ac:dyDescent="0.25">
      <c r="A12" s="50" t="s">
        <v>21</v>
      </c>
      <c r="B12" s="9" t="s">
        <v>16</v>
      </c>
      <c r="C12" s="81">
        <f>'Latgale pārējie'!C12+'Latgale valsts'!C12</f>
        <v>1485.6799999999998</v>
      </c>
      <c r="D12" s="81">
        <f>'Latgale pārējie'!D12+'Latgale valsts'!D12</f>
        <v>1009.16</v>
      </c>
      <c r="E12" s="81">
        <f>'Latgale pārējie'!E12+'Latgale valsts'!E12</f>
        <v>0.15</v>
      </c>
      <c r="F12" s="81">
        <f>'Latgale pārējie'!F12+'Latgale valsts'!F12</f>
        <v>15.129999999999999</v>
      </c>
      <c r="G12" s="65">
        <f t="shared" si="1"/>
        <v>2510.12</v>
      </c>
      <c r="H12" s="81">
        <f>'Latgale pārējie'!H12+'Latgale valsts'!H12</f>
        <v>2324.66</v>
      </c>
      <c r="I12" s="81">
        <f>'Latgale pārējie'!I12+'Latgale valsts'!I12</f>
        <v>329.48</v>
      </c>
      <c r="J12" s="81">
        <f>'Latgale pārējie'!J12+'Latgale valsts'!J12</f>
        <v>244.85</v>
      </c>
      <c r="K12" s="65">
        <f t="shared" si="2"/>
        <v>2898.99</v>
      </c>
      <c r="L12" s="65">
        <f t="shared" si="3"/>
        <v>5409.11</v>
      </c>
      <c r="M12" s="81">
        <f>'Latgale pārējie'!M12+'Latgale valsts'!M12</f>
        <v>268.94</v>
      </c>
      <c r="N12" s="65">
        <f>SUM(L12:M12)</f>
        <v>5678.0499999999993</v>
      </c>
      <c r="O12" s="40"/>
      <c r="P12" s="40"/>
    </row>
    <row r="13" spans="1:16" ht="14.25" customHeight="1" x14ac:dyDescent="0.25">
      <c r="A13" s="9" t="s">
        <v>37</v>
      </c>
      <c r="B13" s="9" t="s">
        <v>17</v>
      </c>
      <c r="C13" s="81">
        <f>'Latgale pārējie'!C13+'Latgale valsts'!C13</f>
        <v>41395</v>
      </c>
      <c r="D13" s="81">
        <f>'Latgale pārējie'!D13+'Latgale valsts'!D13</f>
        <v>42784</v>
      </c>
      <c r="E13" s="81">
        <f>'Latgale pārējie'!E13+'Latgale valsts'!E13</f>
        <v>2</v>
      </c>
      <c r="F13" s="81">
        <f>'Latgale pārējie'!F13+'Latgale valsts'!F13</f>
        <v>708</v>
      </c>
      <c r="G13" s="65">
        <f t="shared" si="1"/>
        <v>84889</v>
      </c>
      <c r="H13" s="81">
        <f>'Latgale pārējie'!H13+'Latgale valsts'!H13</f>
        <v>48562</v>
      </c>
      <c r="I13" s="81">
        <f>'Latgale pārējie'!I13+'Latgale valsts'!I13</f>
        <v>8808</v>
      </c>
      <c r="J13" s="81">
        <f>'Latgale pārējie'!J13+'Latgale valsts'!J13</f>
        <v>5205</v>
      </c>
      <c r="K13" s="65">
        <f t="shared" si="2"/>
        <v>62575</v>
      </c>
      <c r="L13" s="65">
        <f t="shared" si="3"/>
        <v>147464</v>
      </c>
      <c r="M13" s="81">
        <f>'Latgale pārējie'!M13+'Latgale valsts'!M13</f>
        <v>4787</v>
      </c>
      <c r="N13" s="65">
        <f t="shared" si="4"/>
        <v>152251</v>
      </c>
      <c r="O13" s="40"/>
      <c r="P13" s="40"/>
    </row>
    <row r="14" spans="1:16" ht="14.25" customHeight="1" x14ac:dyDescent="0.25">
      <c r="A14" s="185" t="s">
        <v>23</v>
      </c>
      <c r="B14" s="9" t="s">
        <v>16</v>
      </c>
      <c r="C14" s="81">
        <f>'Latgale pārējie'!C14+'Latgale valsts'!C14</f>
        <v>31.060000000000002</v>
      </c>
      <c r="D14" s="81">
        <f>'Latgale pārējie'!D14+'Latgale valsts'!D14</f>
        <v>46.18</v>
      </c>
      <c r="E14" s="81">
        <f>'Latgale pārējie'!E14+'Latgale valsts'!E14</f>
        <v>0</v>
      </c>
      <c r="F14" s="81">
        <f>'Latgale pārējie'!F14+'Latgale valsts'!F14</f>
        <v>0.28000000000000003</v>
      </c>
      <c r="G14" s="65">
        <f t="shared" si="1"/>
        <v>77.52000000000001</v>
      </c>
      <c r="H14" s="81">
        <f>'Latgale pārējie'!H14+'Latgale valsts'!H14</f>
        <v>80.17</v>
      </c>
      <c r="I14" s="81">
        <f>'Latgale pārējie'!I14+'Latgale valsts'!I14</f>
        <v>6.37</v>
      </c>
      <c r="J14" s="81">
        <f>'Latgale pārējie'!J14+'Latgale valsts'!J14</f>
        <v>2.99</v>
      </c>
      <c r="K14" s="65">
        <f t="shared" si="2"/>
        <v>89.53</v>
      </c>
      <c r="L14" s="65">
        <f t="shared" si="3"/>
        <v>167.05</v>
      </c>
      <c r="M14" s="81">
        <f>'Latgale pārējie'!M14+'Latgale valsts'!M14</f>
        <v>1.17</v>
      </c>
      <c r="N14" s="135">
        <f t="shared" si="4"/>
        <v>168.22</v>
      </c>
      <c r="O14" s="40"/>
      <c r="P14" s="40"/>
    </row>
    <row r="15" spans="1:16" ht="14.25" customHeight="1" x14ac:dyDescent="0.25">
      <c r="A15" s="185"/>
      <c r="B15" s="9" t="s">
        <v>17</v>
      </c>
      <c r="C15" s="81">
        <f>'Latgale pārējie'!C15+'Latgale valsts'!C15</f>
        <v>4003</v>
      </c>
      <c r="D15" s="81">
        <f>'Latgale pārējie'!D15+'Latgale valsts'!D15</f>
        <v>7352</v>
      </c>
      <c r="E15" s="81">
        <f>'Latgale pārējie'!E15+'Latgale valsts'!E15</f>
        <v>0</v>
      </c>
      <c r="F15" s="81">
        <f>'Latgale pārējie'!F15+'Latgale valsts'!F15</f>
        <v>32</v>
      </c>
      <c r="G15" s="65">
        <f t="shared" si="1"/>
        <v>11387</v>
      </c>
      <c r="H15" s="81">
        <f>'Latgale pārējie'!H15+'Latgale valsts'!H15</f>
        <v>8714</v>
      </c>
      <c r="I15" s="81">
        <f>'Latgale pārējie'!I15+'Latgale valsts'!I15</f>
        <v>820</v>
      </c>
      <c r="J15" s="81">
        <f>'Latgale pārējie'!J15+'Latgale valsts'!J15</f>
        <v>164</v>
      </c>
      <c r="K15" s="65">
        <f t="shared" si="2"/>
        <v>9698</v>
      </c>
      <c r="L15" s="65">
        <f t="shared" si="3"/>
        <v>21085</v>
      </c>
      <c r="M15" s="81">
        <f>'Latgale pārējie'!M15+'Latgale valsts'!M15</f>
        <v>90</v>
      </c>
      <c r="N15" s="135">
        <f t="shared" si="4"/>
        <v>21175</v>
      </c>
      <c r="O15" s="40"/>
      <c r="P15" s="40"/>
    </row>
    <row r="16" spans="1:16" ht="14.25" customHeight="1" x14ac:dyDescent="0.25">
      <c r="A16" s="185" t="s">
        <v>24</v>
      </c>
      <c r="B16" s="9" t="s">
        <v>16</v>
      </c>
      <c r="C16" s="81">
        <f>'Latgale pārējie'!C16+'Latgale valsts'!C16</f>
        <v>1547.6</v>
      </c>
      <c r="D16" s="81">
        <f>'Latgale pārējie'!D16+'Latgale valsts'!D16</f>
        <v>541.97</v>
      </c>
      <c r="E16" s="81">
        <f>'Latgale pārējie'!E16+'Latgale valsts'!E16</f>
        <v>4.71</v>
      </c>
      <c r="F16" s="81">
        <f>'Latgale pārējie'!F16+'Latgale valsts'!F16</f>
        <v>15.57</v>
      </c>
      <c r="G16" s="65">
        <f t="shared" si="1"/>
        <v>2109.85</v>
      </c>
      <c r="H16" s="81">
        <f>'Latgale pārējie'!H16+'Latgale valsts'!H16</f>
        <v>648.65</v>
      </c>
      <c r="I16" s="81">
        <f>'Latgale pārējie'!I16+'Latgale valsts'!I16</f>
        <v>150.19999999999999</v>
      </c>
      <c r="J16" s="81">
        <f>'Latgale pārējie'!J16+'Latgale valsts'!J16</f>
        <v>113.64</v>
      </c>
      <c r="K16" s="65">
        <f t="shared" si="2"/>
        <v>912.4899999999999</v>
      </c>
      <c r="L16" s="65">
        <f t="shared" si="3"/>
        <v>3022.3399999999997</v>
      </c>
      <c r="M16" s="81">
        <f>'Latgale pārējie'!M16+'Latgale valsts'!M16</f>
        <v>127.34</v>
      </c>
      <c r="N16" s="135">
        <f t="shared" si="4"/>
        <v>3149.68</v>
      </c>
      <c r="O16" s="40"/>
      <c r="P16" s="40"/>
    </row>
    <row r="17" spans="1:16" ht="14.25" customHeight="1" x14ac:dyDescent="0.25">
      <c r="A17" s="185"/>
      <c r="B17" s="9" t="s">
        <v>17</v>
      </c>
      <c r="C17" s="81">
        <f>'Latgale pārējie'!C17+'Latgale valsts'!C17</f>
        <v>19849</v>
      </c>
      <c r="D17" s="81">
        <f>'Latgale pārējie'!D17+'Latgale valsts'!D17</f>
        <v>9748</v>
      </c>
      <c r="E17" s="81">
        <f>'Latgale pārējie'!E17+'Latgale valsts'!E17</f>
        <v>28</v>
      </c>
      <c r="F17" s="81">
        <f>'Latgale pārējie'!F17+'Latgale valsts'!F17</f>
        <v>210</v>
      </c>
      <c r="G17" s="65">
        <f t="shared" si="1"/>
        <v>29835</v>
      </c>
      <c r="H17" s="81">
        <f>'Latgale pārējie'!H17+'Latgale valsts'!H17</f>
        <v>6472</v>
      </c>
      <c r="I17" s="81">
        <f>'Latgale pārējie'!I17+'Latgale valsts'!I17</f>
        <v>2052</v>
      </c>
      <c r="J17" s="81">
        <f>'Latgale pārējie'!J17+'Latgale valsts'!J17</f>
        <v>888</v>
      </c>
      <c r="K17" s="65">
        <f t="shared" si="2"/>
        <v>9412</v>
      </c>
      <c r="L17" s="65">
        <f t="shared" si="3"/>
        <v>39247</v>
      </c>
      <c r="M17" s="81">
        <f>'Latgale pārējie'!M17+'Latgale valsts'!M17</f>
        <v>1365</v>
      </c>
      <c r="N17" s="135">
        <f t="shared" si="4"/>
        <v>40612</v>
      </c>
      <c r="O17" s="40"/>
      <c r="P17" s="40"/>
    </row>
    <row r="18" spans="1:16" ht="14.25" customHeight="1" x14ac:dyDescent="0.25">
      <c r="A18" s="186" t="s">
        <v>25</v>
      </c>
      <c r="B18" s="9" t="s">
        <v>16</v>
      </c>
      <c r="C18" s="81">
        <f>'Latgale pārējie'!C18+'Latgale valsts'!C18</f>
        <v>1.56</v>
      </c>
      <c r="D18" s="81">
        <f>'Latgale pārējie'!D18+'Latgale valsts'!D18</f>
        <v>0</v>
      </c>
      <c r="E18" s="81">
        <f>'Latgale pārējie'!E18+'Latgale valsts'!E18</f>
        <v>0</v>
      </c>
      <c r="F18" s="81">
        <f>'Latgale pārējie'!F18+'Latgale valsts'!F18</f>
        <v>0</v>
      </c>
      <c r="G18" s="65">
        <f t="shared" si="1"/>
        <v>1.56</v>
      </c>
      <c r="H18" s="81">
        <f>'Latgale pārējie'!H18+'Latgale valsts'!H18</f>
        <v>0</v>
      </c>
      <c r="I18" s="81">
        <f>'Latgale pārējie'!I18+'Latgale valsts'!I18</f>
        <v>0</v>
      </c>
      <c r="J18" s="81">
        <f>'Latgale pārējie'!J18+'Latgale valsts'!J18</f>
        <v>0</v>
      </c>
      <c r="K18" s="65">
        <f t="shared" si="2"/>
        <v>0</v>
      </c>
      <c r="L18" s="65">
        <f t="shared" si="3"/>
        <v>1.56</v>
      </c>
      <c r="M18" s="81">
        <f>'Latgale pārējie'!M18+'Latgale valsts'!M18</f>
        <v>0</v>
      </c>
      <c r="N18" s="65">
        <f t="shared" si="4"/>
        <v>1.56</v>
      </c>
      <c r="O18" s="40"/>
      <c r="P18" s="40"/>
    </row>
    <row r="19" spans="1:16" ht="14.25" customHeight="1" x14ac:dyDescent="0.25">
      <c r="A19" s="186"/>
      <c r="B19" s="9" t="s">
        <v>17</v>
      </c>
      <c r="C19" s="81">
        <f>'Latgale pārējie'!C19+'Latgale valsts'!C19</f>
        <v>519</v>
      </c>
      <c r="D19" s="81">
        <f>'Latgale pārējie'!D19+'Latgale valsts'!D19</f>
        <v>0</v>
      </c>
      <c r="E19" s="81">
        <f>'Latgale pārējie'!E19+'Latgale valsts'!E19</f>
        <v>0</v>
      </c>
      <c r="F19" s="81">
        <f>'Latgale pārējie'!F19+'Latgale valsts'!F19</f>
        <v>0</v>
      </c>
      <c r="G19" s="65">
        <f t="shared" si="1"/>
        <v>519</v>
      </c>
      <c r="H19" s="81">
        <f>'Latgale pārējie'!H19+'Latgale valsts'!H19</f>
        <v>0</v>
      </c>
      <c r="I19" s="81">
        <f>'Latgale pārējie'!I19+'Latgale valsts'!I19</f>
        <v>0</v>
      </c>
      <c r="J19" s="81">
        <f>'Latgale pārējie'!J19+'Latgale valsts'!J19</f>
        <v>0</v>
      </c>
      <c r="K19" s="65">
        <f t="shared" si="2"/>
        <v>0</v>
      </c>
      <c r="L19" s="65">
        <f t="shared" si="3"/>
        <v>519</v>
      </c>
      <c r="M19" s="81">
        <f>'Latgale pārējie'!M19+'Latgale valsts'!M19</f>
        <v>0</v>
      </c>
      <c r="N19" s="65">
        <f t="shared" si="4"/>
        <v>519</v>
      </c>
      <c r="O19" s="40"/>
      <c r="P19" s="40"/>
    </row>
    <row r="20" spans="1:16" ht="14.25" customHeight="1" x14ac:dyDescent="0.25">
      <c r="A20" s="186" t="s">
        <v>26</v>
      </c>
      <c r="B20" s="9" t="s">
        <v>16</v>
      </c>
      <c r="C20" s="81">
        <f>'Latgale pārējie'!C20+'Latgale valsts'!C20</f>
        <v>0</v>
      </c>
      <c r="D20" s="81">
        <f>'Latgale pārējie'!D20+'Latgale valsts'!D20</f>
        <v>0</v>
      </c>
      <c r="E20" s="81">
        <f>'Latgale pārējie'!E20+'Latgale valsts'!E20</f>
        <v>0</v>
      </c>
      <c r="F20" s="81">
        <f>'Latgale pārējie'!F20+'Latgale valsts'!F20</f>
        <v>0</v>
      </c>
      <c r="G20" s="65">
        <f t="shared" si="1"/>
        <v>0</v>
      </c>
      <c r="H20" s="81">
        <f>'Latgale pārējie'!H20+'Latgale valsts'!H20</f>
        <v>0</v>
      </c>
      <c r="I20" s="81">
        <f>'Latgale pārējie'!I20+'Latgale valsts'!I20</f>
        <v>0</v>
      </c>
      <c r="J20" s="81">
        <f>'Latgale pārējie'!J20+'Latgale valsts'!J20</f>
        <v>0</v>
      </c>
      <c r="K20" s="65">
        <f t="shared" si="2"/>
        <v>0</v>
      </c>
      <c r="L20" s="65">
        <f t="shared" si="3"/>
        <v>0</v>
      </c>
      <c r="M20" s="81">
        <f>'Latgale pārējie'!M20+'Latgale valsts'!M20</f>
        <v>0</v>
      </c>
      <c r="N20" s="65">
        <f t="shared" si="4"/>
        <v>0</v>
      </c>
      <c r="O20" s="40"/>
      <c r="P20" s="40"/>
    </row>
    <row r="21" spans="1:16" ht="14.25" customHeight="1" x14ac:dyDescent="0.25">
      <c r="A21" s="186"/>
      <c r="B21" s="9" t="s">
        <v>17</v>
      </c>
      <c r="C21" s="81">
        <f>'Latgale pārējie'!C21+'Latgale valsts'!C21</f>
        <v>0</v>
      </c>
      <c r="D21" s="81">
        <f>'Latgale pārējie'!D21+'Latgale valsts'!D21</f>
        <v>0</v>
      </c>
      <c r="E21" s="81">
        <f>'Latgale pārējie'!E21+'Latgale valsts'!E21</f>
        <v>0</v>
      </c>
      <c r="F21" s="81">
        <f>'Latgale pārējie'!F21+'Latgale valsts'!F21</f>
        <v>0</v>
      </c>
      <c r="G21" s="65">
        <f t="shared" si="1"/>
        <v>0</v>
      </c>
      <c r="H21" s="81">
        <f>'Latgale pārējie'!H21+'Latgale valsts'!H21</f>
        <v>0</v>
      </c>
      <c r="I21" s="81">
        <f>'Latgale pārējie'!I21+'Latgale valsts'!I21</f>
        <v>0</v>
      </c>
      <c r="J21" s="81">
        <f>'Latgale pārējie'!J21+'Latgale valsts'!J21</f>
        <v>0</v>
      </c>
      <c r="K21" s="65">
        <f t="shared" si="2"/>
        <v>0</v>
      </c>
      <c r="L21" s="65">
        <f t="shared" si="3"/>
        <v>0</v>
      </c>
      <c r="M21" s="81">
        <f>'Latgale pārējie'!M21+'Latgale valsts'!M21</f>
        <v>0</v>
      </c>
      <c r="N21" s="65">
        <f t="shared" si="4"/>
        <v>0</v>
      </c>
      <c r="O21" s="40"/>
      <c r="P21" s="40"/>
    </row>
    <row r="22" spans="1:16" ht="14.25" customHeight="1" x14ac:dyDescent="0.25">
      <c r="A22" s="50" t="s">
        <v>27</v>
      </c>
      <c r="B22" s="9" t="s">
        <v>16</v>
      </c>
      <c r="C22" s="81">
        <f>'Latgale pārējie'!C22+'Latgale valsts'!C22</f>
        <v>53.78</v>
      </c>
      <c r="D22" s="81">
        <f>'Latgale pārējie'!D22+'Latgale valsts'!D22</f>
        <v>63.739999999999995</v>
      </c>
      <c r="E22" s="81">
        <f>'Latgale pārējie'!E22+'Latgale valsts'!E22</f>
        <v>0</v>
      </c>
      <c r="F22" s="81">
        <f>'Latgale pārējie'!F22+'Latgale valsts'!F22</f>
        <v>0</v>
      </c>
      <c r="G22" s="65">
        <f t="shared" si="1"/>
        <v>117.52</v>
      </c>
      <c r="H22" s="81">
        <f>'Latgale pārējie'!H22+'Latgale valsts'!H22</f>
        <v>54.86</v>
      </c>
      <c r="I22" s="81">
        <f>'Latgale pārējie'!I22+'Latgale valsts'!I22</f>
        <v>15.64</v>
      </c>
      <c r="J22" s="81">
        <f>'Latgale pārējie'!J22+'Latgale valsts'!J22</f>
        <v>10.84</v>
      </c>
      <c r="K22" s="65">
        <f t="shared" si="2"/>
        <v>81.34</v>
      </c>
      <c r="L22" s="65">
        <f t="shared" si="3"/>
        <v>198.86</v>
      </c>
      <c r="M22" s="81">
        <f>'Latgale pārējie'!M22+'Latgale valsts'!M22</f>
        <v>16.88</v>
      </c>
      <c r="N22" s="65">
        <f t="shared" si="4"/>
        <v>215.74</v>
      </c>
      <c r="O22" s="40"/>
      <c r="P22" s="40"/>
    </row>
    <row r="23" spans="1:16" ht="14.25" customHeight="1" x14ac:dyDescent="0.25">
      <c r="A23" s="8"/>
      <c r="B23" s="9" t="s">
        <v>17</v>
      </c>
      <c r="C23" s="81">
        <f>'Latgale pārējie'!C23+'Latgale valsts'!C23</f>
        <v>4937</v>
      </c>
      <c r="D23" s="81">
        <f>'Latgale pārējie'!D23+'Latgale valsts'!D23</f>
        <v>5027</v>
      </c>
      <c r="E23" s="81">
        <f>'Latgale pārējie'!E23+'Latgale valsts'!E23</f>
        <v>0</v>
      </c>
      <c r="F23" s="81">
        <f>'Latgale pārējie'!F23+'Latgale valsts'!F23</f>
        <v>0</v>
      </c>
      <c r="G23" s="65">
        <f t="shared" si="1"/>
        <v>9964</v>
      </c>
      <c r="H23" s="81">
        <f>'Latgale pārējie'!H23+'Latgale valsts'!H23</f>
        <v>5072</v>
      </c>
      <c r="I23" s="81">
        <f>'Latgale pārējie'!I23+'Latgale valsts'!I23</f>
        <v>1436</v>
      </c>
      <c r="J23" s="81">
        <f>'Latgale pārējie'!J23+'Latgale valsts'!J23</f>
        <v>1000</v>
      </c>
      <c r="K23" s="65">
        <f t="shared" si="2"/>
        <v>7508</v>
      </c>
      <c r="L23" s="65">
        <f t="shared" si="3"/>
        <v>17472</v>
      </c>
      <c r="M23" s="81">
        <f>'Latgale pārējie'!M23+'Latgale valsts'!M23</f>
        <v>1564</v>
      </c>
      <c r="N23" s="65">
        <f t="shared" si="4"/>
        <v>19036</v>
      </c>
      <c r="O23" s="40"/>
      <c r="P23" s="40"/>
    </row>
    <row r="24" spans="1:16" ht="14.25" customHeight="1" x14ac:dyDescent="0.25">
      <c r="A24" s="185" t="s">
        <v>28</v>
      </c>
      <c r="B24" s="9" t="s">
        <v>16</v>
      </c>
      <c r="C24" s="81">
        <f>'Latgale pārējie'!C24+'Latgale valsts'!C24</f>
        <v>136.68</v>
      </c>
      <c r="D24" s="81">
        <f>'Latgale pārējie'!D24+'Latgale valsts'!D24</f>
        <v>42.74</v>
      </c>
      <c r="E24" s="81">
        <f>'Latgale pārējie'!E24+'Latgale valsts'!E24</f>
        <v>0</v>
      </c>
      <c r="F24" s="81">
        <f>'Latgale pārējie'!F24+'Latgale valsts'!F24</f>
        <v>1.78</v>
      </c>
      <c r="G24" s="65">
        <f t="shared" si="1"/>
        <v>181.20000000000002</v>
      </c>
      <c r="H24" s="81">
        <f>'Latgale pārējie'!H24+'Latgale valsts'!H24</f>
        <v>98.08</v>
      </c>
      <c r="I24" s="81">
        <f>'Latgale pārējie'!I24+'Latgale valsts'!I24</f>
        <v>2</v>
      </c>
      <c r="J24" s="81">
        <f>'Latgale pārējie'!J24+'Latgale valsts'!J24</f>
        <v>2.96</v>
      </c>
      <c r="K24" s="65">
        <f t="shared" si="2"/>
        <v>103.03999999999999</v>
      </c>
      <c r="L24" s="65">
        <f t="shared" si="3"/>
        <v>284.24</v>
      </c>
      <c r="M24" s="81">
        <f>'Latgale pārējie'!M24+'Latgale valsts'!M24</f>
        <v>6.2</v>
      </c>
      <c r="N24" s="65">
        <f t="shared" si="4"/>
        <v>290.44</v>
      </c>
      <c r="O24" s="40"/>
      <c r="P24" s="40"/>
    </row>
    <row r="25" spans="1:16" ht="14.25" customHeight="1" x14ac:dyDescent="0.25">
      <c r="A25" s="185"/>
      <c r="B25" s="9" t="s">
        <v>17</v>
      </c>
      <c r="C25" s="81">
        <f>'Latgale pārējie'!C25+'Latgale valsts'!C25</f>
        <v>2751</v>
      </c>
      <c r="D25" s="81">
        <f>'Latgale pārējie'!D25+'Latgale valsts'!D25</f>
        <v>1117</v>
      </c>
      <c r="E25" s="81">
        <f>'Latgale pārējie'!E25+'Latgale valsts'!E25</f>
        <v>0</v>
      </c>
      <c r="F25" s="81">
        <f>'Latgale pārējie'!F25+'Latgale valsts'!F25</f>
        <v>9</v>
      </c>
      <c r="G25" s="65">
        <f t="shared" si="1"/>
        <v>3877</v>
      </c>
      <c r="H25" s="81">
        <f>'Latgale pārējie'!H25+'Latgale valsts'!H25</f>
        <v>1310</v>
      </c>
      <c r="I25" s="81">
        <f>'Latgale pārējie'!I25+'Latgale valsts'!I25</f>
        <v>73</v>
      </c>
      <c r="J25" s="81">
        <f>'Latgale pārējie'!J25+'Latgale valsts'!J25</f>
        <v>31</v>
      </c>
      <c r="K25" s="65">
        <f t="shared" si="2"/>
        <v>1414</v>
      </c>
      <c r="L25" s="65">
        <f t="shared" si="3"/>
        <v>5291</v>
      </c>
      <c r="M25" s="81">
        <f>'Latgale pārējie'!M25+'Latgale valsts'!M25</f>
        <v>20</v>
      </c>
      <c r="N25" s="65">
        <f t="shared" si="4"/>
        <v>5311</v>
      </c>
      <c r="O25" s="40"/>
      <c r="P25" s="40"/>
    </row>
    <row r="26" spans="1:16" ht="14.25" customHeight="1" x14ac:dyDescent="0.25">
      <c r="A26" s="185" t="s">
        <v>29</v>
      </c>
      <c r="B26" s="9" t="s">
        <v>16</v>
      </c>
      <c r="C26" s="81">
        <f>'Latgale pārējie'!C26+'Latgale valsts'!C26</f>
        <v>0</v>
      </c>
      <c r="D26" s="81">
        <f>'Latgale pārējie'!D26+'Latgale valsts'!D26</f>
        <v>0</v>
      </c>
      <c r="E26" s="81">
        <f>'Latgale pārējie'!E26+'Latgale valsts'!E26</f>
        <v>0</v>
      </c>
      <c r="F26" s="81">
        <f>'Latgale pārējie'!F26+'Latgale valsts'!F26</f>
        <v>0</v>
      </c>
      <c r="G26" s="65">
        <f t="shared" si="1"/>
        <v>0</v>
      </c>
      <c r="H26" s="81">
        <f>'Latgale pārējie'!H26+'Latgale valsts'!H26</f>
        <v>0</v>
      </c>
      <c r="I26" s="81">
        <f>'Latgale pārējie'!I26+'Latgale valsts'!I26</f>
        <v>0</v>
      </c>
      <c r="J26" s="81">
        <f>'Latgale pārējie'!J26+'Latgale valsts'!J26</f>
        <v>0</v>
      </c>
      <c r="K26" s="65">
        <f t="shared" si="2"/>
        <v>0</v>
      </c>
      <c r="L26" s="65">
        <f t="shared" si="3"/>
        <v>0</v>
      </c>
      <c r="M26" s="81">
        <f>'Latgale pārējie'!M26+'Latgale valsts'!M26</f>
        <v>0</v>
      </c>
      <c r="N26" s="65">
        <f t="shared" si="4"/>
        <v>0</v>
      </c>
      <c r="O26" s="40"/>
      <c r="P26" s="40"/>
    </row>
    <row r="27" spans="1:16" ht="14.25" customHeight="1" x14ac:dyDescent="0.25">
      <c r="A27" s="185"/>
      <c r="B27" s="9" t="s">
        <v>17</v>
      </c>
      <c r="C27" s="81">
        <f>'Latgale pārējie'!C27+'Latgale valsts'!C27</f>
        <v>0</v>
      </c>
      <c r="D27" s="81">
        <f>'Latgale pārējie'!D27+'Latgale valsts'!D27</f>
        <v>0</v>
      </c>
      <c r="E27" s="81">
        <f>'Latgale pārējie'!E27+'Latgale valsts'!E27</f>
        <v>0</v>
      </c>
      <c r="F27" s="81">
        <f>'Latgale pārējie'!F27+'Latgale valsts'!F27</f>
        <v>0</v>
      </c>
      <c r="G27" s="65">
        <f t="shared" si="1"/>
        <v>0</v>
      </c>
      <c r="H27" s="81">
        <f>'Latgale pārējie'!H27+'Latgale valsts'!H27</f>
        <v>0</v>
      </c>
      <c r="I27" s="81">
        <f>'Latgale pārējie'!I27+'Latgale valsts'!I27</f>
        <v>0</v>
      </c>
      <c r="J27" s="81">
        <f>'Latgale pārējie'!J27+'Latgale valsts'!J27</f>
        <v>0</v>
      </c>
      <c r="K27" s="65">
        <f t="shared" si="2"/>
        <v>0</v>
      </c>
      <c r="L27" s="65">
        <f t="shared" si="3"/>
        <v>0</v>
      </c>
      <c r="M27" s="81">
        <f>'Latgale pārējie'!M27+'Latgale valsts'!M27</f>
        <v>0</v>
      </c>
      <c r="N27" s="65">
        <f t="shared" si="4"/>
        <v>0</v>
      </c>
      <c r="O27" s="40"/>
      <c r="P27" s="40"/>
    </row>
    <row r="28" spans="1:16" ht="14.25" customHeight="1" x14ac:dyDescent="0.25">
      <c r="A28" s="185" t="s">
        <v>30</v>
      </c>
      <c r="B28" s="9" t="s">
        <v>16</v>
      </c>
      <c r="C28" s="81">
        <f>'Latgale pārējie'!C28+'Latgale valsts'!C28</f>
        <v>0</v>
      </c>
      <c r="D28" s="81">
        <f>'Latgale pārējie'!D28+'Latgale valsts'!D28</f>
        <v>0</v>
      </c>
      <c r="E28" s="81">
        <f>'Latgale pārējie'!E28+'Latgale valsts'!E28</f>
        <v>0</v>
      </c>
      <c r="F28" s="81">
        <f>'Latgale pārējie'!F28+'Latgale valsts'!F28</f>
        <v>0</v>
      </c>
      <c r="G28" s="65">
        <f t="shared" si="1"/>
        <v>0</v>
      </c>
      <c r="H28" s="81">
        <f>'Latgale pārējie'!H28+'Latgale valsts'!H28</f>
        <v>0</v>
      </c>
      <c r="I28" s="81">
        <f>'Latgale pārējie'!I28+'Latgale valsts'!I28</f>
        <v>0</v>
      </c>
      <c r="J28" s="81">
        <f>'Latgale pārējie'!J28+'Latgale valsts'!J28</f>
        <v>0</v>
      </c>
      <c r="K28" s="65">
        <f t="shared" si="2"/>
        <v>0</v>
      </c>
      <c r="L28" s="65">
        <f t="shared" si="3"/>
        <v>0</v>
      </c>
      <c r="M28" s="81">
        <f>'Latgale pārējie'!M28+'Latgale valsts'!M28</f>
        <v>0</v>
      </c>
      <c r="N28" s="65">
        <f t="shared" si="4"/>
        <v>0</v>
      </c>
      <c r="O28" s="40"/>
      <c r="P28" s="40"/>
    </row>
    <row r="29" spans="1:16" ht="14.25" customHeight="1" x14ac:dyDescent="0.25">
      <c r="A29" s="185"/>
      <c r="B29" s="9" t="s">
        <v>17</v>
      </c>
      <c r="C29" s="81">
        <f>'Latgale pārējie'!C29+'Latgale valsts'!C29</f>
        <v>0</v>
      </c>
      <c r="D29" s="81">
        <f>'Latgale pārējie'!D29+'Latgale valsts'!D29</f>
        <v>0</v>
      </c>
      <c r="E29" s="81">
        <f>'Latgale pārējie'!E29+'Latgale valsts'!E29</f>
        <v>0</v>
      </c>
      <c r="F29" s="81">
        <f>'Latgale pārējie'!F29+'Latgale valsts'!F29</f>
        <v>0</v>
      </c>
      <c r="G29" s="65">
        <f t="shared" si="1"/>
        <v>0</v>
      </c>
      <c r="H29" s="81">
        <f>'Latgale pārējie'!H29+'Latgale valsts'!H29</f>
        <v>0</v>
      </c>
      <c r="I29" s="81">
        <f>'Latgale pārējie'!I29+'Latgale valsts'!I29</f>
        <v>0</v>
      </c>
      <c r="J29" s="81">
        <f>'Latgale pārējie'!J29+'Latgale valsts'!J29</f>
        <v>0</v>
      </c>
      <c r="K29" s="65">
        <f t="shared" si="2"/>
        <v>0</v>
      </c>
      <c r="L29" s="65">
        <f t="shared" si="3"/>
        <v>0</v>
      </c>
      <c r="M29" s="81">
        <f>'Latgale pārējie'!M29+'Latgale valsts'!M29</f>
        <v>0</v>
      </c>
      <c r="N29" s="65">
        <f t="shared" si="4"/>
        <v>0</v>
      </c>
      <c r="O29" s="40"/>
      <c r="P29" s="40"/>
    </row>
    <row r="30" spans="1:16" ht="14.25" customHeight="1" x14ac:dyDescent="0.25">
      <c r="A30" s="185" t="s">
        <v>31</v>
      </c>
      <c r="B30" s="9" t="s">
        <v>16</v>
      </c>
      <c r="C30" s="81">
        <f>'Latgale pārējie'!C30+'Latgale valsts'!C30</f>
        <v>26.05</v>
      </c>
      <c r="D30" s="81">
        <f>'Latgale pārējie'!D30+'Latgale valsts'!D30</f>
        <v>8.8699999999999992</v>
      </c>
      <c r="E30" s="81">
        <f>'Latgale pārējie'!E30+'Latgale valsts'!E30</f>
        <v>0</v>
      </c>
      <c r="F30" s="81">
        <f>'Latgale pārējie'!F30+'Latgale valsts'!F30</f>
        <v>0.1</v>
      </c>
      <c r="G30" s="65">
        <f t="shared" si="1"/>
        <v>35.020000000000003</v>
      </c>
      <c r="H30" s="81">
        <f>'Latgale pārējie'!H30+'Latgale valsts'!H30</f>
        <v>11.59</v>
      </c>
      <c r="I30" s="81">
        <f>'Latgale pārējie'!I30+'Latgale valsts'!I30</f>
        <v>0.85</v>
      </c>
      <c r="J30" s="81">
        <f>'Latgale pārējie'!J30+'Latgale valsts'!J30</f>
        <v>3.67</v>
      </c>
      <c r="K30" s="65">
        <f t="shared" si="2"/>
        <v>16.11</v>
      </c>
      <c r="L30" s="65">
        <f t="shared" si="3"/>
        <v>51.13</v>
      </c>
      <c r="M30" s="81">
        <f>'Latgale pārējie'!M30+'Latgale valsts'!M30</f>
        <v>0.04</v>
      </c>
      <c r="N30" s="143">
        <f t="shared" si="4"/>
        <v>51.17</v>
      </c>
      <c r="O30" s="40"/>
      <c r="P30" s="40"/>
    </row>
    <row r="31" spans="1:16" ht="14.25" customHeight="1" x14ac:dyDescent="0.25">
      <c r="A31" s="185"/>
      <c r="B31" s="9" t="s">
        <v>17</v>
      </c>
      <c r="C31" s="81">
        <f>'Latgale pārējie'!C31+'Latgale valsts'!C31</f>
        <v>6498</v>
      </c>
      <c r="D31" s="81">
        <f>'Latgale pārējie'!D31+'Latgale valsts'!D31</f>
        <v>1478</v>
      </c>
      <c r="E31" s="81">
        <f>'Latgale pārējie'!E31+'Latgale valsts'!E31</f>
        <v>0</v>
      </c>
      <c r="F31" s="81">
        <f>'Latgale pārējie'!F31+'Latgale valsts'!F31</f>
        <v>12</v>
      </c>
      <c r="G31" s="65">
        <f t="shared" si="1"/>
        <v>7988</v>
      </c>
      <c r="H31" s="81">
        <f>'Latgale pārējie'!H31+'Latgale valsts'!H31</f>
        <v>1553</v>
      </c>
      <c r="I31" s="81">
        <f>'Latgale pārējie'!I31+'Latgale valsts'!I31</f>
        <v>202</v>
      </c>
      <c r="J31" s="81">
        <f>'Latgale pārējie'!J31+'Latgale valsts'!J31</f>
        <v>428</v>
      </c>
      <c r="K31" s="65">
        <f t="shared" si="2"/>
        <v>2183</v>
      </c>
      <c r="L31" s="65">
        <f t="shared" si="3"/>
        <v>10171</v>
      </c>
      <c r="M31" s="81">
        <f>'Latgale pārējie'!M31+'Latgale valsts'!M31</f>
        <v>2</v>
      </c>
      <c r="N31" s="143">
        <f t="shared" si="4"/>
        <v>10173</v>
      </c>
      <c r="O31" s="40"/>
      <c r="P31" s="40"/>
    </row>
    <row r="32" spans="1:16" ht="14.25" customHeight="1" x14ac:dyDescent="0.25">
      <c r="A32" s="185" t="s">
        <v>32</v>
      </c>
      <c r="B32" s="9" t="s">
        <v>16</v>
      </c>
      <c r="C32" s="81">
        <f>'Latgale pārējie'!C32+'Latgale valsts'!C32</f>
        <v>0</v>
      </c>
      <c r="D32" s="81">
        <f>'Latgale pārējie'!D32+'Latgale valsts'!D32</f>
        <v>0</v>
      </c>
      <c r="E32" s="81">
        <f>'Latgale pārējie'!E32+'Latgale valsts'!E32</f>
        <v>0</v>
      </c>
      <c r="F32" s="81">
        <f>'Latgale pārējie'!F32+'Latgale valsts'!F32</f>
        <v>0</v>
      </c>
      <c r="G32" s="65">
        <f t="shared" si="1"/>
        <v>0</v>
      </c>
      <c r="H32" s="81">
        <f>'Latgale pārējie'!H32+'Latgale valsts'!H32</f>
        <v>0</v>
      </c>
      <c r="I32" s="81">
        <f>'Latgale pārējie'!I32+'Latgale valsts'!I32</f>
        <v>0</v>
      </c>
      <c r="J32" s="81">
        <f>'Latgale pārējie'!J32+'Latgale valsts'!J32</f>
        <v>0</v>
      </c>
      <c r="K32" s="65">
        <f t="shared" si="2"/>
        <v>0</v>
      </c>
      <c r="L32" s="65">
        <f t="shared" si="3"/>
        <v>0</v>
      </c>
      <c r="M32" s="81">
        <f>'Latgale pārējie'!M32+'Latgale valsts'!M32</f>
        <v>0</v>
      </c>
      <c r="N32" s="143">
        <f t="shared" si="4"/>
        <v>0</v>
      </c>
      <c r="O32" s="40"/>
      <c r="P32" s="40"/>
    </row>
    <row r="33" spans="1:16" ht="14.25" customHeight="1" x14ac:dyDescent="0.25">
      <c r="A33" s="185"/>
      <c r="B33" s="9" t="s">
        <v>17</v>
      </c>
      <c r="C33" s="81">
        <f>'Latgale pārējie'!C33+'Latgale valsts'!C33</f>
        <v>0</v>
      </c>
      <c r="D33" s="81">
        <f>'Latgale pārējie'!D33+'Latgale valsts'!D33</f>
        <v>0</v>
      </c>
      <c r="E33" s="81">
        <f>'Latgale pārējie'!E33+'Latgale valsts'!E33</f>
        <v>0</v>
      </c>
      <c r="F33" s="81">
        <f>'Latgale pārējie'!F33+'Latgale valsts'!F33</f>
        <v>0</v>
      </c>
      <c r="G33" s="65">
        <f t="shared" si="1"/>
        <v>0</v>
      </c>
      <c r="H33" s="81">
        <f>'Latgale pārējie'!H33+'Latgale valsts'!H33</f>
        <v>0</v>
      </c>
      <c r="I33" s="81">
        <f>'Latgale pārējie'!I33+'Latgale valsts'!I33</f>
        <v>0</v>
      </c>
      <c r="J33" s="81">
        <f>'Latgale pārējie'!J33+'Latgale valsts'!J33</f>
        <v>0</v>
      </c>
      <c r="K33" s="65">
        <f t="shared" si="2"/>
        <v>0</v>
      </c>
      <c r="L33" s="65">
        <f t="shared" si="3"/>
        <v>0</v>
      </c>
      <c r="M33" s="81">
        <f>'Latgale pārējie'!M33+'Latgale valsts'!M33</f>
        <v>0</v>
      </c>
      <c r="N33" s="65">
        <f t="shared" si="4"/>
        <v>0</v>
      </c>
      <c r="O33" s="40"/>
      <c r="P33" s="40"/>
    </row>
    <row r="34" spans="1:16" ht="14.25" customHeight="1" x14ac:dyDescent="0.25">
      <c r="A34" s="185" t="s">
        <v>33</v>
      </c>
      <c r="B34" s="9" t="s">
        <v>16</v>
      </c>
      <c r="C34" s="81">
        <f>'Latgale pārējie'!C34+'Latgale valsts'!C34</f>
        <v>0</v>
      </c>
      <c r="D34" s="81">
        <f>'Latgale pārējie'!D34+'Latgale valsts'!D34</f>
        <v>0</v>
      </c>
      <c r="E34" s="81">
        <f>'Latgale pārējie'!E34+'Latgale valsts'!E34</f>
        <v>0</v>
      </c>
      <c r="F34" s="81">
        <f>'Latgale pārējie'!F34+'Latgale valsts'!F34</f>
        <v>0</v>
      </c>
      <c r="G34" s="65">
        <f t="shared" si="1"/>
        <v>0</v>
      </c>
      <c r="H34" s="81">
        <f>'Latgale pārējie'!H34+'Latgale valsts'!H34</f>
        <v>0</v>
      </c>
      <c r="I34" s="81">
        <f>'Latgale pārējie'!I34+'Latgale valsts'!I34</f>
        <v>0</v>
      </c>
      <c r="J34" s="81">
        <f>'Latgale pārējie'!J34+'Latgale valsts'!J34</f>
        <v>1.1399999999999999</v>
      </c>
      <c r="K34" s="65">
        <f t="shared" si="2"/>
        <v>1.1399999999999999</v>
      </c>
      <c r="L34" s="65">
        <f t="shared" si="3"/>
        <v>1.1399999999999999</v>
      </c>
      <c r="M34" s="81">
        <f>'Latgale pārējie'!M34+'Latgale valsts'!M34</f>
        <v>0</v>
      </c>
      <c r="N34" s="65">
        <f t="shared" si="4"/>
        <v>1.1399999999999999</v>
      </c>
      <c r="O34" s="40"/>
      <c r="P34" s="40"/>
    </row>
    <row r="35" spans="1:16" ht="14.25" customHeight="1" x14ac:dyDescent="0.25">
      <c r="A35" s="185"/>
      <c r="B35" s="9" t="s">
        <v>17</v>
      </c>
      <c r="C35" s="81">
        <f>'Latgale pārējie'!C35+'Latgale valsts'!C35</f>
        <v>0</v>
      </c>
      <c r="D35" s="81">
        <f>'Latgale pārējie'!D35+'Latgale valsts'!D35</f>
        <v>0</v>
      </c>
      <c r="E35" s="81">
        <f>'Latgale pārējie'!E35+'Latgale valsts'!E35</f>
        <v>0</v>
      </c>
      <c r="F35" s="81">
        <f>'Latgale pārējie'!F35+'Latgale valsts'!F35</f>
        <v>0</v>
      </c>
      <c r="G35" s="65">
        <f t="shared" si="1"/>
        <v>0</v>
      </c>
      <c r="H35" s="81">
        <f>'Latgale pārējie'!H35+'Latgale valsts'!H35</f>
        <v>0</v>
      </c>
      <c r="I35" s="81">
        <f>'Latgale pārējie'!I35+'Latgale valsts'!I35</f>
        <v>0</v>
      </c>
      <c r="J35" s="81">
        <f>'Latgale pārējie'!J35+'Latgale valsts'!J35</f>
        <v>27</v>
      </c>
      <c r="K35" s="65">
        <f t="shared" si="2"/>
        <v>27</v>
      </c>
      <c r="L35" s="65">
        <f t="shared" si="3"/>
        <v>27</v>
      </c>
      <c r="M35" s="81">
        <f>'Latgale pārējie'!M35+'Latgale valsts'!M35</f>
        <v>0</v>
      </c>
      <c r="N35" s="65">
        <f t="shared" si="4"/>
        <v>27</v>
      </c>
      <c r="O35" s="40"/>
      <c r="P35" s="40"/>
    </row>
    <row r="36" spans="1:16" ht="14.25" customHeight="1" x14ac:dyDescent="0.25">
      <c r="A36" s="185" t="s">
        <v>34</v>
      </c>
      <c r="B36" s="9" t="s">
        <v>16</v>
      </c>
      <c r="C36" s="81">
        <f>'Latgale pārējie'!C36+'Latgale valsts'!C36</f>
        <v>0</v>
      </c>
      <c r="D36" s="81">
        <f>'Latgale pārējie'!D36+'Latgale valsts'!D36</f>
        <v>0</v>
      </c>
      <c r="E36" s="81">
        <f>'Latgale pārējie'!E36+'Latgale valsts'!E36</f>
        <v>0</v>
      </c>
      <c r="F36" s="81">
        <f>'Latgale pārējie'!F36+'Latgale valsts'!F36</f>
        <v>0</v>
      </c>
      <c r="G36" s="65">
        <f t="shared" si="1"/>
        <v>0</v>
      </c>
      <c r="H36" s="81">
        <f>'Latgale pārējie'!H36+'Latgale valsts'!H36</f>
        <v>0</v>
      </c>
      <c r="I36" s="81">
        <f>'Latgale pārējie'!I36+'Latgale valsts'!I36</f>
        <v>0</v>
      </c>
      <c r="J36" s="81">
        <f>'Latgale pārējie'!J36+'Latgale valsts'!J36</f>
        <v>0</v>
      </c>
      <c r="K36" s="65">
        <f t="shared" si="2"/>
        <v>0</v>
      </c>
      <c r="L36" s="65">
        <f t="shared" si="3"/>
        <v>0</v>
      </c>
      <c r="M36" s="81">
        <f>'Latgale pārējie'!M36+'Latgale valsts'!M36</f>
        <v>0</v>
      </c>
      <c r="N36" s="65">
        <f t="shared" si="4"/>
        <v>0</v>
      </c>
      <c r="O36" s="40"/>
      <c r="P36" s="40"/>
    </row>
    <row r="37" spans="1:16" ht="14.25" customHeight="1" x14ac:dyDescent="0.25">
      <c r="A37" s="185"/>
      <c r="B37" s="9" t="s">
        <v>17</v>
      </c>
      <c r="C37" s="81">
        <f>'Latgale pārējie'!C37+'Latgale valsts'!C37</f>
        <v>0</v>
      </c>
      <c r="D37" s="81">
        <f>'Latgale pārējie'!D37+'Latgale valsts'!D37</f>
        <v>0</v>
      </c>
      <c r="E37" s="81">
        <f>'Latgale pārējie'!E37+'Latgale valsts'!E37</f>
        <v>0</v>
      </c>
      <c r="F37" s="81">
        <f>'Latgale pārējie'!F37+'Latgale valsts'!F37</f>
        <v>0</v>
      </c>
      <c r="G37" s="65">
        <f t="shared" si="1"/>
        <v>0</v>
      </c>
      <c r="H37" s="81">
        <f>'Latgale pārējie'!H37+'Latgale valsts'!H37</f>
        <v>0</v>
      </c>
      <c r="I37" s="81">
        <f>'Latgale pārējie'!I37+'Latgale valsts'!I37</f>
        <v>0</v>
      </c>
      <c r="J37" s="81">
        <f>'Latgale pārējie'!J37+'Latgale valsts'!J37</f>
        <v>0</v>
      </c>
      <c r="K37" s="65">
        <f t="shared" si="2"/>
        <v>0</v>
      </c>
      <c r="L37" s="65">
        <f t="shared" si="3"/>
        <v>0</v>
      </c>
      <c r="M37" s="81">
        <f>'Latgale pārējie'!M37+'Latgale valsts'!M37</f>
        <v>0</v>
      </c>
      <c r="N37" s="65">
        <f t="shared" si="4"/>
        <v>0</v>
      </c>
      <c r="O37" s="40"/>
      <c r="P37" s="40"/>
    </row>
    <row r="38" spans="1:16" ht="14.25" customHeight="1" x14ac:dyDescent="0.25">
      <c r="A38" s="8" t="s">
        <v>35</v>
      </c>
      <c r="B38" s="9" t="s">
        <v>16</v>
      </c>
      <c r="C38" s="65">
        <f>C4+C12+C14+C16+C18+C20+C22+C24+C26+C28+C30+C32+C34+C36</f>
        <v>4386.59</v>
      </c>
      <c r="D38" s="65">
        <f t="shared" ref="D38:N39" si="5">D4+D12+D14+D16+D18+D20+D22+D24+D26+D28+D30+D32+D34+D36</f>
        <v>2506.0999999999995</v>
      </c>
      <c r="E38" s="65">
        <f t="shared" si="5"/>
        <v>4.8600000000000003</v>
      </c>
      <c r="F38" s="65">
        <f t="shared" si="5"/>
        <v>33.800000000000004</v>
      </c>
      <c r="G38" s="65">
        <f t="shared" si="5"/>
        <v>6931.3500000000022</v>
      </c>
      <c r="H38" s="65">
        <f t="shared" si="5"/>
        <v>5371.6399999999994</v>
      </c>
      <c r="I38" s="65">
        <f t="shared" si="5"/>
        <v>756.17000000000007</v>
      </c>
      <c r="J38" s="65">
        <f t="shared" si="5"/>
        <v>1358.8100000000002</v>
      </c>
      <c r="K38" s="65">
        <f t="shared" si="5"/>
        <v>7486.619999999999</v>
      </c>
      <c r="L38" s="65">
        <f t="shared" si="5"/>
        <v>14417.969999999998</v>
      </c>
      <c r="M38" s="65">
        <f t="shared" si="5"/>
        <v>1975.1700000000003</v>
      </c>
      <c r="N38" s="65">
        <f>N4+N12+N14+N16+N18+N20+N22+N24+N26+N28+N30+N32+N34+N36</f>
        <v>16393.139999999996</v>
      </c>
      <c r="O38" s="42"/>
      <c r="P38" s="40"/>
    </row>
    <row r="39" spans="1:16" ht="14.25" customHeight="1" x14ac:dyDescent="0.25">
      <c r="A39" s="9"/>
      <c r="B39" s="9" t="s">
        <v>17</v>
      </c>
      <c r="C39" s="67">
        <f>C5+C13+C15+C17+C19+C21+C23+C25+C27+C29+C31+C33+C35+C37</f>
        <v>319855</v>
      </c>
      <c r="D39" s="67">
        <f t="shared" si="5"/>
        <v>229053</v>
      </c>
      <c r="E39" s="67">
        <f t="shared" si="5"/>
        <v>30</v>
      </c>
      <c r="F39" s="67">
        <f t="shared" si="5"/>
        <v>1094</v>
      </c>
      <c r="G39" s="67">
        <f t="shared" si="5"/>
        <v>550032</v>
      </c>
      <c r="H39" s="67">
        <f t="shared" si="5"/>
        <v>476539</v>
      </c>
      <c r="I39" s="67">
        <f t="shared" si="5"/>
        <v>61113</v>
      </c>
      <c r="J39" s="67">
        <f t="shared" si="5"/>
        <v>183374</v>
      </c>
      <c r="K39" s="67">
        <f t="shared" si="5"/>
        <v>721026</v>
      </c>
      <c r="L39" s="67">
        <f t="shared" si="5"/>
        <v>1271058</v>
      </c>
      <c r="M39" s="67">
        <f t="shared" si="5"/>
        <v>213064</v>
      </c>
      <c r="N39" s="67">
        <f t="shared" si="5"/>
        <v>1484122</v>
      </c>
      <c r="O39" s="40"/>
      <c r="P39" s="12"/>
    </row>
    <row r="40" spans="1:16" x14ac:dyDescent="0.25">
      <c r="A40" s="40"/>
      <c r="B40" s="40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40"/>
      <c r="P40" s="40"/>
    </row>
    <row r="41" spans="1:16" x14ac:dyDescent="0.25">
      <c r="A41" s="40"/>
      <c r="B41" s="40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40"/>
      <c r="P41" s="40"/>
    </row>
    <row r="42" spans="1:16" x14ac:dyDescent="0.25">
      <c r="A42" s="40"/>
      <c r="B42" s="40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40"/>
      <c r="P42" s="40"/>
    </row>
    <row r="43" spans="1:16" x14ac:dyDescent="0.25">
      <c r="A43" s="40"/>
      <c r="B43" s="40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40"/>
      <c r="P43" s="40"/>
    </row>
    <row r="44" spans="1:16" x14ac:dyDescent="0.25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1:16" x14ac:dyDescent="0.25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1:16" x14ac:dyDescent="0.25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1:16" x14ac:dyDescent="0.25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1:16" x14ac:dyDescent="0.25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1:16" x14ac:dyDescent="0.25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1:16" x14ac:dyDescent="0.25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1:16" x14ac:dyDescent="0.25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1:16" x14ac:dyDescent="0.25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1:16" x14ac:dyDescent="0.25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1:16" x14ac:dyDescent="0.25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1:16" x14ac:dyDescent="0.25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1:16" x14ac:dyDescent="0.25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1:16" x14ac:dyDescent="0.25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1:16" x14ac:dyDescent="0.25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1:16" x14ac:dyDescent="0.25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1:16" x14ac:dyDescent="0.25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1:16" x14ac:dyDescent="0.25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</row>
    <row r="66" spans="1:16" x14ac:dyDescent="0.25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</row>
    <row r="67" spans="1:16" x14ac:dyDescent="0.25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</row>
    <row r="68" spans="1:16" x14ac:dyDescent="0.25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1:16" x14ac:dyDescent="0.25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1:16" x14ac:dyDescent="0.25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1:16" x14ac:dyDescent="0.25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1:16" x14ac:dyDescent="0.25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1:16" x14ac:dyDescent="0.25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1:16" x14ac:dyDescent="0.25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1:16" x14ac:dyDescent="0.25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1:16" x14ac:dyDescent="0.25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1:16" x14ac:dyDescent="0.25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1:16" x14ac:dyDescent="0.25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1:16" x14ac:dyDescent="0.25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1:16" x14ac:dyDescent="0.25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1:16" x14ac:dyDescent="0.25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1:16" x14ac:dyDescent="0.25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1:16" x14ac:dyDescent="0.25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1:16" x14ac:dyDescent="0.25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1:16" x14ac:dyDescent="0.25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</sheetData>
  <mergeCells count="15">
    <mergeCell ref="A16:A17"/>
    <mergeCell ref="C2:M2"/>
    <mergeCell ref="A6:A7"/>
    <mergeCell ref="A8:A9"/>
    <mergeCell ref="A10:A11"/>
    <mergeCell ref="A14:A15"/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</mergeCells>
  <pageMargins left="0.17" right="0.17" top="0.17" bottom="0.18" header="0.17" footer="0.17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Z42"/>
  <sheetViews>
    <sheetView topLeftCell="A13" workbookViewId="0">
      <selection activeCell="F14" sqref="F14"/>
    </sheetView>
  </sheetViews>
  <sheetFormatPr defaultRowHeight="15" x14ac:dyDescent="0.25"/>
  <cols>
    <col min="1" max="1" width="34.7109375" style="39" customWidth="1"/>
    <col min="2" max="2" width="4" style="39" customWidth="1"/>
    <col min="3" max="4" width="9.140625" style="39"/>
    <col min="5" max="5" width="5.7109375" style="39" customWidth="1"/>
    <col min="6" max="6" width="5.140625" style="39" customWidth="1"/>
    <col min="7" max="7" width="12.5703125" style="39" customWidth="1"/>
    <col min="8" max="8" width="9.140625" style="39"/>
    <col min="9" max="9" width="7.140625" style="39" customWidth="1"/>
    <col min="10" max="10" width="9" style="39" customWidth="1"/>
    <col min="11" max="11" width="11" style="39" customWidth="1"/>
    <col min="12" max="12" width="7.85546875" style="39" customWidth="1"/>
    <col min="13" max="13" width="7" style="39" customWidth="1"/>
    <col min="14" max="14" width="12.140625" style="39" customWidth="1"/>
    <col min="15" max="16384" width="9.140625" style="39"/>
  </cols>
  <sheetData>
    <row r="1" spans="1:26" ht="12" customHeight="1" x14ac:dyDescent="0.25">
      <c r="A1" s="75" t="s">
        <v>51</v>
      </c>
    </row>
    <row r="2" spans="1:26" ht="12" customHeight="1" x14ac:dyDescent="0.25">
      <c r="A2" s="22" t="s">
        <v>0</v>
      </c>
      <c r="B2" s="22"/>
      <c r="C2" s="183" t="s">
        <v>1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7" t="s">
        <v>2</v>
      </c>
    </row>
    <row r="3" spans="1:26" ht="24.75" customHeight="1" x14ac:dyDescent="0.25">
      <c r="A3" s="22" t="s">
        <v>3</v>
      </c>
      <c r="B3" s="159"/>
      <c r="C3" s="159" t="s">
        <v>4</v>
      </c>
      <c r="D3" s="159" t="s">
        <v>5</v>
      </c>
      <c r="E3" s="159" t="s">
        <v>6</v>
      </c>
      <c r="F3" s="159" t="s">
        <v>7</v>
      </c>
      <c r="G3" s="159" t="s">
        <v>8</v>
      </c>
      <c r="H3" s="159" t="s">
        <v>9</v>
      </c>
      <c r="I3" s="159" t="s">
        <v>10</v>
      </c>
      <c r="J3" s="159" t="s">
        <v>11</v>
      </c>
      <c r="K3" s="159" t="s">
        <v>12</v>
      </c>
      <c r="L3" s="159" t="s">
        <v>13</v>
      </c>
      <c r="M3" s="159" t="s">
        <v>14</v>
      </c>
      <c r="N3" s="159"/>
    </row>
    <row r="4" spans="1:26" s="40" customFormat="1" ht="15.75" x14ac:dyDescent="0.25">
      <c r="A4" s="91" t="s">
        <v>15</v>
      </c>
      <c r="B4" s="160" t="s">
        <v>16</v>
      </c>
      <c r="C4" s="62">
        <f>C6+C8+C10</f>
        <v>1174.8</v>
      </c>
      <c r="D4" s="62">
        <f t="shared" ref="D4:F4" si="0">D6+D8+D10</f>
        <v>171.15</v>
      </c>
      <c r="E4" s="62">
        <f t="shared" si="0"/>
        <v>0</v>
      </c>
      <c r="F4" s="62">
        <f t="shared" si="0"/>
        <v>0</v>
      </c>
      <c r="G4" s="49">
        <f>SUM(C4:F4)</f>
        <v>1345.95</v>
      </c>
      <c r="H4" s="49">
        <f>H6+H8+H10</f>
        <v>799.64</v>
      </c>
      <c r="I4" s="49">
        <f t="shared" ref="I4:J4" si="1">I6+I8+I10</f>
        <v>46.11</v>
      </c>
      <c r="J4" s="49">
        <f t="shared" si="1"/>
        <v>139.85</v>
      </c>
      <c r="K4" s="49">
        <f>SUM(H4:J4)</f>
        <v>985.6</v>
      </c>
      <c r="L4" s="49">
        <f>G4+K4</f>
        <v>2331.5500000000002</v>
      </c>
      <c r="M4" s="49">
        <f>M6+M8+M10</f>
        <v>9.35</v>
      </c>
      <c r="N4" s="49">
        <f>SUM(L4:M4)</f>
        <v>2340.9</v>
      </c>
    </row>
    <row r="5" spans="1:26" s="40" customFormat="1" ht="15.75" x14ac:dyDescent="0.25">
      <c r="A5" s="93"/>
      <c r="B5" s="160" t="s">
        <v>17</v>
      </c>
      <c r="C5" s="34">
        <f>C7+C9+C11</f>
        <v>288009</v>
      </c>
      <c r="D5" s="34">
        <f t="shared" ref="D5:F5" si="2">D7+D9+D11</f>
        <v>48646</v>
      </c>
      <c r="E5" s="34">
        <f t="shared" si="2"/>
        <v>0</v>
      </c>
      <c r="F5" s="34">
        <f t="shared" si="2"/>
        <v>0</v>
      </c>
      <c r="G5" s="34">
        <f>SUM(C5:F5)</f>
        <v>336655</v>
      </c>
      <c r="H5" s="34">
        <f>H7+H9+J11</f>
        <v>219945</v>
      </c>
      <c r="I5" s="34">
        <f t="shared" ref="I5:J5" si="3">I7+I9+I11</f>
        <v>13899</v>
      </c>
      <c r="J5" s="34">
        <f t="shared" si="3"/>
        <v>47050</v>
      </c>
      <c r="K5" s="34">
        <f>SUM(H5:J5)</f>
        <v>280894</v>
      </c>
      <c r="L5" s="34">
        <f>G5+K5</f>
        <v>617549</v>
      </c>
      <c r="M5" s="34">
        <f>M7+M9+M11</f>
        <v>1736</v>
      </c>
      <c r="N5" s="34">
        <f>SUM(L5:M5)</f>
        <v>619285</v>
      </c>
    </row>
    <row r="6" spans="1:26" s="40" customFormat="1" x14ac:dyDescent="0.25">
      <c r="A6" s="184" t="s">
        <v>18</v>
      </c>
      <c r="B6" s="127" t="s">
        <v>16</v>
      </c>
      <c r="C6" s="118">
        <v>1018.66</v>
      </c>
      <c r="D6" s="118">
        <v>171.15</v>
      </c>
      <c r="E6" s="129">
        <v>0</v>
      </c>
      <c r="F6" s="129">
        <v>0</v>
      </c>
      <c r="G6" s="129">
        <f>SUM(C6:F6)</f>
        <v>1189.81</v>
      </c>
      <c r="H6" s="118">
        <v>799.22</v>
      </c>
      <c r="I6" s="118">
        <v>46.11</v>
      </c>
      <c r="J6" s="118">
        <v>139.85</v>
      </c>
      <c r="K6" s="129">
        <f>SUM(H6:J6)</f>
        <v>985.18000000000006</v>
      </c>
      <c r="L6" s="129">
        <f>G6+K6</f>
        <v>2174.9899999999998</v>
      </c>
      <c r="M6" s="118">
        <v>9.35</v>
      </c>
      <c r="N6" s="129">
        <f>SUM(L6:M6)</f>
        <v>2184.3399999999997</v>
      </c>
      <c r="R6" s="40">
        <v>0</v>
      </c>
      <c r="S6" s="40">
        <v>0</v>
      </c>
      <c r="T6" s="40">
        <v>993.6</v>
      </c>
      <c r="U6" s="40">
        <v>890.5</v>
      </c>
      <c r="V6" s="40">
        <v>18.23</v>
      </c>
      <c r="W6" s="40">
        <v>40.85</v>
      </c>
      <c r="X6" s="40">
        <v>949.58</v>
      </c>
      <c r="Y6" s="40">
        <v>1943.18</v>
      </c>
      <c r="Z6" s="40">
        <v>19.149999999999999</v>
      </c>
    </row>
    <row r="7" spans="1:26" s="40" customFormat="1" ht="15.75" x14ac:dyDescent="0.25">
      <c r="A7" s="184"/>
      <c r="B7" s="127" t="s">
        <v>17</v>
      </c>
      <c r="C7" s="118">
        <v>280273</v>
      </c>
      <c r="D7" s="118">
        <v>48646</v>
      </c>
      <c r="E7" s="129">
        <v>0</v>
      </c>
      <c r="F7" s="129">
        <v>0</v>
      </c>
      <c r="G7" s="129">
        <f t="shared" ref="G7:G39" si="4">SUM(C7:F7)</f>
        <v>328919</v>
      </c>
      <c r="H7" s="118">
        <v>219869</v>
      </c>
      <c r="I7" s="118">
        <v>13899</v>
      </c>
      <c r="J7" s="118">
        <v>47050</v>
      </c>
      <c r="K7" s="129">
        <f t="shared" ref="K7:K37" si="5">SUM(H7:J7)</f>
        <v>280818</v>
      </c>
      <c r="L7" s="129">
        <f t="shared" ref="L7:L39" si="6">G7+K7</f>
        <v>609737</v>
      </c>
      <c r="M7" s="118">
        <v>1736</v>
      </c>
      <c r="N7" s="129">
        <f t="shared" ref="N7:N39" si="7">SUM(L7:M7)</f>
        <v>611473</v>
      </c>
      <c r="R7" s="40">
        <v>0</v>
      </c>
      <c r="S7" s="40">
        <v>0</v>
      </c>
      <c r="T7" s="40">
        <v>288080</v>
      </c>
      <c r="U7" s="40">
        <v>241888</v>
      </c>
      <c r="V7" s="40">
        <v>4527</v>
      </c>
      <c r="W7" s="40">
        <v>13228</v>
      </c>
      <c r="X7" s="40">
        <v>259643</v>
      </c>
      <c r="Y7" s="40">
        <v>547723</v>
      </c>
      <c r="Z7" s="40">
        <v>4244</v>
      </c>
    </row>
    <row r="8" spans="1:26" s="40" customFormat="1" x14ac:dyDescent="0.25">
      <c r="A8" s="184" t="s">
        <v>19</v>
      </c>
      <c r="B8" s="127" t="s">
        <v>16</v>
      </c>
      <c r="C8" s="129">
        <v>156.13999999999999</v>
      </c>
      <c r="D8" s="129">
        <v>0</v>
      </c>
      <c r="E8" s="129">
        <v>0</v>
      </c>
      <c r="F8" s="129">
        <v>0</v>
      </c>
      <c r="G8" s="129">
        <f t="shared" si="4"/>
        <v>156.13999999999999</v>
      </c>
      <c r="H8" s="129">
        <v>0.42</v>
      </c>
      <c r="I8" s="129">
        <v>0</v>
      </c>
      <c r="J8" s="129">
        <v>0</v>
      </c>
      <c r="K8" s="129">
        <f t="shared" si="5"/>
        <v>0.42</v>
      </c>
      <c r="L8" s="129">
        <f t="shared" si="6"/>
        <v>156.55999999999997</v>
      </c>
      <c r="M8" s="129">
        <v>0</v>
      </c>
      <c r="N8" s="129">
        <f t="shared" si="7"/>
        <v>156.55999999999997</v>
      </c>
      <c r="R8" s="40">
        <v>0</v>
      </c>
      <c r="S8" s="40">
        <v>0</v>
      </c>
      <c r="T8" s="40">
        <v>111.55</v>
      </c>
      <c r="U8" s="40">
        <v>0.43</v>
      </c>
      <c r="V8" s="40">
        <v>0</v>
      </c>
      <c r="W8" s="40">
        <v>0</v>
      </c>
      <c r="X8" s="40">
        <v>0.43</v>
      </c>
      <c r="Y8" s="40">
        <v>111.98</v>
      </c>
      <c r="Z8" s="40">
        <v>0</v>
      </c>
    </row>
    <row r="9" spans="1:26" s="40" customFormat="1" ht="15.75" x14ac:dyDescent="0.25">
      <c r="A9" s="184"/>
      <c r="B9" s="127" t="s">
        <v>17</v>
      </c>
      <c r="C9" s="129">
        <v>7736</v>
      </c>
      <c r="D9" s="129">
        <v>0</v>
      </c>
      <c r="E9" s="129">
        <v>0</v>
      </c>
      <c r="F9" s="129">
        <v>0</v>
      </c>
      <c r="G9" s="129">
        <f t="shared" si="4"/>
        <v>7736</v>
      </c>
      <c r="H9" s="129">
        <v>76</v>
      </c>
      <c r="I9" s="129">
        <v>0</v>
      </c>
      <c r="J9" s="129">
        <v>0</v>
      </c>
      <c r="K9" s="129">
        <f t="shared" si="5"/>
        <v>76</v>
      </c>
      <c r="L9" s="129">
        <f t="shared" si="6"/>
        <v>7812</v>
      </c>
      <c r="M9" s="129">
        <v>0</v>
      </c>
      <c r="N9" s="129">
        <f t="shared" si="7"/>
        <v>7812</v>
      </c>
      <c r="R9" s="40">
        <v>0</v>
      </c>
      <c r="S9" s="40">
        <v>0</v>
      </c>
      <c r="T9" s="40">
        <v>5975</v>
      </c>
      <c r="U9" s="40">
        <v>26</v>
      </c>
      <c r="V9" s="40">
        <v>0</v>
      </c>
      <c r="W9" s="40">
        <v>0</v>
      </c>
      <c r="X9" s="40">
        <v>26</v>
      </c>
      <c r="Y9" s="40">
        <v>6001</v>
      </c>
      <c r="Z9" s="40">
        <v>0</v>
      </c>
    </row>
    <row r="10" spans="1:26" s="40" customFormat="1" x14ac:dyDescent="0.25">
      <c r="A10" s="184" t="s">
        <v>20</v>
      </c>
      <c r="B10" s="127" t="s">
        <v>16</v>
      </c>
      <c r="C10" s="129">
        <v>0</v>
      </c>
      <c r="D10" s="129">
        <v>0</v>
      </c>
      <c r="E10" s="129">
        <v>0</v>
      </c>
      <c r="F10" s="129">
        <v>0</v>
      </c>
      <c r="G10" s="129">
        <f t="shared" si="4"/>
        <v>0</v>
      </c>
      <c r="H10" s="129">
        <v>0</v>
      </c>
      <c r="I10" s="129">
        <v>0</v>
      </c>
      <c r="J10" s="129">
        <v>0</v>
      </c>
      <c r="K10" s="129">
        <f>SUM(I10:J10)</f>
        <v>0</v>
      </c>
      <c r="L10" s="129">
        <f t="shared" si="6"/>
        <v>0</v>
      </c>
      <c r="M10" s="129">
        <v>0</v>
      </c>
      <c r="N10" s="129">
        <f t="shared" si="7"/>
        <v>0</v>
      </c>
      <c r="R10" s="40">
        <v>0</v>
      </c>
      <c r="S10" s="40">
        <v>0</v>
      </c>
      <c r="T10" s="40">
        <v>0</v>
      </c>
      <c r="U10" s="40">
        <v>0</v>
      </c>
      <c r="V10" s="40">
        <v>0</v>
      </c>
      <c r="W10" s="40">
        <v>0</v>
      </c>
      <c r="X10" s="40">
        <v>0</v>
      </c>
      <c r="Y10" s="40">
        <v>0</v>
      </c>
      <c r="Z10" s="40">
        <v>0</v>
      </c>
    </row>
    <row r="11" spans="1:26" s="40" customFormat="1" ht="15.75" x14ac:dyDescent="0.25">
      <c r="A11" s="184"/>
      <c r="B11" s="127" t="s">
        <v>17</v>
      </c>
      <c r="C11" s="129">
        <v>0</v>
      </c>
      <c r="D11" s="129">
        <v>0</v>
      </c>
      <c r="E11" s="129">
        <v>0</v>
      </c>
      <c r="F11" s="129">
        <v>0</v>
      </c>
      <c r="G11" s="129">
        <f t="shared" si="4"/>
        <v>0</v>
      </c>
      <c r="H11" s="129">
        <v>0</v>
      </c>
      <c r="I11" s="129">
        <v>0</v>
      </c>
      <c r="J11" s="129">
        <v>0</v>
      </c>
      <c r="K11" s="129">
        <f>SUM(I11:J11)</f>
        <v>0</v>
      </c>
      <c r="L11" s="129">
        <f t="shared" si="6"/>
        <v>0</v>
      </c>
      <c r="M11" s="129">
        <v>0</v>
      </c>
      <c r="N11" s="129">
        <f t="shared" si="7"/>
        <v>0</v>
      </c>
      <c r="R11" s="40">
        <v>0</v>
      </c>
      <c r="S11" s="40">
        <v>0</v>
      </c>
      <c r="T11" s="40">
        <v>0</v>
      </c>
      <c r="U11" s="40">
        <v>0</v>
      </c>
      <c r="V11" s="40">
        <v>0</v>
      </c>
      <c r="W11" s="40">
        <v>0</v>
      </c>
      <c r="X11" s="40">
        <v>0</v>
      </c>
      <c r="Y11" s="40">
        <v>0</v>
      </c>
      <c r="Z11" s="40">
        <v>0</v>
      </c>
    </row>
    <row r="12" spans="1:26" s="40" customFormat="1" ht="15.75" x14ac:dyDescent="0.25">
      <c r="A12" s="91" t="s">
        <v>21</v>
      </c>
      <c r="B12" s="134" t="s">
        <v>16</v>
      </c>
      <c r="C12" s="151">
        <v>1026.6500000000001</v>
      </c>
      <c r="D12" s="137">
        <v>719.83</v>
      </c>
      <c r="E12" s="137">
        <v>0</v>
      </c>
      <c r="F12" s="137">
        <v>0</v>
      </c>
      <c r="G12" s="152">
        <f>SUM(C12:F12)</f>
        <v>1746.48</v>
      </c>
      <c r="H12" s="137">
        <v>186.53</v>
      </c>
      <c r="I12" s="137">
        <v>30.27</v>
      </c>
      <c r="J12" s="137">
        <v>11.04</v>
      </c>
      <c r="K12" s="34">
        <f>SUM(H12:J12)</f>
        <v>227.84</v>
      </c>
      <c r="L12" s="34">
        <f>G12+K12</f>
        <v>1974.32</v>
      </c>
      <c r="M12" s="151">
        <v>1.17</v>
      </c>
      <c r="N12" s="34">
        <f>SUM(L12:M12)</f>
        <v>1975.49</v>
      </c>
    </row>
    <row r="13" spans="1:26" s="40" customFormat="1" ht="14.25" customHeight="1" x14ac:dyDescent="0.25">
      <c r="A13" s="94" t="s">
        <v>37</v>
      </c>
      <c r="B13" s="134" t="s">
        <v>17</v>
      </c>
      <c r="C13" s="137">
        <v>54804</v>
      </c>
      <c r="D13" s="137">
        <v>37644</v>
      </c>
      <c r="E13" s="137">
        <v>0</v>
      </c>
      <c r="F13" s="137">
        <v>0</v>
      </c>
      <c r="G13" s="34">
        <f>SUM(C13:F13)</f>
        <v>92448</v>
      </c>
      <c r="H13" s="137">
        <v>10416</v>
      </c>
      <c r="I13" s="137">
        <v>1822</v>
      </c>
      <c r="J13" s="137">
        <v>590</v>
      </c>
      <c r="K13" s="34">
        <f t="shared" si="5"/>
        <v>12828</v>
      </c>
      <c r="L13" s="34">
        <f t="shared" si="6"/>
        <v>105276</v>
      </c>
      <c r="M13" s="137">
        <v>46</v>
      </c>
      <c r="N13" s="34">
        <f t="shared" si="7"/>
        <v>105322</v>
      </c>
    </row>
    <row r="14" spans="1:26" s="40" customFormat="1" ht="14.25" customHeight="1" x14ac:dyDescent="0.25">
      <c r="A14" s="181" t="s">
        <v>23</v>
      </c>
      <c r="B14" s="160" t="s">
        <v>16</v>
      </c>
      <c r="C14" s="162">
        <v>7.29</v>
      </c>
      <c r="D14" s="162">
        <v>4.8499999999999996</v>
      </c>
      <c r="E14" s="162">
        <v>0</v>
      </c>
      <c r="F14" s="162">
        <v>0</v>
      </c>
      <c r="G14" s="34">
        <f t="shared" si="4"/>
        <v>12.14</v>
      </c>
      <c r="H14" s="162">
        <v>4.93</v>
      </c>
      <c r="I14" s="162">
        <v>0</v>
      </c>
      <c r="J14" s="162">
        <v>0</v>
      </c>
      <c r="K14" s="34">
        <f t="shared" si="5"/>
        <v>4.93</v>
      </c>
      <c r="L14" s="34">
        <f t="shared" si="6"/>
        <v>17.07</v>
      </c>
      <c r="M14" s="162">
        <v>0</v>
      </c>
      <c r="N14" s="34">
        <f t="shared" si="7"/>
        <v>17.07</v>
      </c>
    </row>
    <row r="15" spans="1:26" s="40" customFormat="1" ht="14.25" customHeight="1" x14ac:dyDescent="0.25">
      <c r="A15" s="181"/>
      <c r="B15" s="160" t="s">
        <v>17</v>
      </c>
      <c r="C15" s="162">
        <v>1317</v>
      </c>
      <c r="D15" s="162">
        <v>525</v>
      </c>
      <c r="E15" s="162">
        <v>0</v>
      </c>
      <c r="F15" s="162">
        <v>0</v>
      </c>
      <c r="G15" s="34">
        <f t="shared" si="4"/>
        <v>1842</v>
      </c>
      <c r="H15" s="162">
        <v>460</v>
      </c>
      <c r="I15" s="162">
        <v>0</v>
      </c>
      <c r="J15" s="162">
        <v>0</v>
      </c>
      <c r="K15" s="34">
        <f t="shared" si="5"/>
        <v>460</v>
      </c>
      <c r="L15" s="34">
        <f t="shared" si="6"/>
        <v>2302</v>
      </c>
      <c r="M15" s="162">
        <v>0</v>
      </c>
      <c r="N15" s="34">
        <f t="shared" si="7"/>
        <v>2302</v>
      </c>
    </row>
    <row r="16" spans="1:26" s="40" customFormat="1" ht="14.25" customHeight="1" x14ac:dyDescent="0.25">
      <c r="A16" s="181" t="s">
        <v>24</v>
      </c>
      <c r="B16" s="160" t="s">
        <v>16</v>
      </c>
      <c r="C16" s="162">
        <v>477</v>
      </c>
      <c r="D16" s="162">
        <v>539.58000000000004</v>
      </c>
      <c r="E16" s="162">
        <v>0</v>
      </c>
      <c r="F16" s="162">
        <v>3.36</v>
      </c>
      <c r="G16" s="34">
        <f t="shared" si="4"/>
        <v>1019.94</v>
      </c>
      <c r="H16" s="162">
        <v>131.49</v>
      </c>
      <c r="I16" s="162">
        <v>18.350000000000001</v>
      </c>
      <c r="J16" s="162">
        <v>12.14</v>
      </c>
      <c r="K16" s="34">
        <f t="shared" si="5"/>
        <v>161.98000000000002</v>
      </c>
      <c r="L16" s="34">
        <f t="shared" si="6"/>
        <v>1181.92</v>
      </c>
      <c r="M16" s="162">
        <v>0</v>
      </c>
      <c r="N16" s="34">
        <f t="shared" si="7"/>
        <v>1181.92</v>
      </c>
    </row>
    <row r="17" spans="1:14" s="40" customFormat="1" ht="14.25" customHeight="1" x14ac:dyDescent="0.25">
      <c r="A17" s="181"/>
      <c r="B17" s="160" t="s">
        <v>17</v>
      </c>
      <c r="C17" s="162">
        <v>3406</v>
      </c>
      <c r="D17" s="162">
        <v>3532</v>
      </c>
      <c r="E17" s="162">
        <v>0</v>
      </c>
      <c r="F17" s="162">
        <v>28</v>
      </c>
      <c r="G17" s="34">
        <f t="shared" si="4"/>
        <v>6966</v>
      </c>
      <c r="H17" s="162">
        <v>928</v>
      </c>
      <c r="I17" s="162">
        <v>163</v>
      </c>
      <c r="J17" s="162">
        <v>152</v>
      </c>
      <c r="K17" s="34">
        <f t="shared" si="5"/>
        <v>1243</v>
      </c>
      <c r="L17" s="34">
        <f t="shared" si="6"/>
        <v>8209</v>
      </c>
      <c r="M17" s="162">
        <v>0</v>
      </c>
      <c r="N17" s="34">
        <f t="shared" si="7"/>
        <v>8209</v>
      </c>
    </row>
    <row r="18" spans="1:14" s="40" customFormat="1" ht="14.25" customHeight="1" x14ac:dyDescent="0.25">
      <c r="A18" s="182" t="s">
        <v>25</v>
      </c>
      <c r="B18" s="160" t="s">
        <v>16</v>
      </c>
      <c r="C18" s="162">
        <v>1.49</v>
      </c>
      <c r="D18" s="162">
        <v>0</v>
      </c>
      <c r="E18" s="162">
        <v>0</v>
      </c>
      <c r="F18" s="162">
        <v>0</v>
      </c>
      <c r="G18" s="34">
        <f t="shared" si="4"/>
        <v>1.49</v>
      </c>
      <c r="H18" s="162">
        <v>0</v>
      </c>
      <c r="I18" s="162">
        <v>0</v>
      </c>
      <c r="J18" s="162">
        <v>0</v>
      </c>
      <c r="K18" s="34">
        <f t="shared" si="5"/>
        <v>0</v>
      </c>
      <c r="L18" s="34">
        <f t="shared" si="6"/>
        <v>1.49</v>
      </c>
      <c r="M18" s="162">
        <v>0</v>
      </c>
      <c r="N18" s="34">
        <f t="shared" si="7"/>
        <v>1.49</v>
      </c>
    </row>
    <row r="19" spans="1:14" s="40" customFormat="1" ht="14.25" customHeight="1" x14ac:dyDescent="0.25">
      <c r="A19" s="182"/>
      <c r="B19" s="160" t="s">
        <v>17</v>
      </c>
      <c r="C19" s="162">
        <v>319</v>
      </c>
      <c r="D19" s="162">
        <v>0</v>
      </c>
      <c r="E19" s="162">
        <v>0</v>
      </c>
      <c r="F19" s="162">
        <v>0</v>
      </c>
      <c r="G19" s="34">
        <f t="shared" si="4"/>
        <v>319</v>
      </c>
      <c r="H19" s="162">
        <v>0</v>
      </c>
      <c r="I19" s="162">
        <v>0</v>
      </c>
      <c r="J19" s="162">
        <v>0</v>
      </c>
      <c r="K19" s="34">
        <f t="shared" si="5"/>
        <v>0</v>
      </c>
      <c r="L19" s="34">
        <f t="shared" si="6"/>
        <v>319</v>
      </c>
      <c r="M19" s="162">
        <v>0</v>
      </c>
      <c r="N19" s="34">
        <f t="shared" si="7"/>
        <v>319</v>
      </c>
    </row>
    <row r="20" spans="1:14" s="40" customFormat="1" ht="14.25" customHeight="1" x14ac:dyDescent="0.25">
      <c r="A20" s="182" t="s">
        <v>26</v>
      </c>
      <c r="B20" s="160" t="s">
        <v>16</v>
      </c>
      <c r="C20" s="162">
        <v>0</v>
      </c>
      <c r="D20" s="162">
        <v>0</v>
      </c>
      <c r="E20" s="162">
        <v>0</v>
      </c>
      <c r="F20" s="162">
        <v>0</v>
      </c>
      <c r="G20" s="34">
        <f t="shared" si="4"/>
        <v>0</v>
      </c>
      <c r="H20" s="162">
        <v>0</v>
      </c>
      <c r="I20" s="162">
        <v>0</v>
      </c>
      <c r="J20" s="162">
        <v>0</v>
      </c>
      <c r="K20" s="34">
        <f t="shared" si="5"/>
        <v>0</v>
      </c>
      <c r="L20" s="34">
        <f t="shared" si="6"/>
        <v>0</v>
      </c>
      <c r="M20" s="162">
        <v>0</v>
      </c>
      <c r="N20" s="34">
        <f t="shared" si="7"/>
        <v>0</v>
      </c>
    </row>
    <row r="21" spans="1:14" s="40" customFormat="1" ht="14.25" customHeight="1" x14ac:dyDescent="0.25">
      <c r="A21" s="182"/>
      <c r="B21" s="160" t="s">
        <v>17</v>
      </c>
      <c r="C21" s="162">
        <v>0</v>
      </c>
      <c r="D21" s="162">
        <v>0</v>
      </c>
      <c r="E21" s="162">
        <v>0</v>
      </c>
      <c r="F21" s="162">
        <v>0</v>
      </c>
      <c r="G21" s="34">
        <f t="shared" si="4"/>
        <v>0</v>
      </c>
      <c r="H21" s="162">
        <v>0</v>
      </c>
      <c r="I21" s="162">
        <v>0</v>
      </c>
      <c r="J21" s="162">
        <v>0</v>
      </c>
      <c r="K21" s="34">
        <f t="shared" si="5"/>
        <v>0</v>
      </c>
      <c r="L21" s="34">
        <f t="shared" si="6"/>
        <v>0</v>
      </c>
      <c r="M21" s="162">
        <v>0</v>
      </c>
      <c r="N21" s="34">
        <f t="shared" si="7"/>
        <v>0</v>
      </c>
    </row>
    <row r="22" spans="1:14" s="40" customFormat="1" ht="14.25" customHeight="1" x14ac:dyDescent="0.25">
      <c r="A22" s="91" t="s">
        <v>27</v>
      </c>
      <c r="B22" s="160" t="s">
        <v>16</v>
      </c>
      <c r="C22" s="162">
        <v>1.24</v>
      </c>
      <c r="D22" s="162">
        <v>0.51</v>
      </c>
      <c r="E22" s="162">
        <v>0</v>
      </c>
      <c r="F22" s="162">
        <v>0</v>
      </c>
      <c r="G22" s="34">
        <f t="shared" si="4"/>
        <v>1.75</v>
      </c>
      <c r="H22" s="162">
        <v>0.23</v>
      </c>
      <c r="I22" s="162">
        <v>0</v>
      </c>
      <c r="J22" s="162">
        <v>0</v>
      </c>
      <c r="K22" s="34">
        <f t="shared" si="5"/>
        <v>0.23</v>
      </c>
      <c r="L22" s="34">
        <f t="shared" si="6"/>
        <v>1.98</v>
      </c>
      <c r="M22" s="162">
        <v>0</v>
      </c>
      <c r="N22" s="34">
        <f t="shared" si="7"/>
        <v>1.98</v>
      </c>
    </row>
    <row r="23" spans="1:14" s="40" customFormat="1" ht="14.25" customHeight="1" x14ac:dyDescent="0.25">
      <c r="A23" s="93"/>
      <c r="B23" s="160" t="s">
        <v>17</v>
      </c>
      <c r="C23" s="162">
        <v>358</v>
      </c>
      <c r="D23" s="162">
        <v>56</v>
      </c>
      <c r="E23" s="162">
        <v>0</v>
      </c>
      <c r="F23" s="162">
        <v>0</v>
      </c>
      <c r="G23" s="34">
        <f t="shared" si="4"/>
        <v>414</v>
      </c>
      <c r="H23" s="162">
        <v>18</v>
      </c>
      <c r="I23" s="162">
        <v>0</v>
      </c>
      <c r="J23" s="162">
        <v>0</v>
      </c>
      <c r="K23" s="34">
        <f t="shared" si="5"/>
        <v>18</v>
      </c>
      <c r="L23" s="34">
        <f t="shared" si="6"/>
        <v>432</v>
      </c>
      <c r="M23" s="162">
        <v>0</v>
      </c>
      <c r="N23" s="34">
        <f t="shared" si="7"/>
        <v>432</v>
      </c>
    </row>
    <row r="24" spans="1:14" s="40" customFormat="1" ht="14.25" customHeight="1" x14ac:dyDescent="0.25">
      <c r="A24" s="181" t="s">
        <v>28</v>
      </c>
      <c r="B24" s="160" t="s">
        <v>16</v>
      </c>
      <c r="C24" s="162">
        <v>207.74</v>
      </c>
      <c r="D24" s="162">
        <v>41.51</v>
      </c>
      <c r="E24" s="162">
        <v>0</v>
      </c>
      <c r="F24" s="162">
        <v>14.55</v>
      </c>
      <c r="G24" s="34">
        <f t="shared" si="4"/>
        <v>263.8</v>
      </c>
      <c r="H24" s="162">
        <v>42.51</v>
      </c>
      <c r="I24" s="162">
        <v>2.7</v>
      </c>
      <c r="J24" s="162">
        <v>5.89</v>
      </c>
      <c r="K24" s="34">
        <f t="shared" si="5"/>
        <v>51.1</v>
      </c>
      <c r="L24" s="34">
        <f t="shared" si="6"/>
        <v>314.90000000000003</v>
      </c>
      <c r="M24" s="162">
        <v>8.35</v>
      </c>
      <c r="N24" s="34">
        <f t="shared" si="7"/>
        <v>323.25000000000006</v>
      </c>
    </row>
    <row r="25" spans="1:14" s="40" customFormat="1" ht="14.25" customHeight="1" x14ac:dyDescent="0.25">
      <c r="A25" s="181"/>
      <c r="B25" s="160" t="s">
        <v>17</v>
      </c>
      <c r="C25" s="162">
        <v>2881</v>
      </c>
      <c r="D25" s="162">
        <v>552</v>
      </c>
      <c r="E25" s="162">
        <v>0</v>
      </c>
      <c r="F25" s="162">
        <v>30</v>
      </c>
      <c r="G25" s="34">
        <f t="shared" si="4"/>
        <v>3463</v>
      </c>
      <c r="H25" s="162">
        <v>462</v>
      </c>
      <c r="I25" s="162">
        <v>71</v>
      </c>
      <c r="J25" s="162">
        <v>99</v>
      </c>
      <c r="K25" s="34">
        <f t="shared" si="5"/>
        <v>632</v>
      </c>
      <c r="L25" s="34">
        <f t="shared" si="6"/>
        <v>4095</v>
      </c>
      <c r="M25" s="162">
        <v>25</v>
      </c>
      <c r="N25" s="34">
        <f t="shared" si="7"/>
        <v>4120</v>
      </c>
    </row>
    <row r="26" spans="1:14" s="40" customFormat="1" ht="14.25" customHeight="1" x14ac:dyDescent="0.25">
      <c r="A26" s="181" t="s">
        <v>29</v>
      </c>
      <c r="B26" s="160" t="s">
        <v>16</v>
      </c>
      <c r="C26" s="162">
        <v>0</v>
      </c>
      <c r="D26" s="162">
        <v>0</v>
      </c>
      <c r="E26" s="162">
        <v>0</v>
      </c>
      <c r="F26" s="162">
        <v>0</v>
      </c>
      <c r="G26" s="34">
        <f t="shared" si="4"/>
        <v>0</v>
      </c>
      <c r="H26" s="162">
        <v>0</v>
      </c>
      <c r="I26" s="162">
        <v>0</v>
      </c>
      <c r="J26" s="162">
        <v>0</v>
      </c>
      <c r="K26" s="34">
        <f t="shared" si="5"/>
        <v>0</v>
      </c>
      <c r="L26" s="34">
        <f t="shared" si="6"/>
        <v>0</v>
      </c>
      <c r="M26" s="162">
        <v>0</v>
      </c>
      <c r="N26" s="34">
        <f t="shared" si="7"/>
        <v>0</v>
      </c>
    </row>
    <row r="27" spans="1:14" s="40" customFormat="1" ht="14.25" customHeight="1" x14ac:dyDescent="0.25">
      <c r="A27" s="181"/>
      <c r="B27" s="160" t="s">
        <v>17</v>
      </c>
      <c r="C27" s="162">
        <v>0</v>
      </c>
      <c r="D27" s="162">
        <v>0</v>
      </c>
      <c r="E27" s="162">
        <v>0</v>
      </c>
      <c r="F27" s="162">
        <v>0</v>
      </c>
      <c r="G27" s="34">
        <f t="shared" si="4"/>
        <v>0</v>
      </c>
      <c r="H27" s="162">
        <v>0</v>
      </c>
      <c r="I27" s="162">
        <v>0</v>
      </c>
      <c r="J27" s="162">
        <v>0</v>
      </c>
      <c r="K27" s="34">
        <f t="shared" si="5"/>
        <v>0</v>
      </c>
      <c r="L27" s="34">
        <f t="shared" si="6"/>
        <v>0</v>
      </c>
      <c r="M27" s="162">
        <v>0</v>
      </c>
      <c r="N27" s="34">
        <f t="shared" si="7"/>
        <v>0</v>
      </c>
    </row>
    <row r="28" spans="1:14" s="40" customFormat="1" ht="14.25" customHeight="1" x14ac:dyDescent="0.25">
      <c r="A28" s="181" t="s">
        <v>30</v>
      </c>
      <c r="B28" s="160" t="s">
        <v>16</v>
      </c>
      <c r="C28" s="162">
        <v>0</v>
      </c>
      <c r="D28" s="162">
        <v>0</v>
      </c>
      <c r="E28" s="162">
        <v>0</v>
      </c>
      <c r="F28" s="162">
        <v>0</v>
      </c>
      <c r="G28" s="34">
        <f t="shared" si="4"/>
        <v>0</v>
      </c>
      <c r="H28" s="162">
        <v>0</v>
      </c>
      <c r="I28" s="162">
        <v>0</v>
      </c>
      <c r="J28" s="162">
        <v>0</v>
      </c>
      <c r="K28" s="34">
        <f t="shared" si="5"/>
        <v>0</v>
      </c>
      <c r="L28" s="34">
        <f t="shared" si="6"/>
        <v>0</v>
      </c>
      <c r="M28" s="162">
        <v>0</v>
      </c>
      <c r="N28" s="34">
        <f t="shared" si="7"/>
        <v>0</v>
      </c>
    </row>
    <row r="29" spans="1:14" s="40" customFormat="1" ht="14.25" customHeight="1" x14ac:dyDescent="0.25">
      <c r="A29" s="181"/>
      <c r="B29" s="160" t="s">
        <v>17</v>
      </c>
      <c r="C29" s="162">
        <v>0</v>
      </c>
      <c r="D29" s="162">
        <v>0</v>
      </c>
      <c r="E29" s="162">
        <v>0</v>
      </c>
      <c r="F29" s="162">
        <v>0</v>
      </c>
      <c r="G29" s="34">
        <f t="shared" si="4"/>
        <v>0</v>
      </c>
      <c r="H29" s="162">
        <v>0</v>
      </c>
      <c r="I29" s="162">
        <v>0</v>
      </c>
      <c r="J29" s="162">
        <v>0</v>
      </c>
      <c r="K29" s="34">
        <f t="shared" si="5"/>
        <v>0</v>
      </c>
      <c r="L29" s="34">
        <f t="shared" si="6"/>
        <v>0</v>
      </c>
      <c r="M29" s="162">
        <v>0</v>
      </c>
      <c r="N29" s="34">
        <f t="shared" si="7"/>
        <v>0</v>
      </c>
    </row>
    <row r="30" spans="1:14" s="40" customFormat="1" ht="14.25" customHeight="1" x14ac:dyDescent="0.25">
      <c r="A30" s="181" t="s">
        <v>31</v>
      </c>
      <c r="B30" s="160" t="s">
        <v>16</v>
      </c>
      <c r="C30" s="162">
        <v>41.9</v>
      </c>
      <c r="D30" s="162">
        <v>13.16</v>
      </c>
      <c r="E30" s="162">
        <v>0</v>
      </c>
      <c r="F30" s="162">
        <v>0.57999999999999996</v>
      </c>
      <c r="G30" s="34">
        <f t="shared" si="4"/>
        <v>55.64</v>
      </c>
      <c r="H30" s="162">
        <v>35.130000000000003</v>
      </c>
      <c r="I30" s="162">
        <v>0.36</v>
      </c>
      <c r="J30" s="162">
        <v>1.39</v>
      </c>
      <c r="K30" s="34">
        <f t="shared" si="5"/>
        <v>36.880000000000003</v>
      </c>
      <c r="L30" s="34">
        <f t="shared" si="6"/>
        <v>92.52000000000001</v>
      </c>
      <c r="M30" s="162">
        <v>0.4</v>
      </c>
      <c r="N30" s="34">
        <f t="shared" si="7"/>
        <v>92.920000000000016</v>
      </c>
    </row>
    <row r="31" spans="1:14" s="40" customFormat="1" ht="14.25" customHeight="1" x14ac:dyDescent="0.25">
      <c r="A31" s="181"/>
      <c r="B31" s="160" t="s">
        <v>17</v>
      </c>
      <c r="C31" s="162">
        <v>8667</v>
      </c>
      <c r="D31" s="162">
        <v>3004</v>
      </c>
      <c r="E31" s="162">
        <v>0</v>
      </c>
      <c r="F31" s="162">
        <v>148</v>
      </c>
      <c r="G31" s="34">
        <f t="shared" si="4"/>
        <v>11819</v>
      </c>
      <c r="H31" s="162">
        <v>6504</v>
      </c>
      <c r="I31" s="162">
        <v>141</v>
      </c>
      <c r="J31" s="162">
        <v>262</v>
      </c>
      <c r="K31" s="34">
        <f t="shared" si="5"/>
        <v>6907</v>
      </c>
      <c r="L31" s="34">
        <f t="shared" si="6"/>
        <v>18726</v>
      </c>
      <c r="M31" s="162">
        <v>36</v>
      </c>
      <c r="N31" s="34">
        <f t="shared" si="7"/>
        <v>18762</v>
      </c>
    </row>
    <row r="32" spans="1:14" s="40" customFormat="1" ht="14.25" customHeight="1" x14ac:dyDescent="0.25">
      <c r="A32" s="181" t="s">
        <v>32</v>
      </c>
      <c r="B32" s="160" t="s">
        <v>16</v>
      </c>
      <c r="C32" s="162">
        <v>0</v>
      </c>
      <c r="D32" s="162">
        <v>0</v>
      </c>
      <c r="E32" s="162">
        <v>0</v>
      </c>
      <c r="F32" s="162">
        <v>0</v>
      </c>
      <c r="G32" s="34">
        <f t="shared" si="4"/>
        <v>0</v>
      </c>
      <c r="H32" s="162">
        <v>0</v>
      </c>
      <c r="I32" s="162">
        <v>0</v>
      </c>
      <c r="J32" s="162">
        <v>0</v>
      </c>
      <c r="K32" s="34">
        <f t="shared" si="5"/>
        <v>0</v>
      </c>
      <c r="L32" s="34">
        <f t="shared" si="6"/>
        <v>0</v>
      </c>
      <c r="M32" s="162">
        <v>0</v>
      </c>
      <c r="N32" s="34">
        <f t="shared" si="7"/>
        <v>0</v>
      </c>
    </row>
    <row r="33" spans="1:17" s="40" customFormat="1" ht="14.25" customHeight="1" x14ac:dyDescent="0.25">
      <c r="A33" s="181"/>
      <c r="B33" s="160" t="s">
        <v>17</v>
      </c>
      <c r="C33" s="162">
        <v>0</v>
      </c>
      <c r="D33" s="162">
        <v>0</v>
      </c>
      <c r="E33" s="162">
        <v>0</v>
      </c>
      <c r="F33" s="162">
        <v>0</v>
      </c>
      <c r="G33" s="34">
        <f t="shared" si="4"/>
        <v>0</v>
      </c>
      <c r="H33" s="162">
        <v>0</v>
      </c>
      <c r="I33" s="162">
        <v>0</v>
      </c>
      <c r="J33" s="162">
        <v>0</v>
      </c>
      <c r="K33" s="34">
        <f t="shared" si="5"/>
        <v>0</v>
      </c>
      <c r="L33" s="34">
        <f t="shared" si="6"/>
        <v>0</v>
      </c>
      <c r="M33" s="162">
        <v>0</v>
      </c>
      <c r="N33" s="34">
        <f t="shared" si="7"/>
        <v>0</v>
      </c>
    </row>
    <row r="34" spans="1:17" s="40" customFormat="1" ht="14.25" customHeight="1" x14ac:dyDescent="0.25">
      <c r="A34" s="181" t="s">
        <v>33</v>
      </c>
      <c r="B34" s="160" t="s">
        <v>16</v>
      </c>
      <c r="C34" s="162">
        <v>0</v>
      </c>
      <c r="D34" s="162">
        <v>0</v>
      </c>
      <c r="E34" s="162">
        <v>0</v>
      </c>
      <c r="F34" s="162">
        <v>0</v>
      </c>
      <c r="G34" s="34">
        <f t="shared" si="4"/>
        <v>0</v>
      </c>
      <c r="H34" s="162">
        <v>0</v>
      </c>
      <c r="I34" s="162">
        <v>0</v>
      </c>
      <c r="J34" s="162">
        <v>0</v>
      </c>
      <c r="K34" s="34">
        <f t="shared" si="5"/>
        <v>0</v>
      </c>
      <c r="L34" s="34">
        <f t="shared" si="6"/>
        <v>0</v>
      </c>
      <c r="M34" s="162">
        <v>0</v>
      </c>
      <c r="N34" s="34">
        <f t="shared" si="7"/>
        <v>0</v>
      </c>
    </row>
    <row r="35" spans="1:17" s="40" customFormat="1" ht="14.25" customHeight="1" x14ac:dyDescent="0.25">
      <c r="A35" s="181"/>
      <c r="B35" s="160" t="s">
        <v>17</v>
      </c>
      <c r="C35" s="162">
        <v>0</v>
      </c>
      <c r="D35" s="162">
        <v>0</v>
      </c>
      <c r="E35" s="162">
        <v>0</v>
      </c>
      <c r="F35" s="162">
        <v>0</v>
      </c>
      <c r="G35" s="34">
        <f t="shared" si="4"/>
        <v>0</v>
      </c>
      <c r="H35" s="162">
        <v>0</v>
      </c>
      <c r="I35" s="162">
        <v>0</v>
      </c>
      <c r="J35" s="162">
        <v>0</v>
      </c>
      <c r="K35" s="34">
        <f t="shared" si="5"/>
        <v>0</v>
      </c>
      <c r="L35" s="34">
        <f t="shared" si="6"/>
        <v>0</v>
      </c>
      <c r="M35" s="162">
        <v>0</v>
      </c>
      <c r="N35" s="34">
        <f t="shared" si="7"/>
        <v>0</v>
      </c>
    </row>
    <row r="36" spans="1:17" s="40" customFormat="1" ht="14.25" customHeight="1" x14ac:dyDescent="0.25">
      <c r="A36" s="181" t="s">
        <v>34</v>
      </c>
      <c r="B36" s="160" t="s">
        <v>16</v>
      </c>
      <c r="C36" s="162">
        <v>0</v>
      </c>
      <c r="D36" s="162">
        <v>0</v>
      </c>
      <c r="E36" s="162">
        <v>0</v>
      </c>
      <c r="F36" s="162">
        <v>0</v>
      </c>
      <c r="G36" s="34">
        <f t="shared" si="4"/>
        <v>0</v>
      </c>
      <c r="H36" s="162">
        <v>0</v>
      </c>
      <c r="I36" s="162">
        <v>0</v>
      </c>
      <c r="J36" s="162">
        <v>0</v>
      </c>
      <c r="K36" s="34">
        <f t="shared" si="5"/>
        <v>0</v>
      </c>
      <c r="L36" s="34">
        <f t="shared" si="6"/>
        <v>0</v>
      </c>
      <c r="M36" s="162">
        <v>0</v>
      </c>
      <c r="N36" s="34">
        <f t="shared" si="7"/>
        <v>0</v>
      </c>
      <c r="O36" s="43"/>
      <c r="P36" s="43"/>
      <c r="Q36" s="43"/>
    </row>
    <row r="37" spans="1:17" s="40" customFormat="1" ht="14.25" customHeight="1" x14ac:dyDescent="0.25">
      <c r="A37" s="181"/>
      <c r="B37" s="160" t="s">
        <v>17</v>
      </c>
      <c r="C37" s="162">
        <v>0</v>
      </c>
      <c r="D37" s="162">
        <v>0</v>
      </c>
      <c r="E37" s="162">
        <v>0</v>
      </c>
      <c r="F37" s="162">
        <v>0</v>
      </c>
      <c r="G37" s="34">
        <f t="shared" si="4"/>
        <v>0</v>
      </c>
      <c r="H37" s="162">
        <v>0</v>
      </c>
      <c r="I37" s="162">
        <v>0</v>
      </c>
      <c r="J37" s="162">
        <v>0</v>
      </c>
      <c r="K37" s="34">
        <f t="shared" si="5"/>
        <v>0</v>
      </c>
      <c r="L37" s="34">
        <f t="shared" si="6"/>
        <v>0</v>
      </c>
      <c r="M37" s="162">
        <v>0</v>
      </c>
      <c r="N37" s="34">
        <f t="shared" si="7"/>
        <v>0</v>
      </c>
      <c r="O37" s="43"/>
      <c r="P37" s="43"/>
      <c r="Q37" s="43"/>
    </row>
    <row r="38" spans="1:17" s="40" customFormat="1" ht="18.75" customHeight="1" x14ac:dyDescent="0.25">
      <c r="A38" s="93" t="s">
        <v>35</v>
      </c>
      <c r="B38" s="160" t="s">
        <v>16</v>
      </c>
      <c r="C38" s="152">
        <f>C4+C12+C14+C16+C18+C20+C22+C24+C26+C28+C30+C32+C34+C36</f>
        <v>2938.1099999999992</v>
      </c>
      <c r="D38" s="34">
        <f t="shared" ref="D38:F39" si="8">D4+D12+D14+D16+D18+D20+D22+D24+D26+D28+D30+D32+D34+D36</f>
        <v>1490.5900000000001</v>
      </c>
      <c r="E38" s="34">
        <f t="shared" si="8"/>
        <v>0</v>
      </c>
      <c r="F38" s="34">
        <f t="shared" si="8"/>
        <v>18.489999999999998</v>
      </c>
      <c r="G38" s="34">
        <f>SUM(C38:F38)</f>
        <v>4447.1899999999987</v>
      </c>
      <c r="H38" s="34">
        <f>H4+H12+H14+H16+H18+H20+H22+H24+H26+H28+H30+H32+H34+H36</f>
        <v>1200.46</v>
      </c>
      <c r="I38" s="34">
        <f t="shared" ref="I38:J39" si="9">I4+I12+I14+I16+I18+I20+I22+I24+I26+I28+I30+I32+I34+I36</f>
        <v>97.789999999999992</v>
      </c>
      <c r="J38" s="34">
        <f t="shared" si="9"/>
        <v>170.30999999999995</v>
      </c>
      <c r="K38" s="34">
        <f>SUM(H38:J38)</f>
        <v>1468.56</v>
      </c>
      <c r="L38" s="34">
        <f>G38+K38</f>
        <v>5915.7499999999982</v>
      </c>
      <c r="M38" s="152">
        <f>M4+M12+M14+M16+M18+M20+M22+M24+M26+M28+M30+M32+M34+M36</f>
        <v>19.269999999999996</v>
      </c>
      <c r="N38" s="34">
        <f>SUM(L38:M38)</f>
        <v>5935.0199999999986</v>
      </c>
      <c r="O38" s="42"/>
      <c r="P38" s="43"/>
      <c r="Q38" s="43"/>
    </row>
    <row r="39" spans="1:17" s="40" customFormat="1" ht="15.75" x14ac:dyDescent="0.25">
      <c r="A39" s="94"/>
      <c r="B39" s="160" t="s">
        <v>17</v>
      </c>
      <c r="C39" s="34">
        <f>C5+C13+C15+C17+C19+C21+C23+C25+C27+C29+C31+C33+C35+C37</f>
        <v>359761</v>
      </c>
      <c r="D39" s="34">
        <f t="shared" si="8"/>
        <v>93959</v>
      </c>
      <c r="E39" s="34">
        <f t="shared" si="8"/>
        <v>0</v>
      </c>
      <c r="F39" s="34">
        <f t="shared" si="8"/>
        <v>206</v>
      </c>
      <c r="G39" s="34">
        <f t="shared" si="4"/>
        <v>453926</v>
      </c>
      <c r="H39" s="34">
        <f>H5+H13+H15+H17+H19+H21+H23+H25+H27+H29+H31+H33+H35+H37</f>
        <v>238733</v>
      </c>
      <c r="I39" s="34">
        <f t="shared" si="9"/>
        <v>16096</v>
      </c>
      <c r="J39" s="34">
        <f t="shared" si="9"/>
        <v>48153</v>
      </c>
      <c r="K39" s="34">
        <f>SUM(H39:J39)</f>
        <v>302982</v>
      </c>
      <c r="L39" s="34">
        <f t="shared" si="6"/>
        <v>756908</v>
      </c>
      <c r="M39" s="34">
        <f>M5+M13+M15+M17+M19+M21+M23+M25+M27+M29+M31+M33+M35+M37</f>
        <v>1843</v>
      </c>
      <c r="N39" s="34">
        <f t="shared" si="7"/>
        <v>758751</v>
      </c>
      <c r="O39" s="43"/>
      <c r="P39" s="43"/>
      <c r="Q39" s="43"/>
    </row>
    <row r="40" spans="1:17" s="40" customFormat="1" x14ac:dyDescent="0.25">
      <c r="O40" s="43"/>
      <c r="P40" s="43"/>
      <c r="Q40" s="43"/>
    </row>
    <row r="41" spans="1:17" s="40" customFormat="1" x14ac:dyDescent="0.25">
      <c r="O41" s="43"/>
      <c r="P41" s="43"/>
      <c r="Q41" s="43"/>
    </row>
    <row r="42" spans="1:17" x14ac:dyDescent="0.25">
      <c r="Q42" s="41"/>
    </row>
  </sheetData>
  <mergeCells count="15">
    <mergeCell ref="A16:A17"/>
    <mergeCell ref="C2:M2"/>
    <mergeCell ref="A6:A7"/>
    <mergeCell ref="A8:A9"/>
    <mergeCell ref="A10:A11"/>
    <mergeCell ref="A14:A15"/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</mergeCells>
  <pageMargins left="0.17" right="0.17" top="0.2" bottom="0.17" header="0.17" footer="0.17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Q49"/>
  <sheetViews>
    <sheetView topLeftCell="A10" workbookViewId="0">
      <selection activeCell="C14" sqref="C14"/>
    </sheetView>
  </sheetViews>
  <sheetFormatPr defaultRowHeight="15" x14ac:dyDescent="0.25"/>
  <cols>
    <col min="1" max="1" width="34.7109375" style="32" customWidth="1"/>
    <col min="2" max="2" width="4" style="32" customWidth="1"/>
    <col min="3" max="3" width="7.7109375" style="32" customWidth="1"/>
    <col min="4" max="4" width="8.5703125" style="32" customWidth="1"/>
    <col min="5" max="6" width="6.42578125" style="32" customWidth="1"/>
    <col min="7" max="7" width="12.28515625" style="32" customWidth="1"/>
    <col min="8" max="8" width="9.42578125" style="32" bestFit="1" customWidth="1"/>
    <col min="9" max="9" width="7.42578125" style="32" customWidth="1"/>
    <col min="10" max="10" width="9.140625" style="32"/>
    <col min="11" max="11" width="10.7109375" style="32" customWidth="1"/>
    <col min="12" max="12" width="7.85546875" style="32" customWidth="1"/>
    <col min="13" max="13" width="7.42578125" style="32" customWidth="1"/>
    <col min="14" max="14" width="11.5703125" style="32" customWidth="1"/>
    <col min="15" max="15" width="9.140625" style="32" customWidth="1"/>
    <col min="16" max="16384" width="9.140625" style="32"/>
  </cols>
  <sheetData>
    <row r="1" spans="1:16" ht="13.5" customHeight="1" x14ac:dyDescent="0.25">
      <c r="A1" s="32" t="s">
        <v>52</v>
      </c>
    </row>
    <row r="2" spans="1:16" ht="12" customHeight="1" x14ac:dyDescent="0.25">
      <c r="A2" s="97" t="s">
        <v>0</v>
      </c>
      <c r="B2" s="162"/>
      <c r="C2" s="189" t="s">
        <v>1</v>
      </c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34" t="s">
        <v>2</v>
      </c>
    </row>
    <row r="3" spans="1:16" ht="24" customHeight="1" x14ac:dyDescent="0.25">
      <c r="A3" s="97" t="s">
        <v>3</v>
      </c>
      <c r="B3" s="162"/>
      <c r="C3" s="162" t="s">
        <v>36</v>
      </c>
      <c r="D3" s="162" t="s">
        <v>5</v>
      </c>
      <c r="E3" s="162" t="s">
        <v>6</v>
      </c>
      <c r="F3" s="162" t="s">
        <v>7</v>
      </c>
      <c r="G3" s="162" t="s">
        <v>8</v>
      </c>
      <c r="H3" s="162" t="s">
        <v>9</v>
      </c>
      <c r="I3" s="162" t="s">
        <v>10</v>
      </c>
      <c r="J3" s="162" t="s">
        <v>11</v>
      </c>
      <c r="K3" s="162" t="s">
        <v>12</v>
      </c>
      <c r="L3" s="162" t="s">
        <v>13</v>
      </c>
      <c r="M3" s="162" t="s">
        <v>14</v>
      </c>
      <c r="N3" s="162"/>
    </row>
    <row r="4" spans="1:16" ht="14.25" customHeight="1" x14ac:dyDescent="0.25">
      <c r="A4" s="95" t="s">
        <v>15</v>
      </c>
      <c r="B4" s="161" t="s">
        <v>16</v>
      </c>
      <c r="C4" s="25">
        <f>C6+C8+C10</f>
        <v>1565.75</v>
      </c>
      <c r="D4" s="25">
        <f t="shared" ref="D4:F4" si="0">D6+D8+D10</f>
        <v>613.72</v>
      </c>
      <c r="E4" s="25">
        <f t="shared" si="0"/>
        <v>0.15</v>
      </c>
      <c r="F4" s="25">
        <f t="shared" si="0"/>
        <v>37.86</v>
      </c>
      <c r="G4" s="25">
        <f>SUM(C4:F4)</f>
        <v>2217.4800000000005</v>
      </c>
      <c r="H4" s="25">
        <f>H6+H8+H10</f>
        <v>1547.4299999999998</v>
      </c>
      <c r="I4" s="25">
        <f t="shared" ref="I4:J4" si="1">I6+I8+I10</f>
        <v>116.91</v>
      </c>
      <c r="J4" s="25">
        <f t="shared" si="1"/>
        <v>356.7</v>
      </c>
      <c r="K4" s="25">
        <f>SUM(H4:J4)</f>
        <v>2021.04</v>
      </c>
      <c r="L4" s="25">
        <f>G4+K4</f>
        <v>4238.5200000000004</v>
      </c>
      <c r="M4" s="25">
        <f>M6+M8+M10</f>
        <v>1117.55</v>
      </c>
      <c r="N4" s="25">
        <f>SUM(L4:M4)</f>
        <v>5356.0700000000006</v>
      </c>
    </row>
    <row r="5" spans="1:16" ht="13.5" customHeight="1" x14ac:dyDescent="0.25">
      <c r="A5" s="98"/>
      <c r="B5" s="161" t="s">
        <v>38</v>
      </c>
      <c r="C5" s="60">
        <f>C7+C9+C11</f>
        <v>297754</v>
      </c>
      <c r="D5" s="60">
        <f t="shared" ref="D5:F5" si="2">D7+D9+D11</f>
        <v>128427</v>
      </c>
      <c r="E5" s="60">
        <f t="shared" si="2"/>
        <v>1</v>
      </c>
      <c r="F5" s="60">
        <f t="shared" si="2"/>
        <v>5390</v>
      </c>
      <c r="G5" s="60">
        <f>SUM(C5:F5)</f>
        <v>431572</v>
      </c>
      <c r="H5" s="60">
        <f>H7+H9+H11</f>
        <v>276178</v>
      </c>
      <c r="I5" s="60">
        <f t="shared" ref="I5:J5" si="3">I7+I9+I11</f>
        <v>20984</v>
      </c>
      <c r="J5" s="60">
        <f t="shared" si="3"/>
        <v>71145</v>
      </c>
      <c r="K5" s="60">
        <f>SUM(H5:J5)</f>
        <v>368307</v>
      </c>
      <c r="L5" s="60">
        <f>G5+K5</f>
        <v>799879</v>
      </c>
      <c r="M5" s="60">
        <f>M7+M9+M11</f>
        <v>143761</v>
      </c>
      <c r="N5" s="60">
        <f>SUM(L5:M5)</f>
        <v>943640</v>
      </c>
    </row>
    <row r="6" spans="1:16" ht="17.25" customHeight="1" x14ac:dyDescent="0.25">
      <c r="A6" s="190" t="s">
        <v>39</v>
      </c>
      <c r="B6" s="128" t="s">
        <v>16</v>
      </c>
      <c r="C6" s="57">
        <v>594.04999999999995</v>
      </c>
      <c r="D6" s="57">
        <v>421.88</v>
      </c>
      <c r="E6" s="26"/>
      <c r="F6" s="26">
        <v>30.65</v>
      </c>
      <c r="G6" s="26">
        <f>SUM(C6:F6)</f>
        <v>1046.58</v>
      </c>
      <c r="H6" s="57">
        <v>969.3</v>
      </c>
      <c r="I6" s="57">
        <v>89.97</v>
      </c>
      <c r="J6" s="57">
        <v>279.88</v>
      </c>
      <c r="K6" s="26">
        <f>SUM(H6:J6)</f>
        <v>1339.15</v>
      </c>
      <c r="L6" s="26">
        <f>G6+K6</f>
        <v>2385.73</v>
      </c>
      <c r="M6" s="31">
        <v>803.93</v>
      </c>
      <c r="N6" s="26">
        <f>SUM(L6:M6)</f>
        <v>3189.66</v>
      </c>
    </row>
    <row r="7" spans="1:16" ht="15.75" customHeight="1" x14ac:dyDescent="0.25">
      <c r="A7" s="190"/>
      <c r="B7" s="128" t="s">
        <v>38</v>
      </c>
      <c r="C7" s="90">
        <v>161411</v>
      </c>
      <c r="D7" s="90">
        <v>110436</v>
      </c>
      <c r="E7" s="74"/>
      <c r="F7" s="74">
        <v>5059</v>
      </c>
      <c r="G7" s="74">
        <f t="shared" ref="G7:G39" si="4">SUM(C7:F7)</f>
        <v>276906</v>
      </c>
      <c r="H7" s="90">
        <v>209562</v>
      </c>
      <c r="I7" s="90">
        <v>20071</v>
      </c>
      <c r="J7" s="90">
        <v>68471</v>
      </c>
      <c r="K7" s="74">
        <f t="shared" ref="K7:K37" si="5">SUM(H7:J7)</f>
        <v>298104</v>
      </c>
      <c r="L7" s="74">
        <f t="shared" ref="L7:L39" si="6">G7+K7</f>
        <v>575010</v>
      </c>
      <c r="M7" s="72">
        <v>133789</v>
      </c>
      <c r="N7" s="74">
        <f t="shared" ref="N7:N39" si="7">SUM(L7:M7)</f>
        <v>708799</v>
      </c>
    </row>
    <row r="8" spans="1:16" ht="27.75" customHeight="1" x14ac:dyDescent="0.25">
      <c r="A8" s="190" t="s">
        <v>40</v>
      </c>
      <c r="B8" s="128" t="s">
        <v>16</v>
      </c>
      <c r="C8" s="26">
        <v>623.19000000000005</v>
      </c>
      <c r="D8" s="26">
        <v>140.88999999999999</v>
      </c>
      <c r="E8" s="26">
        <v>0.15</v>
      </c>
      <c r="F8" s="26">
        <v>7.21</v>
      </c>
      <c r="G8" s="26">
        <f t="shared" si="4"/>
        <v>771.44</v>
      </c>
      <c r="H8" s="26">
        <v>298.3</v>
      </c>
      <c r="I8" s="26">
        <v>26.94</v>
      </c>
      <c r="J8" s="26">
        <v>76.819999999999993</v>
      </c>
      <c r="K8" s="26">
        <f t="shared" si="5"/>
        <v>402.06</v>
      </c>
      <c r="L8" s="26">
        <f t="shared" si="6"/>
        <v>1173.5</v>
      </c>
      <c r="M8" s="26">
        <v>313.62</v>
      </c>
      <c r="N8" s="26">
        <f t="shared" si="7"/>
        <v>1487.12</v>
      </c>
    </row>
    <row r="9" spans="1:16" ht="15.75" x14ac:dyDescent="0.25">
      <c r="A9" s="190"/>
      <c r="B9" s="128" t="s">
        <v>38</v>
      </c>
      <c r="C9" s="74">
        <v>59413</v>
      </c>
      <c r="D9" s="74">
        <v>6175</v>
      </c>
      <c r="E9" s="74">
        <v>1</v>
      </c>
      <c r="F9" s="74">
        <v>331</v>
      </c>
      <c r="G9" s="74">
        <f t="shared" si="4"/>
        <v>65920</v>
      </c>
      <c r="H9" s="74">
        <v>12870</v>
      </c>
      <c r="I9" s="74">
        <v>913</v>
      </c>
      <c r="J9" s="74">
        <v>2674</v>
      </c>
      <c r="K9" s="74">
        <f t="shared" si="5"/>
        <v>16457</v>
      </c>
      <c r="L9" s="74">
        <f t="shared" si="6"/>
        <v>82377</v>
      </c>
      <c r="M9" s="74">
        <v>9972</v>
      </c>
      <c r="N9" s="74">
        <f t="shared" si="7"/>
        <v>92349</v>
      </c>
    </row>
    <row r="10" spans="1:16" ht="14.25" customHeight="1" x14ac:dyDescent="0.25">
      <c r="A10" s="190" t="s">
        <v>41</v>
      </c>
      <c r="B10" s="128" t="s">
        <v>16</v>
      </c>
      <c r="C10" s="119">
        <v>348.51</v>
      </c>
      <c r="D10" s="119">
        <v>50.95</v>
      </c>
      <c r="E10" s="119">
        <v>0</v>
      </c>
      <c r="F10" s="119">
        <v>0</v>
      </c>
      <c r="G10" s="119">
        <f t="shared" si="4"/>
        <v>399.46</v>
      </c>
      <c r="H10" s="119">
        <v>279.83</v>
      </c>
      <c r="I10" s="119">
        <v>0</v>
      </c>
      <c r="J10" s="119">
        <v>0</v>
      </c>
      <c r="K10" s="119">
        <f t="shared" si="5"/>
        <v>279.83</v>
      </c>
      <c r="L10" s="119">
        <f t="shared" si="6"/>
        <v>679.29</v>
      </c>
      <c r="M10" s="119">
        <v>0</v>
      </c>
      <c r="N10" s="119">
        <f t="shared" si="7"/>
        <v>679.29</v>
      </c>
    </row>
    <row r="11" spans="1:16" ht="14.25" customHeight="1" x14ac:dyDescent="0.25">
      <c r="A11" s="190"/>
      <c r="B11" s="78" t="s">
        <v>38</v>
      </c>
      <c r="C11" s="120">
        <v>76930</v>
      </c>
      <c r="D11" s="120">
        <v>11816</v>
      </c>
      <c r="E11" s="120">
        <v>0</v>
      </c>
      <c r="F11" s="120">
        <v>0</v>
      </c>
      <c r="G11" s="120">
        <f t="shared" si="4"/>
        <v>88746</v>
      </c>
      <c r="H11" s="120">
        <v>53746</v>
      </c>
      <c r="I11" s="120">
        <v>0</v>
      </c>
      <c r="J11" s="120">
        <v>0</v>
      </c>
      <c r="K11" s="120">
        <f t="shared" si="5"/>
        <v>53746</v>
      </c>
      <c r="L11" s="120">
        <f t="shared" si="6"/>
        <v>142492</v>
      </c>
      <c r="M11" s="120">
        <v>0</v>
      </c>
      <c r="N11" s="120">
        <f t="shared" si="7"/>
        <v>142492</v>
      </c>
      <c r="O11" s="35"/>
    </row>
    <row r="12" spans="1:16" ht="14.25" customHeight="1" x14ac:dyDescent="0.25">
      <c r="A12" s="95" t="s">
        <v>21</v>
      </c>
      <c r="B12" s="136" t="s">
        <v>16</v>
      </c>
      <c r="C12" s="148">
        <v>1351.75</v>
      </c>
      <c r="D12" s="146">
        <v>742.93</v>
      </c>
      <c r="E12" s="146">
        <v>2.71</v>
      </c>
      <c r="F12" s="146">
        <v>15.9</v>
      </c>
      <c r="G12" s="149">
        <f>SUM(C12:F12)</f>
        <v>2113.29</v>
      </c>
      <c r="H12" s="146">
        <v>1221.27</v>
      </c>
      <c r="I12" s="146">
        <v>78.73</v>
      </c>
      <c r="J12" s="146">
        <v>67.3</v>
      </c>
      <c r="K12" s="147">
        <f>SUM(H12:J12)</f>
        <v>1367.3</v>
      </c>
      <c r="L12" s="147">
        <f>G12+K12</f>
        <v>3480.59</v>
      </c>
      <c r="M12" s="148">
        <v>232.31</v>
      </c>
      <c r="N12" s="147">
        <f>SUM(L12:M12)</f>
        <v>3712.9</v>
      </c>
    </row>
    <row r="13" spans="1:16" ht="14.25" customHeight="1" x14ac:dyDescent="0.25">
      <c r="A13" s="96" t="s">
        <v>37</v>
      </c>
      <c r="B13" s="136" t="s">
        <v>38</v>
      </c>
      <c r="C13" s="74">
        <v>57846</v>
      </c>
      <c r="D13" s="74">
        <v>23392</v>
      </c>
      <c r="E13" s="74">
        <v>84</v>
      </c>
      <c r="F13" s="74">
        <v>360</v>
      </c>
      <c r="G13" s="60">
        <f t="shared" si="4"/>
        <v>81682</v>
      </c>
      <c r="H13" s="74">
        <v>33851</v>
      </c>
      <c r="I13" s="74">
        <v>2003</v>
      </c>
      <c r="J13" s="74">
        <v>1889</v>
      </c>
      <c r="K13" s="60">
        <f>SUM(H13:J13)</f>
        <v>37743</v>
      </c>
      <c r="L13" s="60">
        <f t="shared" si="6"/>
        <v>119425</v>
      </c>
      <c r="M13" s="74">
        <v>4638</v>
      </c>
      <c r="N13" s="60">
        <f t="shared" si="7"/>
        <v>124063</v>
      </c>
      <c r="P13" s="61"/>
    </row>
    <row r="14" spans="1:16" ht="14.25" customHeight="1" x14ac:dyDescent="0.25">
      <c r="A14" s="188" t="s">
        <v>23</v>
      </c>
      <c r="B14" s="161" t="s">
        <v>16</v>
      </c>
      <c r="C14" s="26">
        <v>13.55</v>
      </c>
      <c r="D14" s="26">
        <v>24.65</v>
      </c>
      <c r="E14" s="26">
        <v>0</v>
      </c>
      <c r="F14" s="26">
        <v>8.9600000000000009</v>
      </c>
      <c r="G14" s="25">
        <f t="shared" si="4"/>
        <v>47.160000000000004</v>
      </c>
      <c r="H14" s="26">
        <v>13.06</v>
      </c>
      <c r="I14" s="26">
        <v>0.31</v>
      </c>
      <c r="J14" s="26">
        <v>1.24</v>
      </c>
      <c r="K14" s="25">
        <f t="shared" si="5"/>
        <v>14.610000000000001</v>
      </c>
      <c r="L14" s="25">
        <f t="shared" si="6"/>
        <v>61.77</v>
      </c>
      <c r="M14" s="26">
        <v>1.46</v>
      </c>
      <c r="N14" s="25">
        <f t="shared" si="7"/>
        <v>63.230000000000004</v>
      </c>
    </row>
    <row r="15" spans="1:16" ht="14.25" customHeight="1" x14ac:dyDescent="0.25">
      <c r="A15" s="188"/>
      <c r="B15" s="161" t="s">
        <v>38</v>
      </c>
      <c r="C15" s="26">
        <v>1674</v>
      </c>
      <c r="D15" s="26">
        <v>4263</v>
      </c>
      <c r="E15" s="26">
        <v>0</v>
      </c>
      <c r="F15" s="26">
        <v>1444</v>
      </c>
      <c r="G15" s="25">
        <f t="shared" si="4"/>
        <v>7381</v>
      </c>
      <c r="H15" s="74">
        <v>1072</v>
      </c>
      <c r="I15" s="26">
        <v>70</v>
      </c>
      <c r="J15" s="26">
        <v>140</v>
      </c>
      <c r="K15" s="25">
        <f t="shared" si="5"/>
        <v>1282</v>
      </c>
      <c r="L15" s="60">
        <f t="shared" si="6"/>
        <v>8663</v>
      </c>
      <c r="M15" s="26">
        <v>210</v>
      </c>
      <c r="N15" s="60">
        <f t="shared" si="7"/>
        <v>8873</v>
      </c>
    </row>
    <row r="16" spans="1:16" ht="14.25" customHeight="1" x14ac:dyDescent="0.25">
      <c r="A16" s="188" t="s">
        <v>24</v>
      </c>
      <c r="B16" s="161" t="s">
        <v>16</v>
      </c>
      <c r="C16" s="26">
        <v>365.53</v>
      </c>
      <c r="D16" s="26">
        <v>372.44</v>
      </c>
      <c r="E16" s="26">
        <v>0</v>
      </c>
      <c r="F16" s="26">
        <v>26.04</v>
      </c>
      <c r="G16" s="25">
        <f t="shared" si="4"/>
        <v>764.01</v>
      </c>
      <c r="H16" s="26">
        <v>195.01</v>
      </c>
      <c r="I16" s="26">
        <v>61.68</v>
      </c>
      <c r="J16" s="26">
        <v>39.700000000000003</v>
      </c>
      <c r="K16" s="25">
        <f t="shared" si="5"/>
        <v>296.39</v>
      </c>
      <c r="L16" s="25">
        <f t="shared" si="6"/>
        <v>1060.4000000000001</v>
      </c>
      <c r="M16" s="26">
        <v>31.59</v>
      </c>
      <c r="N16" s="25">
        <f t="shared" si="7"/>
        <v>1091.99</v>
      </c>
    </row>
    <row r="17" spans="1:15" ht="14.25" customHeight="1" x14ac:dyDescent="0.25">
      <c r="A17" s="188"/>
      <c r="B17" s="161" t="s">
        <v>38</v>
      </c>
      <c r="C17" s="74">
        <v>2806</v>
      </c>
      <c r="D17" s="74">
        <v>6247</v>
      </c>
      <c r="E17" s="74">
        <v>0</v>
      </c>
      <c r="F17" s="74">
        <v>591</v>
      </c>
      <c r="G17" s="60">
        <f t="shared" si="4"/>
        <v>9644</v>
      </c>
      <c r="H17" s="74">
        <v>1828</v>
      </c>
      <c r="I17" s="74">
        <v>1624</v>
      </c>
      <c r="J17" s="74">
        <v>1074</v>
      </c>
      <c r="K17" s="60">
        <f t="shared" si="5"/>
        <v>4526</v>
      </c>
      <c r="L17" s="60">
        <f t="shared" si="6"/>
        <v>14170</v>
      </c>
      <c r="M17" s="74">
        <v>382</v>
      </c>
      <c r="N17" s="60">
        <f t="shared" si="7"/>
        <v>14552</v>
      </c>
    </row>
    <row r="18" spans="1:15" ht="14.25" customHeight="1" x14ac:dyDescent="0.25">
      <c r="A18" s="191" t="s">
        <v>42</v>
      </c>
      <c r="B18" s="161" t="s">
        <v>16</v>
      </c>
      <c r="C18" s="26">
        <v>7.57</v>
      </c>
      <c r="D18" s="26">
        <v>0.48</v>
      </c>
      <c r="E18" s="26">
        <v>0</v>
      </c>
      <c r="F18" s="26">
        <v>0</v>
      </c>
      <c r="G18" s="25">
        <f t="shared" si="4"/>
        <v>8.0500000000000007</v>
      </c>
      <c r="H18" s="26">
        <v>0.68</v>
      </c>
      <c r="I18" s="26">
        <v>0</v>
      </c>
      <c r="J18" s="26">
        <v>0</v>
      </c>
      <c r="K18" s="25">
        <f t="shared" si="5"/>
        <v>0.68</v>
      </c>
      <c r="L18" s="25">
        <f t="shared" si="6"/>
        <v>8.73</v>
      </c>
      <c r="M18" s="26">
        <v>0</v>
      </c>
      <c r="N18" s="25">
        <f t="shared" si="7"/>
        <v>8.73</v>
      </c>
    </row>
    <row r="19" spans="1:15" ht="14.25" customHeight="1" x14ac:dyDescent="0.25">
      <c r="A19" s="191"/>
      <c r="B19" s="161" t="s">
        <v>38</v>
      </c>
      <c r="C19" s="26">
        <v>2179</v>
      </c>
      <c r="D19" s="26">
        <v>92</v>
      </c>
      <c r="E19" s="26">
        <v>0</v>
      </c>
      <c r="F19" s="26">
        <v>0</v>
      </c>
      <c r="G19" s="25">
        <f t="shared" si="4"/>
        <v>2271</v>
      </c>
      <c r="H19" s="26">
        <v>210</v>
      </c>
      <c r="I19" s="26">
        <v>0</v>
      </c>
      <c r="J19" s="26">
        <v>0</v>
      </c>
      <c r="K19" s="25">
        <f t="shared" si="5"/>
        <v>210</v>
      </c>
      <c r="L19" s="25">
        <f t="shared" si="6"/>
        <v>2481</v>
      </c>
      <c r="M19" s="26">
        <v>0</v>
      </c>
      <c r="N19" s="25">
        <f t="shared" si="7"/>
        <v>2481</v>
      </c>
    </row>
    <row r="20" spans="1:15" ht="14.25" customHeight="1" x14ac:dyDescent="0.25">
      <c r="A20" s="191" t="s">
        <v>43</v>
      </c>
      <c r="B20" s="161" t="s">
        <v>16</v>
      </c>
      <c r="C20" s="26">
        <v>0</v>
      </c>
      <c r="D20" s="26">
        <v>0</v>
      </c>
      <c r="E20" s="26">
        <v>0</v>
      </c>
      <c r="F20" s="26">
        <v>1.44</v>
      </c>
      <c r="G20" s="25">
        <f t="shared" si="4"/>
        <v>1.44</v>
      </c>
      <c r="H20" s="26">
        <v>0</v>
      </c>
      <c r="I20" s="26">
        <v>0</v>
      </c>
      <c r="J20" s="26">
        <v>0</v>
      </c>
      <c r="K20" s="25">
        <f t="shared" si="5"/>
        <v>0</v>
      </c>
      <c r="L20" s="25">
        <f t="shared" si="6"/>
        <v>1.44</v>
      </c>
      <c r="M20" s="26">
        <v>0</v>
      </c>
      <c r="N20" s="25">
        <f t="shared" si="7"/>
        <v>1.44</v>
      </c>
    </row>
    <row r="21" spans="1:15" ht="14.25" customHeight="1" x14ac:dyDescent="0.25">
      <c r="A21" s="191"/>
      <c r="B21" s="161" t="s">
        <v>38</v>
      </c>
      <c r="C21" s="26">
        <v>0</v>
      </c>
      <c r="D21" s="26">
        <v>0</v>
      </c>
      <c r="E21" s="26">
        <v>0</v>
      </c>
      <c r="F21" s="26">
        <v>30</v>
      </c>
      <c r="G21" s="25">
        <f t="shared" si="4"/>
        <v>30</v>
      </c>
      <c r="H21" s="26">
        <v>0</v>
      </c>
      <c r="I21" s="26">
        <v>0</v>
      </c>
      <c r="J21" s="26">
        <v>0</v>
      </c>
      <c r="K21" s="25">
        <f t="shared" si="5"/>
        <v>0</v>
      </c>
      <c r="L21" s="25">
        <f t="shared" si="6"/>
        <v>30</v>
      </c>
      <c r="M21" s="26">
        <v>0</v>
      </c>
      <c r="N21" s="25">
        <f t="shared" si="7"/>
        <v>30</v>
      </c>
    </row>
    <row r="22" spans="1:15" ht="14.25" customHeight="1" x14ac:dyDescent="0.25">
      <c r="A22" s="95" t="s">
        <v>27</v>
      </c>
      <c r="B22" s="161" t="s">
        <v>16</v>
      </c>
      <c r="C22" s="26">
        <v>0.46</v>
      </c>
      <c r="D22" s="26">
        <v>0.11</v>
      </c>
      <c r="E22" s="26">
        <v>0</v>
      </c>
      <c r="F22" s="26">
        <v>0</v>
      </c>
      <c r="G22" s="25">
        <f t="shared" si="4"/>
        <v>0.57000000000000006</v>
      </c>
      <c r="H22" s="26">
        <v>0</v>
      </c>
      <c r="I22" s="26">
        <v>0.09</v>
      </c>
      <c r="J22" s="26">
        <v>0</v>
      </c>
      <c r="K22" s="25">
        <f t="shared" si="5"/>
        <v>0.09</v>
      </c>
      <c r="L22" s="25">
        <f t="shared" si="6"/>
        <v>0.66</v>
      </c>
      <c r="M22" s="26">
        <v>0</v>
      </c>
      <c r="N22" s="25">
        <f t="shared" si="7"/>
        <v>0.66</v>
      </c>
    </row>
    <row r="23" spans="1:15" ht="14.25" customHeight="1" x14ac:dyDescent="0.25">
      <c r="A23" s="98"/>
      <c r="B23" s="161" t="s">
        <v>38</v>
      </c>
      <c r="C23" s="26">
        <v>12</v>
      </c>
      <c r="D23" s="26">
        <v>12</v>
      </c>
      <c r="E23" s="26">
        <v>0</v>
      </c>
      <c r="F23" s="26">
        <v>0</v>
      </c>
      <c r="G23" s="25">
        <f t="shared" si="4"/>
        <v>24</v>
      </c>
      <c r="H23" s="26">
        <v>0</v>
      </c>
      <c r="I23" s="26">
        <v>10</v>
      </c>
      <c r="J23" s="26">
        <v>0</v>
      </c>
      <c r="K23" s="25">
        <f t="shared" si="5"/>
        <v>10</v>
      </c>
      <c r="L23" s="25">
        <f t="shared" si="6"/>
        <v>34</v>
      </c>
      <c r="M23" s="26">
        <v>0</v>
      </c>
      <c r="N23" s="25">
        <f t="shared" si="7"/>
        <v>34</v>
      </c>
    </row>
    <row r="24" spans="1:15" ht="14.25" customHeight="1" x14ac:dyDescent="0.25">
      <c r="A24" s="188" t="s">
        <v>28</v>
      </c>
      <c r="B24" s="161" t="s">
        <v>16</v>
      </c>
      <c r="C24" s="26">
        <v>95.72</v>
      </c>
      <c r="D24" s="26">
        <v>6.71</v>
      </c>
      <c r="E24" s="26">
        <v>0</v>
      </c>
      <c r="F24" s="26">
        <v>0</v>
      </c>
      <c r="G24" s="25">
        <f t="shared" si="4"/>
        <v>102.42999999999999</v>
      </c>
      <c r="H24" s="26">
        <v>15.18</v>
      </c>
      <c r="I24" s="26">
        <v>1.43</v>
      </c>
      <c r="J24" s="26">
        <v>3.66</v>
      </c>
      <c r="K24" s="25">
        <f t="shared" si="5"/>
        <v>20.27</v>
      </c>
      <c r="L24" s="25">
        <f t="shared" si="6"/>
        <v>122.69999999999999</v>
      </c>
      <c r="M24" s="26">
        <v>0.99</v>
      </c>
      <c r="N24" s="25">
        <f t="shared" si="7"/>
        <v>123.68999999999998</v>
      </c>
    </row>
    <row r="25" spans="1:15" ht="14.25" customHeight="1" x14ac:dyDescent="0.25">
      <c r="A25" s="188"/>
      <c r="B25" s="161" t="s">
        <v>38</v>
      </c>
      <c r="C25" s="74">
        <v>743</v>
      </c>
      <c r="D25" s="74">
        <v>17</v>
      </c>
      <c r="E25" s="74">
        <v>0</v>
      </c>
      <c r="F25" s="74">
        <v>0</v>
      </c>
      <c r="G25" s="60">
        <f t="shared" si="4"/>
        <v>760</v>
      </c>
      <c r="H25" s="74">
        <v>50</v>
      </c>
      <c r="I25" s="74">
        <v>9</v>
      </c>
      <c r="J25" s="74">
        <v>152</v>
      </c>
      <c r="K25" s="60">
        <f t="shared" si="5"/>
        <v>211</v>
      </c>
      <c r="L25" s="60">
        <f t="shared" si="6"/>
        <v>971</v>
      </c>
      <c r="M25" s="74">
        <v>1</v>
      </c>
      <c r="N25" s="60">
        <f t="shared" si="7"/>
        <v>972</v>
      </c>
    </row>
    <row r="26" spans="1:15" ht="14.25" customHeight="1" x14ac:dyDescent="0.25">
      <c r="A26" s="188" t="s">
        <v>29</v>
      </c>
      <c r="B26" s="161" t="s">
        <v>16</v>
      </c>
      <c r="C26" s="26">
        <v>0</v>
      </c>
      <c r="D26" s="26">
        <v>0</v>
      </c>
      <c r="E26" s="26">
        <v>0</v>
      </c>
      <c r="F26" s="26">
        <v>0</v>
      </c>
      <c r="G26" s="25">
        <f t="shared" si="4"/>
        <v>0</v>
      </c>
      <c r="H26" s="26">
        <v>0</v>
      </c>
      <c r="I26" s="26">
        <v>0</v>
      </c>
      <c r="J26" s="26">
        <v>0</v>
      </c>
      <c r="K26" s="25">
        <f t="shared" si="5"/>
        <v>0</v>
      </c>
      <c r="L26" s="25">
        <f t="shared" si="6"/>
        <v>0</v>
      </c>
      <c r="M26" s="26">
        <v>0</v>
      </c>
      <c r="N26" s="25">
        <f t="shared" si="7"/>
        <v>0</v>
      </c>
      <c r="O26" s="59"/>
    </row>
    <row r="27" spans="1:15" ht="14.25" customHeight="1" x14ac:dyDescent="0.25">
      <c r="A27" s="188"/>
      <c r="B27" s="161" t="s">
        <v>38</v>
      </c>
      <c r="C27" s="26">
        <v>0</v>
      </c>
      <c r="D27" s="26">
        <v>0</v>
      </c>
      <c r="E27" s="26">
        <v>0</v>
      </c>
      <c r="F27" s="26">
        <v>0</v>
      </c>
      <c r="G27" s="25">
        <f t="shared" si="4"/>
        <v>0</v>
      </c>
      <c r="H27" s="26">
        <v>0</v>
      </c>
      <c r="I27" s="26">
        <v>0</v>
      </c>
      <c r="J27" s="26">
        <v>0</v>
      </c>
      <c r="K27" s="25">
        <f t="shared" si="5"/>
        <v>0</v>
      </c>
      <c r="L27" s="25">
        <f t="shared" si="6"/>
        <v>0</v>
      </c>
      <c r="M27" s="26">
        <v>0</v>
      </c>
      <c r="N27" s="25">
        <f t="shared" si="7"/>
        <v>0</v>
      </c>
      <c r="O27" s="59"/>
    </row>
    <row r="28" spans="1:15" ht="14.25" customHeight="1" x14ac:dyDescent="0.25">
      <c r="A28" s="188" t="s">
        <v>30</v>
      </c>
      <c r="B28" s="161" t="s">
        <v>16</v>
      </c>
      <c r="C28" s="26">
        <v>0</v>
      </c>
      <c r="D28" s="26">
        <v>0</v>
      </c>
      <c r="E28" s="26">
        <v>0</v>
      </c>
      <c r="F28" s="26">
        <v>0</v>
      </c>
      <c r="G28" s="25">
        <f t="shared" si="4"/>
        <v>0</v>
      </c>
      <c r="H28" s="26">
        <v>0</v>
      </c>
      <c r="I28" s="26">
        <v>0</v>
      </c>
      <c r="J28" s="26">
        <v>0</v>
      </c>
      <c r="K28" s="25">
        <f t="shared" si="5"/>
        <v>0</v>
      </c>
      <c r="L28" s="25">
        <f t="shared" si="6"/>
        <v>0</v>
      </c>
      <c r="M28" s="26">
        <v>0</v>
      </c>
      <c r="N28" s="25">
        <f t="shared" si="7"/>
        <v>0</v>
      </c>
      <c r="O28" s="59"/>
    </row>
    <row r="29" spans="1:15" ht="14.25" customHeight="1" x14ac:dyDescent="0.25">
      <c r="A29" s="188"/>
      <c r="B29" s="161" t="s">
        <v>38</v>
      </c>
      <c r="C29" s="26">
        <v>0</v>
      </c>
      <c r="D29" s="26">
        <v>0</v>
      </c>
      <c r="E29" s="26">
        <v>0</v>
      </c>
      <c r="F29" s="26">
        <v>0</v>
      </c>
      <c r="G29" s="25">
        <f t="shared" si="4"/>
        <v>0</v>
      </c>
      <c r="H29" s="26">
        <v>0</v>
      </c>
      <c r="I29" s="26">
        <v>0</v>
      </c>
      <c r="J29" s="26">
        <v>0</v>
      </c>
      <c r="K29" s="25">
        <f t="shared" si="5"/>
        <v>0</v>
      </c>
      <c r="L29" s="25">
        <f t="shared" si="6"/>
        <v>0</v>
      </c>
      <c r="M29" s="26">
        <v>0</v>
      </c>
      <c r="N29" s="25">
        <f t="shared" si="7"/>
        <v>0</v>
      </c>
      <c r="O29" s="59"/>
    </row>
    <row r="30" spans="1:15" ht="14.25" customHeight="1" x14ac:dyDescent="0.25">
      <c r="A30" s="188" t="s">
        <v>31</v>
      </c>
      <c r="B30" s="161" t="s">
        <v>16</v>
      </c>
      <c r="C30" s="26">
        <v>19.82</v>
      </c>
      <c r="D30" s="26">
        <v>2.4500000000000002</v>
      </c>
      <c r="E30" s="26">
        <v>0</v>
      </c>
      <c r="F30" s="26">
        <v>0</v>
      </c>
      <c r="G30" s="25">
        <f t="shared" si="4"/>
        <v>22.27</v>
      </c>
      <c r="H30" s="26">
        <v>5.26</v>
      </c>
      <c r="I30" s="26">
        <v>0.12</v>
      </c>
      <c r="J30" s="26">
        <v>0.09</v>
      </c>
      <c r="K30" s="25">
        <f t="shared" si="5"/>
        <v>5.47</v>
      </c>
      <c r="L30" s="25">
        <f t="shared" si="6"/>
        <v>27.74</v>
      </c>
      <c r="M30" s="26">
        <v>1.27</v>
      </c>
      <c r="N30" s="25">
        <f t="shared" si="7"/>
        <v>29.009999999999998</v>
      </c>
      <c r="O30" s="59"/>
    </row>
    <row r="31" spans="1:15" ht="14.25" customHeight="1" x14ac:dyDescent="0.25">
      <c r="A31" s="188"/>
      <c r="B31" s="161" t="s">
        <v>38</v>
      </c>
      <c r="C31" s="26">
        <v>3283</v>
      </c>
      <c r="D31" s="26">
        <v>514</v>
      </c>
      <c r="E31" s="26">
        <v>0</v>
      </c>
      <c r="F31" s="26">
        <v>0</v>
      </c>
      <c r="G31" s="25">
        <f t="shared" si="4"/>
        <v>3797</v>
      </c>
      <c r="H31" s="26">
        <v>215</v>
      </c>
      <c r="I31" s="26">
        <v>16</v>
      </c>
      <c r="J31" s="26">
        <v>29</v>
      </c>
      <c r="K31" s="25">
        <f t="shared" si="5"/>
        <v>260</v>
      </c>
      <c r="L31" s="25">
        <f t="shared" si="6"/>
        <v>4057</v>
      </c>
      <c r="M31" s="26">
        <v>30</v>
      </c>
      <c r="N31" s="25">
        <f t="shared" si="7"/>
        <v>4087</v>
      </c>
      <c r="O31" s="59"/>
    </row>
    <row r="32" spans="1:15" ht="14.25" customHeight="1" x14ac:dyDescent="0.25">
      <c r="A32" s="188" t="s">
        <v>32</v>
      </c>
      <c r="B32" s="161" t="s">
        <v>16</v>
      </c>
      <c r="C32" s="26">
        <v>0</v>
      </c>
      <c r="D32" s="26">
        <v>0</v>
      </c>
      <c r="E32" s="26">
        <v>0</v>
      </c>
      <c r="F32" s="26">
        <v>0</v>
      </c>
      <c r="G32" s="25">
        <f t="shared" si="4"/>
        <v>0</v>
      </c>
      <c r="H32" s="26">
        <v>0</v>
      </c>
      <c r="I32" s="26">
        <v>0</v>
      </c>
      <c r="J32" s="26">
        <v>0</v>
      </c>
      <c r="K32" s="25">
        <f t="shared" si="5"/>
        <v>0</v>
      </c>
      <c r="L32" s="25">
        <f t="shared" si="6"/>
        <v>0</v>
      </c>
      <c r="M32" s="26">
        <v>0</v>
      </c>
      <c r="N32" s="25">
        <f t="shared" si="7"/>
        <v>0</v>
      </c>
    </row>
    <row r="33" spans="1:17" ht="14.25" customHeight="1" x14ac:dyDescent="0.25">
      <c r="A33" s="188"/>
      <c r="B33" s="161" t="s">
        <v>38</v>
      </c>
      <c r="C33" s="26">
        <v>0</v>
      </c>
      <c r="D33" s="26">
        <v>0</v>
      </c>
      <c r="E33" s="26">
        <v>0</v>
      </c>
      <c r="F33" s="26">
        <v>0</v>
      </c>
      <c r="G33" s="25">
        <f t="shared" si="4"/>
        <v>0</v>
      </c>
      <c r="H33" s="26">
        <v>0</v>
      </c>
      <c r="I33" s="26">
        <v>0</v>
      </c>
      <c r="J33" s="26">
        <v>0</v>
      </c>
      <c r="K33" s="25">
        <f t="shared" si="5"/>
        <v>0</v>
      </c>
      <c r="L33" s="25">
        <f t="shared" si="6"/>
        <v>0</v>
      </c>
      <c r="M33" s="26">
        <v>0</v>
      </c>
      <c r="N33" s="25">
        <f t="shared" si="7"/>
        <v>0</v>
      </c>
    </row>
    <row r="34" spans="1:17" ht="14.25" customHeight="1" x14ac:dyDescent="0.25">
      <c r="A34" s="188" t="s">
        <v>33</v>
      </c>
      <c r="B34" s="161" t="s">
        <v>16</v>
      </c>
      <c r="C34" s="26">
        <v>0</v>
      </c>
      <c r="D34" s="26">
        <v>0</v>
      </c>
      <c r="E34" s="26">
        <v>0</v>
      </c>
      <c r="F34" s="26">
        <v>0</v>
      </c>
      <c r="G34" s="25">
        <f t="shared" si="4"/>
        <v>0</v>
      </c>
      <c r="H34" s="26">
        <v>0</v>
      </c>
      <c r="I34" s="26">
        <v>0</v>
      </c>
      <c r="J34" s="26">
        <v>0</v>
      </c>
      <c r="K34" s="25">
        <f t="shared" si="5"/>
        <v>0</v>
      </c>
      <c r="L34" s="25">
        <f t="shared" si="6"/>
        <v>0</v>
      </c>
      <c r="M34" s="26">
        <v>0</v>
      </c>
      <c r="N34" s="25">
        <f t="shared" si="7"/>
        <v>0</v>
      </c>
    </row>
    <row r="35" spans="1:17" ht="14.25" customHeight="1" x14ac:dyDescent="0.25">
      <c r="A35" s="188"/>
      <c r="B35" s="161" t="s">
        <v>38</v>
      </c>
      <c r="C35" s="74">
        <v>0</v>
      </c>
      <c r="D35" s="74">
        <v>0</v>
      </c>
      <c r="E35" s="74">
        <v>0</v>
      </c>
      <c r="F35" s="74">
        <v>0</v>
      </c>
      <c r="G35" s="60">
        <f t="shared" si="4"/>
        <v>0</v>
      </c>
      <c r="H35" s="74">
        <v>0</v>
      </c>
      <c r="I35" s="74">
        <v>0</v>
      </c>
      <c r="J35" s="74">
        <v>0</v>
      </c>
      <c r="K35" s="60">
        <f t="shared" si="5"/>
        <v>0</v>
      </c>
      <c r="L35" s="60">
        <f t="shared" si="6"/>
        <v>0</v>
      </c>
      <c r="M35" s="74">
        <v>0</v>
      </c>
      <c r="N35" s="60">
        <f t="shared" si="7"/>
        <v>0</v>
      </c>
    </row>
    <row r="36" spans="1:17" ht="14.25" customHeight="1" x14ac:dyDescent="0.25">
      <c r="A36" s="188" t="s">
        <v>34</v>
      </c>
      <c r="B36" s="161" t="s">
        <v>16</v>
      </c>
      <c r="C36" s="26">
        <v>0</v>
      </c>
      <c r="D36" s="26">
        <v>0</v>
      </c>
      <c r="E36" s="26">
        <v>0</v>
      </c>
      <c r="F36" s="26">
        <v>0</v>
      </c>
      <c r="G36" s="25">
        <f t="shared" si="4"/>
        <v>0</v>
      </c>
      <c r="H36" s="26">
        <v>0</v>
      </c>
      <c r="I36" s="26">
        <v>0</v>
      </c>
      <c r="J36" s="26">
        <v>0</v>
      </c>
      <c r="K36" s="25">
        <f t="shared" si="5"/>
        <v>0</v>
      </c>
      <c r="L36" s="25">
        <f t="shared" si="6"/>
        <v>0</v>
      </c>
      <c r="M36" s="26">
        <v>0</v>
      </c>
      <c r="N36" s="25">
        <f t="shared" si="7"/>
        <v>0</v>
      </c>
      <c r="O36" s="35"/>
      <c r="P36" s="35"/>
      <c r="Q36" s="35"/>
    </row>
    <row r="37" spans="1:17" ht="14.25" customHeight="1" x14ac:dyDescent="0.25">
      <c r="A37" s="188"/>
      <c r="B37" s="161" t="s">
        <v>38</v>
      </c>
      <c r="C37" s="74">
        <v>0</v>
      </c>
      <c r="D37" s="74">
        <v>0</v>
      </c>
      <c r="E37" s="74">
        <v>0</v>
      </c>
      <c r="F37" s="74">
        <v>0</v>
      </c>
      <c r="G37" s="60">
        <f t="shared" si="4"/>
        <v>0</v>
      </c>
      <c r="H37" s="74">
        <v>0</v>
      </c>
      <c r="I37" s="74">
        <v>0</v>
      </c>
      <c r="J37" s="74">
        <v>0</v>
      </c>
      <c r="K37" s="60">
        <f t="shared" si="5"/>
        <v>0</v>
      </c>
      <c r="L37" s="60">
        <f t="shared" si="6"/>
        <v>0</v>
      </c>
      <c r="M37" s="74">
        <v>0</v>
      </c>
      <c r="N37" s="60">
        <f t="shared" si="7"/>
        <v>0</v>
      </c>
      <c r="O37" s="35"/>
      <c r="P37" s="35"/>
      <c r="Q37" s="35"/>
    </row>
    <row r="38" spans="1:17" ht="14.25" customHeight="1" x14ac:dyDescent="0.25">
      <c r="A38" s="98" t="s">
        <v>35</v>
      </c>
      <c r="B38" s="161" t="s">
        <v>16</v>
      </c>
      <c r="C38" s="166">
        <f>C4+C12+C14+C16+C18+C20+C22+C24+C26+C28+C30+C32+C34+C36</f>
        <v>3420.15</v>
      </c>
      <c r="D38" s="25">
        <f>D4+D12+D14+D16+D18+D20+D22+D24+D26+D28+D30+D32+D34+D36</f>
        <v>1763.4900000000002</v>
      </c>
      <c r="E38" s="25">
        <f>E4+E12+E14+E16+E18+E20+E22+E24+E26+E28+E30+E32+E34+E36</f>
        <v>2.86</v>
      </c>
      <c r="F38" s="25">
        <f>F4+F12+F14+F16+F18+F20+F22+F24+F26+F28+F30+F32+F34+F36</f>
        <v>90.199999999999989</v>
      </c>
      <c r="G38" s="166">
        <f>SUM(C38:F38)</f>
        <v>5276.7</v>
      </c>
      <c r="H38" s="25">
        <f>H4+H12+H14+H16+H18+H20+H22+H24+H26+H28+H30+H32+H34+H36</f>
        <v>2997.8899999999994</v>
      </c>
      <c r="I38" s="25">
        <f>I4+I12+I14+I16+I18+I20+I22+I24+I26+I28+I30+I32+I34+I36</f>
        <v>259.27</v>
      </c>
      <c r="J38" s="25">
        <f>J4+J12+J14+J16+J18+J20+J22+J24+J26+J28+J30+J32+J34+J36</f>
        <v>468.69</v>
      </c>
      <c r="K38" s="25">
        <f>SUM(H38:J38)</f>
        <v>3725.8499999999995</v>
      </c>
      <c r="L38" s="166">
        <f>G38+K38</f>
        <v>9002.5499999999993</v>
      </c>
      <c r="M38" s="166">
        <f>M4+M12+M14+M16+M18+M20+M22+M24+M26+M28+M30+M32+M34+M36</f>
        <v>1385.1699999999998</v>
      </c>
      <c r="N38" s="154">
        <f>SUM(L38:M38)</f>
        <v>10387.719999999999</v>
      </c>
      <c r="O38" s="36"/>
      <c r="P38" s="35"/>
      <c r="Q38" s="35"/>
    </row>
    <row r="39" spans="1:17" ht="14.25" customHeight="1" x14ac:dyDescent="0.25">
      <c r="A39" s="96"/>
      <c r="B39" s="161" t="s">
        <v>38</v>
      </c>
      <c r="C39" s="60">
        <f>C5+C13+C15+C17+C19+C21+C23+C25+C27+C29+C31+C33+C35+C37</f>
        <v>366297</v>
      </c>
      <c r="D39" s="60">
        <f t="shared" ref="D39:F39" si="8">D5+D13+D15+D17+D19+D21+D23+D25+D27+D29+D31+D33+D35+D37</f>
        <v>162964</v>
      </c>
      <c r="E39" s="60">
        <f t="shared" si="8"/>
        <v>85</v>
      </c>
      <c r="F39" s="60">
        <f t="shared" si="8"/>
        <v>7815</v>
      </c>
      <c r="G39" s="60">
        <f t="shared" si="4"/>
        <v>537161</v>
      </c>
      <c r="H39" s="60">
        <f>H5+H13+H15+H17+H19+H21+H23+H25+H27+H29+H31+H33+H35+H37</f>
        <v>313404</v>
      </c>
      <c r="I39" s="60">
        <f t="shared" ref="I39:J39" si="9">I5+I13+I15+I17+I19+I21+I23+I25+I27+I29+I31+I33+I35+I37</f>
        <v>24716</v>
      </c>
      <c r="J39" s="60">
        <f t="shared" si="9"/>
        <v>74429</v>
      </c>
      <c r="K39" s="60">
        <f>SUM(H39:J39)</f>
        <v>412549</v>
      </c>
      <c r="L39" s="60">
        <f t="shared" si="6"/>
        <v>949710</v>
      </c>
      <c r="M39" s="60">
        <f>M5+M13+M15+M17+M19+M21+M23+M25+M27+M29+M31+M33+M35+M37</f>
        <v>149022</v>
      </c>
      <c r="N39" s="60">
        <f t="shared" si="7"/>
        <v>1098732</v>
      </c>
      <c r="O39" s="35"/>
      <c r="P39" s="35"/>
      <c r="Q39" s="35"/>
    </row>
    <row r="40" spans="1:17" x14ac:dyDescent="0.25">
      <c r="O40" s="35"/>
      <c r="P40" s="35"/>
      <c r="Q40" s="35"/>
    </row>
    <row r="41" spans="1:17" x14ac:dyDescent="0.25">
      <c r="O41" s="35"/>
      <c r="P41" s="35"/>
      <c r="Q41" s="35"/>
    </row>
    <row r="42" spans="1:17" x14ac:dyDescent="0.25">
      <c r="Q42" s="35"/>
    </row>
    <row r="43" spans="1:17" x14ac:dyDescent="0.25">
      <c r="C43" s="37"/>
    </row>
    <row r="45" spans="1:17" x14ac:dyDescent="0.25">
      <c r="D45" s="37"/>
      <c r="I45" s="37"/>
    </row>
    <row r="49" spans="13:13" x14ac:dyDescent="0.25">
      <c r="M49" s="37"/>
    </row>
  </sheetData>
  <mergeCells count="15"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  <mergeCell ref="A16:A17"/>
    <mergeCell ref="C2:M2"/>
    <mergeCell ref="A6:A7"/>
    <mergeCell ref="A8:A9"/>
    <mergeCell ref="A10:A11"/>
    <mergeCell ref="A14:A15"/>
  </mergeCells>
  <pageMargins left="0.17" right="0.17" top="0.17" bottom="0.17" header="0.17" footer="0.17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Q43"/>
  <sheetViews>
    <sheetView topLeftCell="A10" workbookViewId="0">
      <selection activeCell="C39" sqref="C39"/>
    </sheetView>
  </sheetViews>
  <sheetFormatPr defaultRowHeight="15" x14ac:dyDescent="0.25"/>
  <cols>
    <col min="1" max="1" width="34.7109375" style="39" customWidth="1"/>
    <col min="2" max="2" width="4" style="39" customWidth="1"/>
    <col min="3" max="3" width="8.5703125" style="39" customWidth="1"/>
    <col min="4" max="4" width="8" style="39" customWidth="1"/>
    <col min="5" max="5" width="5.42578125" style="39" customWidth="1"/>
    <col min="6" max="6" width="11.85546875" style="39" customWidth="1"/>
    <col min="7" max="7" width="12.5703125" style="39" customWidth="1"/>
    <col min="8" max="8" width="8" style="39" customWidth="1"/>
    <col min="9" max="9" width="7.7109375" style="39" customWidth="1"/>
    <col min="10" max="10" width="8" style="39" customWidth="1"/>
    <col min="11" max="11" width="11.140625" style="39" customWidth="1"/>
    <col min="12" max="12" width="7.85546875" style="39" customWidth="1"/>
    <col min="13" max="13" width="7.42578125" style="39" customWidth="1"/>
    <col min="14" max="14" width="12.85546875" style="39" customWidth="1"/>
    <col min="15" max="16384" width="9.140625" style="39"/>
  </cols>
  <sheetData>
    <row r="1" spans="1:14" x14ac:dyDescent="0.25">
      <c r="A1" s="75" t="s">
        <v>53</v>
      </c>
    </row>
    <row r="2" spans="1:14" ht="12" customHeight="1" x14ac:dyDescent="0.25">
      <c r="A2" s="22" t="s">
        <v>0</v>
      </c>
      <c r="B2" s="22"/>
      <c r="C2" s="183" t="s">
        <v>1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7" t="s">
        <v>2</v>
      </c>
    </row>
    <row r="3" spans="1:14" ht="24.75" customHeight="1" x14ac:dyDescent="0.25">
      <c r="A3" s="22" t="s">
        <v>3</v>
      </c>
      <c r="B3" s="22"/>
      <c r="C3" s="22" t="s">
        <v>4</v>
      </c>
      <c r="D3" s="22" t="s">
        <v>5</v>
      </c>
      <c r="E3" s="22" t="s">
        <v>6</v>
      </c>
      <c r="F3" s="22" t="s">
        <v>7</v>
      </c>
      <c r="G3" s="22" t="s">
        <v>8</v>
      </c>
      <c r="H3" s="22" t="s">
        <v>9</v>
      </c>
      <c r="I3" s="22" t="s">
        <v>10</v>
      </c>
      <c r="J3" s="22" t="s">
        <v>11</v>
      </c>
      <c r="K3" s="22" t="s">
        <v>12</v>
      </c>
      <c r="L3" s="22" t="s">
        <v>13</v>
      </c>
      <c r="M3" s="22" t="s">
        <v>14</v>
      </c>
      <c r="N3" s="22"/>
    </row>
    <row r="4" spans="1:14" ht="14.25" customHeight="1" x14ac:dyDescent="0.25">
      <c r="A4" s="20" t="s">
        <v>15</v>
      </c>
      <c r="B4" s="21" t="s">
        <v>16</v>
      </c>
      <c r="C4" s="47">
        <f>C6+C8+C10</f>
        <v>2740.55</v>
      </c>
      <c r="D4" s="47">
        <f t="shared" ref="D4:F5" si="0">D6+D8+D10</f>
        <v>784.87</v>
      </c>
      <c r="E4" s="47">
        <f t="shared" si="0"/>
        <v>0.15</v>
      </c>
      <c r="F4" s="47">
        <f t="shared" si="0"/>
        <v>37.86</v>
      </c>
      <c r="G4" s="47">
        <f>SUM(C4:F4)</f>
        <v>3563.4300000000003</v>
      </c>
      <c r="H4" s="47">
        <f>H6+H8+H10</f>
        <v>2347.0699999999997</v>
      </c>
      <c r="I4" s="47">
        <f>I6+I8+I10</f>
        <v>163.01999999999998</v>
      </c>
      <c r="J4" s="58">
        <f t="shared" ref="I4:J5" si="1">J6+J8+J10</f>
        <v>496.55</v>
      </c>
      <c r="K4" s="47">
        <f>SUM(H4:J4)</f>
        <v>3006.64</v>
      </c>
      <c r="L4" s="47">
        <f>G4+K4</f>
        <v>6570.07</v>
      </c>
      <c r="M4" s="47">
        <f>M6+M8+M10</f>
        <v>1126.9000000000001</v>
      </c>
      <c r="N4" s="150">
        <f>SUM(L4:M4)</f>
        <v>7696.9699999999993</v>
      </c>
    </row>
    <row r="5" spans="1:14" ht="14.25" customHeight="1" x14ac:dyDescent="0.25">
      <c r="A5" s="23"/>
      <c r="B5" s="21" t="s">
        <v>17</v>
      </c>
      <c r="C5" s="64">
        <f>C7+C9+C11</f>
        <v>585763</v>
      </c>
      <c r="D5" s="64">
        <f t="shared" si="0"/>
        <v>177073</v>
      </c>
      <c r="E5" s="64">
        <f t="shared" si="0"/>
        <v>1</v>
      </c>
      <c r="F5" s="64">
        <f t="shared" si="0"/>
        <v>5390</v>
      </c>
      <c r="G5" s="64">
        <f>SUM(C5:F5)</f>
        <v>768227</v>
      </c>
      <c r="H5" s="64">
        <f>H7+H9+H11</f>
        <v>496123</v>
      </c>
      <c r="I5" s="64">
        <f t="shared" si="1"/>
        <v>34883</v>
      </c>
      <c r="J5" s="64">
        <f t="shared" si="1"/>
        <v>118195</v>
      </c>
      <c r="K5" s="64">
        <f>SUM(H5:J5)</f>
        <v>649201</v>
      </c>
      <c r="L5" s="64">
        <f>G5+K5</f>
        <v>1417428</v>
      </c>
      <c r="M5" s="64">
        <f>M7+M9+M11</f>
        <v>145497</v>
      </c>
      <c r="N5" s="64">
        <f>SUM(L5:M5)</f>
        <v>1562925</v>
      </c>
    </row>
    <row r="6" spans="1:14" ht="12.75" customHeight="1" x14ac:dyDescent="0.25">
      <c r="A6" s="184" t="s">
        <v>18</v>
      </c>
      <c r="B6" s="21" t="s">
        <v>16</v>
      </c>
      <c r="C6" s="51">
        <f>'Rīga pārējie'!C6+'Rīga valsts'!C6</f>
        <v>1612.71</v>
      </c>
      <c r="D6" s="51">
        <f>'Rīga pārējie'!D6+'Rīga valsts'!D6</f>
        <v>593.03</v>
      </c>
      <c r="E6" s="51">
        <f>'Rīga pārējie'!E6+'Rīga valsts'!E6</f>
        <v>0</v>
      </c>
      <c r="F6" s="51">
        <f>'Rīga pārējie'!F6+'Rīga valsts'!F6</f>
        <v>30.65</v>
      </c>
      <c r="G6" s="46">
        <f>SUM(C6:F6)</f>
        <v>2236.39</v>
      </c>
      <c r="H6" s="51">
        <f>'Rīga pārējie'!H6+'Rīga valsts'!H6</f>
        <v>1768.52</v>
      </c>
      <c r="I6" s="51">
        <f>'Rīga pārējie'!I6+'Rīga valsts'!I6</f>
        <v>136.07999999999998</v>
      </c>
      <c r="J6" s="51">
        <f>'Rīga pārējie'!J6+'Rīga valsts'!J6</f>
        <v>419.73</v>
      </c>
      <c r="K6" s="46">
        <f>SUM(H6:J6)</f>
        <v>2324.33</v>
      </c>
      <c r="L6" s="46">
        <f>G6+K6</f>
        <v>4560.7199999999993</v>
      </c>
      <c r="M6" s="51">
        <f>'Rīga valsts'!M6+'Rīga pārējie'!M6</f>
        <v>813.28</v>
      </c>
      <c r="N6" s="46">
        <f>SUM(L6:M6)</f>
        <v>5373.9999999999991</v>
      </c>
    </row>
    <row r="7" spans="1:14" ht="13.5" customHeight="1" x14ac:dyDescent="0.25">
      <c r="A7" s="184"/>
      <c r="B7" s="21" t="s">
        <v>17</v>
      </c>
      <c r="C7" s="79">
        <f>'Rīga pārējie'!C7+'Rīga valsts'!C7</f>
        <v>441684</v>
      </c>
      <c r="D7" s="79">
        <f>'Rīga pārējie'!D7+'Rīga valsts'!D7</f>
        <v>159082</v>
      </c>
      <c r="E7" s="79">
        <f>'Rīga pārējie'!E7+'Rīga valsts'!E7</f>
        <v>0</v>
      </c>
      <c r="F7" s="79">
        <f>'Rīga pārējie'!F7+'Rīga valsts'!F7</f>
        <v>5059</v>
      </c>
      <c r="G7" s="76">
        <f t="shared" ref="G7:G39" si="2">SUM(C7:F7)</f>
        <v>605825</v>
      </c>
      <c r="H7" s="79">
        <f>'Rīga pārējie'!H7+'Rīga valsts'!H7</f>
        <v>429431</v>
      </c>
      <c r="I7" s="79">
        <f>'Rīga pārējie'!I7+'Rīga valsts'!I7</f>
        <v>33970</v>
      </c>
      <c r="J7" s="79">
        <f>'Rīga pārējie'!J7+'Rīga valsts'!J7</f>
        <v>115521</v>
      </c>
      <c r="K7" s="76">
        <f t="shared" ref="K7:K37" si="3">SUM(H7:J7)</f>
        <v>578922</v>
      </c>
      <c r="L7" s="76">
        <f t="shared" ref="L7:L39" si="4">G7+K7</f>
        <v>1184747</v>
      </c>
      <c r="M7" s="79">
        <f>'Rīga valsts'!M7+'Rīga pārējie'!M7</f>
        <v>135525</v>
      </c>
      <c r="N7" s="76">
        <f t="shared" ref="N7:N39" si="5">SUM(L7:M7)</f>
        <v>1320272</v>
      </c>
    </row>
    <row r="8" spans="1:14" x14ac:dyDescent="0.25">
      <c r="A8" s="184" t="s">
        <v>19</v>
      </c>
      <c r="B8" s="21" t="s">
        <v>16</v>
      </c>
      <c r="C8" s="51">
        <f>'Rīga pārējie'!C8+'Rīga valsts'!C8</f>
        <v>779.33</v>
      </c>
      <c r="D8" s="51">
        <f>'Rīga pārējie'!D8+'Rīga valsts'!D8</f>
        <v>140.88999999999999</v>
      </c>
      <c r="E8" s="51">
        <f>'Rīga pārējie'!E8+'Rīga valsts'!E8</f>
        <v>0.15</v>
      </c>
      <c r="F8" s="51">
        <f>'Rīga pārējie'!F8+'Rīga valsts'!F8</f>
        <v>7.21</v>
      </c>
      <c r="G8" s="46">
        <f t="shared" si="2"/>
        <v>927.58</v>
      </c>
      <c r="H8" s="51">
        <f>'Rīga pārējie'!H8+'Rīga valsts'!H8</f>
        <v>298.72000000000003</v>
      </c>
      <c r="I8" s="51">
        <f>'Rīga pārējie'!I8+'Rīga valsts'!I8</f>
        <v>26.94</v>
      </c>
      <c r="J8" s="51">
        <f>'Rīga pārējie'!J8+'Rīga valsts'!J8</f>
        <v>76.819999999999993</v>
      </c>
      <c r="K8" s="46">
        <f t="shared" si="3"/>
        <v>402.48</v>
      </c>
      <c r="L8" s="46">
        <f t="shared" si="4"/>
        <v>1330.06</v>
      </c>
      <c r="M8" s="51">
        <f>'Rīga valsts'!M8+'Rīga pārējie'!M8</f>
        <v>313.62</v>
      </c>
      <c r="N8" s="46">
        <f t="shared" si="5"/>
        <v>1643.6799999999998</v>
      </c>
    </row>
    <row r="9" spans="1:14" ht="15.75" x14ac:dyDescent="0.25">
      <c r="A9" s="184"/>
      <c r="B9" s="21" t="s">
        <v>17</v>
      </c>
      <c r="C9" s="79">
        <f>'Rīga pārējie'!C9+'Rīga valsts'!C9</f>
        <v>67149</v>
      </c>
      <c r="D9" s="79">
        <f>'Rīga pārējie'!D9+'Rīga valsts'!D9</f>
        <v>6175</v>
      </c>
      <c r="E9" s="79">
        <f>'Rīga pārējie'!E9+'Rīga valsts'!E9</f>
        <v>1</v>
      </c>
      <c r="F9" s="79">
        <f>'Rīga pārējie'!F9+'Rīga valsts'!F9</f>
        <v>331</v>
      </c>
      <c r="G9" s="76">
        <f t="shared" si="2"/>
        <v>73656</v>
      </c>
      <c r="H9" s="79">
        <f>'Rīga pārējie'!H9+'Rīga valsts'!H9</f>
        <v>12946</v>
      </c>
      <c r="I9" s="79">
        <f>'Rīga pārējie'!I9+'Rīga valsts'!I9</f>
        <v>913</v>
      </c>
      <c r="J9" s="79">
        <f>'Rīga pārējie'!J9+'Rīga valsts'!J9</f>
        <v>2674</v>
      </c>
      <c r="K9" s="76">
        <f t="shared" si="3"/>
        <v>16533</v>
      </c>
      <c r="L9" s="76">
        <f t="shared" si="4"/>
        <v>90189</v>
      </c>
      <c r="M9" s="79">
        <f>'Rīga valsts'!M9+'Rīga pārējie'!M9</f>
        <v>9972</v>
      </c>
      <c r="N9" s="76">
        <f t="shared" si="5"/>
        <v>100161</v>
      </c>
    </row>
    <row r="10" spans="1:14" x14ac:dyDescent="0.25">
      <c r="A10" s="184" t="s">
        <v>20</v>
      </c>
      <c r="B10" s="21" t="s">
        <v>16</v>
      </c>
      <c r="C10" s="51">
        <f>'Rīga pārējie'!C10+'Rīga valsts'!C10</f>
        <v>348.51</v>
      </c>
      <c r="D10" s="51">
        <f>'Rīga pārējie'!D10+'Rīga valsts'!D10</f>
        <v>50.95</v>
      </c>
      <c r="E10" s="51">
        <f>'Rīga pārējie'!E10+'Rīga valsts'!E10</f>
        <v>0</v>
      </c>
      <c r="F10" s="51">
        <f>'Rīga pārējie'!F10+'Rīga valsts'!F10</f>
        <v>0</v>
      </c>
      <c r="G10" s="46">
        <f t="shared" si="2"/>
        <v>399.46</v>
      </c>
      <c r="H10" s="51">
        <f>'Rīga pārējie'!H10+'Rīga valsts'!J10</f>
        <v>279.83</v>
      </c>
      <c r="I10" s="51">
        <f>'Rīga pārējie'!I10+'Rīga valsts'!I10</f>
        <v>0</v>
      </c>
      <c r="J10" s="63">
        <f>'Rīga pārējie'!J10+'Rīga valsts'!J10</f>
        <v>0</v>
      </c>
      <c r="K10" s="46">
        <f t="shared" si="3"/>
        <v>279.83</v>
      </c>
      <c r="L10" s="46">
        <f t="shared" si="4"/>
        <v>679.29</v>
      </c>
      <c r="M10" s="51">
        <f>'Rīga valsts'!M10+'Rīga pārējie'!M10</f>
        <v>0</v>
      </c>
      <c r="N10" s="46">
        <f t="shared" si="5"/>
        <v>679.29</v>
      </c>
    </row>
    <row r="11" spans="1:14" ht="15.75" x14ac:dyDescent="0.25">
      <c r="A11" s="184"/>
      <c r="B11" s="21" t="s">
        <v>17</v>
      </c>
      <c r="C11" s="79">
        <f>'Rīga pārējie'!C11+'Rīga valsts'!C11</f>
        <v>76930</v>
      </c>
      <c r="D11" s="79">
        <f>'Rīga pārējie'!D11+'Rīga valsts'!D11</f>
        <v>11816</v>
      </c>
      <c r="E11" s="79">
        <f>'Rīga pārējie'!E11+'Rīga valsts'!E11</f>
        <v>0</v>
      </c>
      <c r="F11" s="79">
        <f>'Rīga pārējie'!F11+'Rīga valsts'!F11</f>
        <v>0</v>
      </c>
      <c r="G11" s="76">
        <f t="shared" si="2"/>
        <v>88746</v>
      </c>
      <c r="H11" s="79">
        <f>'Rīga pārējie'!H11+'Rīga valsts'!J11</f>
        <v>53746</v>
      </c>
      <c r="I11" s="79">
        <f>'Rīga pārējie'!I11+'Rīga valsts'!I11</f>
        <v>0</v>
      </c>
      <c r="J11" s="80">
        <f>'Rīga pārējie'!J11+'Rīga valsts'!J11</f>
        <v>0</v>
      </c>
      <c r="K11" s="76">
        <f t="shared" si="3"/>
        <v>53746</v>
      </c>
      <c r="L11" s="76">
        <f t="shared" si="4"/>
        <v>142492</v>
      </c>
      <c r="M11" s="79">
        <f>'Rīga valsts'!M11+'Rīga pārējie'!M11</f>
        <v>0</v>
      </c>
      <c r="N11" s="76">
        <f t="shared" si="5"/>
        <v>142492</v>
      </c>
    </row>
    <row r="12" spans="1:14" ht="14.25" customHeight="1" x14ac:dyDescent="0.25">
      <c r="A12" s="20" t="s">
        <v>21</v>
      </c>
      <c r="B12" s="21" t="s">
        <v>16</v>
      </c>
      <c r="C12" s="51">
        <f>'Rīga pārējie'!C12+'Rīga valsts'!C12</f>
        <v>2378.4</v>
      </c>
      <c r="D12" s="51">
        <f>'Rīga pārējie'!D12+'Rīga valsts'!D12</f>
        <v>1462.76</v>
      </c>
      <c r="E12" s="51">
        <f>'Rīga pārējie'!E12+'Rīga valsts'!E12</f>
        <v>2.71</v>
      </c>
      <c r="F12" s="51">
        <f>'Rīga pārējie'!F12+'Rīga valsts'!F12</f>
        <v>15.9</v>
      </c>
      <c r="G12" s="14">
        <f>SUM(C12:F12)</f>
        <v>3859.77</v>
      </c>
      <c r="H12" s="51">
        <f>'Rīga pārējie'!H12+'Rīga valsts'!H12</f>
        <v>1407.8</v>
      </c>
      <c r="I12" s="51">
        <f>'Rīga pārējie'!I12+'Rīga valsts'!I12</f>
        <v>109</v>
      </c>
      <c r="J12" s="51">
        <f>'Rīga pārējie'!J12+'Rīga valsts'!J12</f>
        <v>78.34</v>
      </c>
      <c r="K12" s="49">
        <f>SUM(H12:J12)</f>
        <v>1595.1399999999999</v>
      </c>
      <c r="L12" s="49">
        <f>G12+K12</f>
        <v>5454.91</v>
      </c>
      <c r="M12" s="51">
        <f>'Rīga valsts'!M12+'Rīga pārējie'!M12</f>
        <v>233.48</v>
      </c>
      <c r="N12" s="49">
        <f>SUM(L12:M12)</f>
        <v>5688.3899999999994</v>
      </c>
    </row>
    <row r="13" spans="1:14" ht="14.25" customHeight="1" x14ac:dyDescent="0.25">
      <c r="A13" s="21" t="s">
        <v>37</v>
      </c>
      <c r="B13" s="21" t="s">
        <v>17</v>
      </c>
      <c r="C13" s="79">
        <f>'Rīga pārējie'!C13+'Rīga valsts'!C13</f>
        <v>112650</v>
      </c>
      <c r="D13" s="79">
        <f>'Rīga pārējie'!D13+'Rīga valsts'!D13</f>
        <v>61036</v>
      </c>
      <c r="E13" s="79">
        <f>'Rīga pārējie'!E13+'Rīga valsts'!E13</f>
        <v>84</v>
      </c>
      <c r="F13" s="79">
        <f>'Rīga pārējie'!F13+'Rīga valsts'!F13</f>
        <v>360</v>
      </c>
      <c r="G13" s="62">
        <f t="shared" si="2"/>
        <v>174130</v>
      </c>
      <c r="H13" s="79">
        <f>'Rīga pārējie'!H13+'Rīga valsts'!H13</f>
        <v>44267</v>
      </c>
      <c r="I13" s="79">
        <f>'Rīga pārējie'!I13+'Rīga valsts'!I13</f>
        <v>3825</v>
      </c>
      <c r="J13" s="79">
        <f>'Rīga pārējie'!J13+'Rīga valsts'!J13</f>
        <v>2479</v>
      </c>
      <c r="K13" s="62">
        <f t="shared" si="3"/>
        <v>50571</v>
      </c>
      <c r="L13" s="62">
        <f t="shared" si="4"/>
        <v>224701</v>
      </c>
      <c r="M13" s="79">
        <f>'Rīga valsts'!M13+'Rīga pārējie'!M13</f>
        <v>4684</v>
      </c>
      <c r="N13" s="62">
        <f t="shared" si="5"/>
        <v>229385</v>
      </c>
    </row>
    <row r="14" spans="1:14" ht="14.25" customHeight="1" x14ac:dyDescent="0.25">
      <c r="A14" s="181" t="s">
        <v>23</v>
      </c>
      <c r="B14" s="21" t="s">
        <v>16</v>
      </c>
      <c r="C14" s="51">
        <f>'Rīga pārējie'!C14+'Rīga valsts'!C14</f>
        <v>20.84</v>
      </c>
      <c r="D14" s="51">
        <f>'Rīga pārējie'!D14+'Rīga valsts'!D14</f>
        <v>29.5</v>
      </c>
      <c r="E14" s="51">
        <f>'Rīga pārējie'!E14+'Rīga valsts'!E14</f>
        <v>0</v>
      </c>
      <c r="F14" s="51">
        <f>'Rīga pārējie'!F14+'Rīga valsts'!F14</f>
        <v>8.9600000000000009</v>
      </c>
      <c r="G14" s="49">
        <f t="shared" si="2"/>
        <v>59.300000000000004</v>
      </c>
      <c r="H14" s="51">
        <f>'Rīga pārējie'!H14+'Rīga valsts'!H14</f>
        <v>17.990000000000002</v>
      </c>
      <c r="I14" s="51">
        <f>'Rīga pārējie'!I14+'Rīga valsts'!I14</f>
        <v>0.31</v>
      </c>
      <c r="J14" s="51">
        <f>'Rīga pārējie'!J14+'Rīga valsts'!J14</f>
        <v>1.24</v>
      </c>
      <c r="K14" s="49">
        <f t="shared" si="3"/>
        <v>19.54</v>
      </c>
      <c r="L14" s="49">
        <f t="shared" si="4"/>
        <v>78.84</v>
      </c>
      <c r="M14" s="51">
        <f>'Rīga valsts'!M14+'Rīga pārējie'!M14</f>
        <v>1.46</v>
      </c>
      <c r="N14" s="49">
        <f t="shared" si="5"/>
        <v>80.3</v>
      </c>
    </row>
    <row r="15" spans="1:14" ht="14.25" customHeight="1" x14ac:dyDescent="0.25">
      <c r="A15" s="181"/>
      <c r="B15" s="21" t="s">
        <v>17</v>
      </c>
      <c r="C15" s="51">
        <f>'Rīga pārējie'!C15+'Rīga valsts'!C15</f>
        <v>2991</v>
      </c>
      <c r="D15" s="51">
        <f>'Rīga pārējie'!D15+'Rīga valsts'!D15</f>
        <v>4788</v>
      </c>
      <c r="E15" s="51">
        <f>'Rīga pārējie'!E15+'Rīga valsts'!E15</f>
        <v>0</v>
      </c>
      <c r="F15" s="51">
        <f>'Rīga pārējie'!F15+'Rīga valsts'!F15</f>
        <v>1444</v>
      </c>
      <c r="G15" s="49">
        <f t="shared" si="2"/>
        <v>9223</v>
      </c>
      <c r="H15" s="51">
        <f>'Rīga pārējie'!H15+'Rīga valsts'!H15</f>
        <v>1532</v>
      </c>
      <c r="I15" s="51">
        <f>'Rīga pārējie'!I15+'Rīga valsts'!I15</f>
        <v>70</v>
      </c>
      <c r="J15" s="51">
        <f>'Rīga pārējie'!J15+'Rīga valsts'!J15</f>
        <v>140</v>
      </c>
      <c r="K15" s="49">
        <f t="shared" si="3"/>
        <v>1742</v>
      </c>
      <c r="L15" s="49">
        <f t="shared" si="4"/>
        <v>10965</v>
      </c>
      <c r="M15" s="51">
        <f>'Rīga valsts'!M15+'Rīga pārējie'!M15</f>
        <v>210</v>
      </c>
      <c r="N15" s="49">
        <f t="shared" si="5"/>
        <v>11175</v>
      </c>
    </row>
    <row r="16" spans="1:14" ht="14.25" customHeight="1" x14ac:dyDescent="0.25">
      <c r="A16" s="181" t="s">
        <v>24</v>
      </c>
      <c r="B16" s="21" t="s">
        <v>16</v>
      </c>
      <c r="C16" s="51">
        <f>'Rīga pārējie'!C16+'Rīga valsts'!C16</f>
        <v>842.53</v>
      </c>
      <c r="D16" s="51">
        <f>'Rīga pārējie'!D16+'Rīga valsts'!D16</f>
        <v>912.02</v>
      </c>
      <c r="E16" s="51">
        <f>'Rīga pārējie'!E16+'Rīga valsts'!E16</f>
        <v>0</v>
      </c>
      <c r="F16" s="51">
        <f>'Rīga pārējie'!F16+'Rīga valsts'!F16</f>
        <v>29.4</v>
      </c>
      <c r="G16" s="49">
        <f t="shared" si="2"/>
        <v>1783.95</v>
      </c>
      <c r="H16" s="51">
        <f>'Rīga pārējie'!H16+'Rīga valsts'!H16</f>
        <v>326.5</v>
      </c>
      <c r="I16" s="51">
        <f>'Rīga pārējie'!I16+'Rīga valsts'!I16</f>
        <v>80.03</v>
      </c>
      <c r="J16" s="51">
        <f>'Rīga pārējie'!J16+'Rīga valsts'!J16</f>
        <v>51.84</v>
      </c>
      <c r="K16" s="49">
        <f t="shared" si="3"/>
        <v>458.37</v>
      </c>
      <c r="L16" s="49">
        <f t="shared" si="4"/>
        <v>2242.3200000000002</v>
      </c>
      <c r="M16" s="51">
        <f>'Rīga valsts'!M16+'Rīga pārējie'!M16</f>
        <v>31.59</v>
      </c>
      <c r="N16" s="49">
        <f t="shared" si="5"/>
        <v>2273.9100000000003</v>
      </c>
    </row>
    <row r="17" spans="1:14" ht="14.25" customHeight="1" x14ac:dyDescent="0.25">
      <c r="A17" s="181"/>
      <c r="B17" s="21" t="s">
        <v>17</v>
      </c>
      <c r="C17" s="79">
        <f>'Rīga pārējie'!C17+'Rīga valsts'!C17</f>
        <v>6212</v>
      </c>
      <c r="D17" s="79">
        <f>'Rīga pārējie'!D17+'Rīga valsts'!D17</f>
        <v>9779</v>
      </c>
      <c r="E17" s="79">
        <f>'Rīga pārējie'!E17+'Rīga valsts'!E17</f>
        <v>0</v>
      </c>
      <c r="F17" s="79">
        <f>'Rīga pārējie'!F17+'Rīga valsts'!F17</f>
        <v>619</v>
      </c>
      <c r="G17" s="62">
        <f t="shared" si="2"/>
        <v>16610</v>
      </c>
      <c r="H17" s="79">
        <f>'Rīga pārējie'!H17+'Rīga valsts'!H17</f>
        <v>2756</v>
      </c>
      <c r="I17" s="79">
        <f>'Rīga pārējie'!I17+'Rīga valsts'!I17</f>
        <v>1787</v>
      </c>
      <c r="J17" s="79">
        <f>'Rīga pārējie'!J17+'Rīga valsts'!J17</f>
        <v>1226</v>
      </c>
      <c r="K17" s="62">
        <f t="shared" si="3"/>
        <v>5769</v>
      </c>
      <c r="L17" s="62">
        <f t="shared" si="4"/>
        <v>22379</v>
      </c>
      <c r="M17" s="79">
        <f>'Rīga valsts'!M17+'Rīga pārējie'!M17</f>
        <v>382</v>
      </c>
      <c r="N17" s="62">
        <f t="shared" si="5"/>
        <v>22761</v>
      </c>
    </row>
    <row r="18" spans="1:14" ht="14.25" customHeight="1" x14ac:dyDescent="0.25">
      <c r="A18" s="182" t="s">
        <v>25</v>
      </c>
      <c r="B18" s="21" t="s">
        <v>16</v>
      </c>
      <c r="C18" s="51">
        <f>'Rīga pārējie'!C18+'Rīga valsts'!C18</f>
        <v>9.06</v>
      </c>
      <c r="D18" s="51">
        <f>'Rīga pārējie'!D18+'Rīga valsts'!D18</f>
        <v>0.48</v>
      </c>
      <c r="E18" s="51">
        <f>'Rīga pārējie'!E18+'Rīga valsts'!E18</f>
        <v>0</v>
      </c>
      <c r="F18" s="51">
        <f>'Rīga pārējie'!F18+'Rīga valsts'!F18</f>
        <v>0</v>
      </c>
      <c r="G18" s="49">
        <f t="shared" si="2"/>
        <v>9.5400000000000009</v>
      </c>
      <c r="H18" s="51">
        <f>'Rīga pārējie'!H18+'Rīga valsts'!H18</f>
        <v>0.68</v>
      </c>
      <c r="I18" s="51">
        <f>'Rīga pārējie'!I18+'Rīga valsts'!I18</f>
        <v>0</v>
      </c>
      <c r="J18" s="51">
        <f>'Rīga pārējie'!J18+'Rīga valsts'!J18</f>
        <v>0</v>
      </c>
      <c r="K18" s="49">
        <f t="shared" si="3"/>
        <v>0.68</v>
      </c>
      <c r="L18" s="49">
        <f t="shared" si="4"/>
        <v>10.220000000000001</v>
      </c>
      <c r="M18" s="51">
        <f>'Rīga valsts'!M18+'Rīga pārējie'!M18</f>
        <v>0</v>
      </c>
      <c r="N18" s="49">
        <f t="shared" si="5"/>
        <v>10.220000000000001</v>
      </c>
    </row>
    <row r="19" spans="1:14" ht="14.25" customHeight="1" x14ac:dyDescent="0.25">
      <c r="A19" s="182"/>
      <c r="B19" s="21" t="s">
        <v>17</v>
      </c>
      <c r="C19" s="51">
        <f>'Rīga pārējie'!C19+'Rīga valsts'!C19</f>
        <v>2498</v>
      </c>
      <c r="D19" s="51">
        <f>'Rīga pārējie'!D19+'Rīga valsts'!D19</f>
        <v>92</v>
      </c>
      <c r="E19" s="51">
        <f>'Rīga pārējie'!E19+'Rīga valsts'!E19</f>
        <v>0</v>
      </c>
      <c r="F19" s="51">
        <f>'Rīga pārējie'!F19+'Rīga valsts'!F19</f>
        <v>0</v>
      </c>
      <c r="G19" s="49">
        <f t="shared" si="2"/>
        <v>2590</v>
      </c>
      <c r="H19" s="51">
        <f>'Rīga pārējie'!H19+'Rīga valsts'!H19</f>
        <v>210</v>
      </c>
      <c r="I19" s="51">
        <f>'Rīga pārējie'!I19+'Rīga valsts'!I19</f>
        <v>0</v>
      </c>
      <c r="J19" s="51">
        <f>'Rīga pārējie'!J19+'Rīga valsts'!J19</f>
        <v>0</v>
      </c>
      <c r="K19" s="49">
        <f t="shared" si="3"/>
        <v>210</v>
      </c>
      <c r="L19" s="49">
        <f t="shared" si="4"/>
        <v>2800</v>
      </c>
      <c r="M19" s="51">
        <f>'Rīga valsts'!M19+'Rīga pārējie'!M19</f>
        <v>0</v>
      </c>
      <c r="N19" s="49">
        <f t="shared" si="5"/>
        <v>2800</v>
      </c>
    </row>
    <row r="20" spans="1:14" ht="14.25" customHeight="1" x14ac:dyDescent="0.25">
      <c r="A20" s="182" t="s">
        <v>26</v>
      </c>
      <c r="B20" s="21" t="s">
        <v>16</v>
      </c>
      <c r="C20" s="51">
        <f>'Rīga pārējie'!C20+'Rīga valsts'!C20</f>
        <v>0</v>
      </c>
      <c r="D20" s="51">
        <f>'Rīga pārējie'!D20+'Rīga valsts'!D20</f>
        <v>0</v>
      </c>
      <c r="E20" s="51">
        <f>'Rīga pārējie'!E20+'Rīga valsts'!E20</f>
        <v>0</v>
      </c>
      <c r="F20" s="51">
        <f>'Rīga pārējie'!F20+'Rīga valsts'!F20</f>
        <v>1.44</v>
      </c>
      <c r="G20" s="49">
        <f t="shared" si="2"/>
        <v>1.44</v>
      </c>
      <c r="H20" s="51">
        <f>'Rīga pārējie'!H20+'Rīga valsts'!H20</f>
        <v>0</v>
      </c>
      <c r="I20" s="51">
        <f>'Rīga pārējie'!I20+'Rīga valsts'!I20</f>
        <v>0</v>
      </c>
      <c r="J20" s="51">
        <f>'Rīga pārējie'!J20+'Rīga valsts'!J20</f>
        <v>0</v>
      </c>
      <c r="K20" s="49">
        <f t="shared" si="3"/>
        <v>0</v>
      </c>
      <c r="L20" s="49">
        <f t="shared" si="4"/>
        <v>1.44</v>
      </c>
      <c r="M20" s="51">
        <f>'Rīga valsts'!M20+'Rīga pārējie'!M20</f>
        <v>0</v>
      </c>
      <c r="N20" s="49">
        <f t="shared" si="5"/>
        <v>1.44</v>
      </c>
    </row>
    <row r="21" spans="1:14" ht="14.25" customHeight="1" x14ac:dyDescent="0.25">
      <c r="A21" s="182"/>
      <c r="B21" s="21" t="s">
        <v>17</v>
      </c>
      <c r="C21" s="51">
        <f>'Rīga pārējie'!C21+'Rīga valsts'!C21</f>
        <v>0</v>
      </c>
      <c r="D21" s="51">
        <f>'Rīga pārējie'!D21+'Rīga valsts'!D21</f>
        <v>0</v>
      </c>
      <c r="E21" s="51">
        <f>'Rīga pārējie'!E21+'Rīga valsts'!E21</f>
        <v>0</v>
      </c>
      <c r="F21" s="51">
        <f>'Rīga pārējie'!F21+'Rīga valsts'!F21</f>
        <v>30</v>
      </c>
      <c r="G21" s="49">
        <f t="shared" si="2"/>
        <v>30</v>
      </c>
      <c r="H21" s="51">
        <f>'Rīga pārējie'!H21+'Rīga valsts'!H21</f>
        <v>0</v>
      </c>
      <c r="I21" s="51">
        <f>'Rīga pārējie'!I21+'Rīga valsts'!I21</f>
        <v>0</v>
      </c>
      <c r="J21" s="51">
        <f>'Rīga pārējie'!J21+'Rīga valsts'!J21</f>
        <v>0</v>
      </c>
      <c r="K21" s="49">
        <f t="shared" si="3"/>
        <v>0</v>
      </c>
      <c r="L21" s="49">
        <f t="shared" si="4"/>
        <v>30</v>
      </c>
      <c r="M21" s="51">
        <f>'Rīga valsts'!M21+'Rīga pārējie'!M21</f>
        <v>0</v>
      </c>
      <c r="N21" s="49">
        <f t="shared" si="5"/>
        <v>30</v>
      </c>
    </row>
    <row r="22" spans="1:14" ht="14.25" customHeight="1" x14ac:dyDescent="0.25">
      <c r="A22" s="20" t="s">
        <v>27</v>
      </c>
      <c r="B22" s="21" t="s">
        <v>16</v>
      </c>
      <c r="C22" s="51">
        <f>'Rīga pārējie'!C22+'Rīga valsts'!C22</f>
        <v>1.7</v>
      </c>
      <c r="D22" s="51">
        <f>'Rīga pārējie'!D22+'Rīga valsts'!D22</f>
        <v>0.62</v>
      </c>
      <c r="E22" s="51">
        <f>'Rīga pārējie'!E22+'Rīga valsts'!E22</f>
        <v>0</v>
      </c>
      <c r="F22" s="51">
        <f>'Rīga pārējie'!F22+'Rīga valsts'!F22</f>
        <v>0</v>
      </c>
      <c r="G22" s="49">
        <f t="shared" si="2"/>
        <v>2.3199999999999998</v>
      </c>
      <c r="H22" s="51">
        <f>'Rīga pārējie'!H22+'Rīga valsts'!H22</f>
        <v>0.23</v>
      </c>
      <c r="I22" s="51">
        <f>'Rīga pārējie'!I22+'Rīga valsts'!I22</f>
        <v>0.09</v>
      </c>
      <c r="J22" s="51">
        <f>'Rīga pārējie'!J22+'Rīga valsts'!J22</f>
        <v>0</v>
      </c>
      <c r="K22" s="49">
        <f t="shared" si="3"/>
        <v>0.32</v>
      </c>
      <c r="L22" s="49">
        <f t="shared" si="4"/>
        <v>2.6399999999999997</v>
      </c>
      <c r="M22" s="51">
        <f>'Rīga valsts'!M22+'Rīga pārējie'!M22</f>
        <v>0</v>
      </c>
      <c r="N22" s="49">
        <f t="shared" si="5"/>
        <v>2.6399999999999997</v>
      </c>
    </row>
    <row r="23" spans="1:14" ht="14.25" customHeight="1" x14ac:dyDescent="0.25">
      <c r="A23" s="23"/>
      <c r="B23" s="21" t="s">
        <v>17</v>
      </c>
      <c r="C23" s="51">
        <f>'Rīga pārējie'!C23+'Rīga valsts'!C23</f>
        <v>370</v>
      </c>
      <c r="D23" s="51">
        <f>'Rīga pārējie'!D23+'Rīga valsts'!D23</f>
        <v>68</v>
      </c>
      <c r="E23" s="51">
        <f>'Rīga pārējie'!E23+'Rīga valsts'!E23</f>
        <v>0</v>
      </c>
      <c r="F23" s="51">
        <f>'Rīga pārējie'!F23+'Rīga valsts'!F23</f>
        <v>0</v>
      </c>
      <c r="G23" s="49">
        <f t="shared" si="2"/>
        <v>438</v>
      </c>
      <c r="H23" s="51">
        <f>'Rīga pārējie'!H23+'Rīga valsts'!H23</f>
        <v>18</v>
      </c>
      <c r="I23" s="51">
        <f>'Rīga pārējie'!I23+'Rīga valsts'!I23</f>
        <v>10</v>
      </c>
      <c r="J23" s="51">
        <f>'Rīga pārējie'!J23+'Rīga valsts'!J23</f>
        <v>0</v>
      </c>
      <c r="K23" s="49">
        <f t="shared" si="3"/>
        <v>28</v>
      </c>
      <c r="L23" s="49">
        <f t="shared" si="4"/>
        <v>466</v>
      </c>
      <c r="M23" s="51">
        <f>'Rīga valsts'!M23+'Rīga pārējie'!M23</f>
        <v>0</v>
      </c>
      <c r="N23" s="49">
        <f t="shared" si="5"/>
        <v>466</v>
      </c>
    </row>
    <row r="24" spans="1:14" ht="14.25" customHeight="1" x14ac:dyDescent="0.25">
      <c r="A24" s="181" t="s">
        <v>28</v>
      </c>
      <c r="B24" s="21" t="s">
        <v>16</v>
      </c>
      <c r="C24" s="51">
        <f>'Rīga pārējie'!C24+'Rīga valsts'!C24</f>
        <v>303.46000000000004</v>
      </c>
      <c r="D24" s="51">
        <f>'Rīga pārējie'!D24+'Rīga valsts'!D24</f>
        <v>48.22</v>
      </c>
      <c r="E24" s="51">
        <f>'Rīga pārējie'!E24+'Rīga valsts'!E24</f>
        <v>0</v>
      </c>
      <c r="F24" s="51">
        <f>'Rīga pārējie'!F24+'Rīga valsts'!F24</f>
        <v>14.55</v>
      </c>
      <c r="G24" s="49">
        <f t="shared" si="2"/>
        <v>366.23000000000008</v>
      </c>
      <c r="H24" s="51">
        <f>'Rīga pārējie'!H24+'Rīga valsts'!H24</f>
        <v>57.69</v>
      </c>
      <c r="I24" s="51">
        <f>'Rīga pārējie'!I24+'Rīga valsts'!I24</f>
        <v>4.13</v>
      </c>
      <c r="J24" s="51">
        <f>'Rīga pārējie'!J24+'Rīga valsts'!J24</f>
        <v>9.5500000000000007</v>
      </c>
      <c r="K24" s="49">
        <f t="shared" si="3"/>
        <v>71.37</v>
      </c>
      <c r="L24" s="49">
        <f t="shared" si="4"/>
        <v>437.60000000000008</v>
      </c>
      <c r="M24" s="51">
        <f>'Rīga valsts'!M24+'Rīga pārējie'!M24</f>
        <v>9.34</v>
      </c>
      <c r="N24" s="49">
        <f t="shared" si="5"/>
        <v>446.94000000000005</v>
      </c>
    </row>
    <row r="25" spans="1:14" ht="14.25" customHeight="1" x14ac:dyDescent="0.25">
      <c r="A25" s="181"/>
      <c r="B25" s="21" t="s">
        <v>17</v>
      </c>
      <c r="C25" s="79">
        <f>'Rīga pārējie'!C25+'Rīga valsts'!C25</f>
        <v>3624</v>
      </c>
      <c r="D25" s="79">
        <f>'Rīga pārējie'!D25+'Rīga valsts'!D25</f>
        <v>569</v>
      </c>
      <c r="E25" s="79">
        <f>'Rīga pārējie'!E25+'Rīga valsts'!E25</f>
        <v>0</v>
      </c>
      <c r="F25" s="79">
        <f>'Rīga pārējie'!F25+'Rīga valsts'!F25</f>
        <v>30</v>
      </c>
      <c r="G25" s="62">
        <f t="shared" si="2"/>
        <v>4223</v>
      </c>
      <c r="H25" s="79">
        <f>'Rīga pārējie'!H25+'Rīga valsts'!H25</f>
        <v>512</v>
      </c>
      <c r="I25" s="79">
        <f>'Rīga pārējie'!I25+'Rīga valsts'!I25</f>
        <v>80</v>
      </c>
      <c r="J25" s="79">
        <f>'Rīga pārējie'!J25+'Rīga valsts'!J25</f>
        <v>251</v>
      </c>
      <c r="K25" s="62">
        <f t="shared" si="3"/>
        <v>843</v>
      </c>
      <c r="L25" s="62">
        <f t="shared" si="4"/>
        <v>5066</v>
      </c>
      <c r="M25" s="79">
        <f>'Rīga valsts'!M25+'Rīga pārējie'!M25</f>
        <v>26</v>
      </c>
      <c r="N25" s="62">
        <f t="shared" si="5"/>
        <v>5092</v>
      </c>
    </row>
    <row r="26" spans="1:14" ht="14.25" customHeight="1" x14ac:dyDescent="0.25">
      <c r="A26" s="181" t="s">
        <v>29</v>
      </c>
      <c r="B26" s="21" t="s">
        <v>16</v>
      </c>
      <c r="C26" s="51">
        <f>'Rīga pārējie'!C26+'Rīga valsts'!C26</f>
        <v>0</v>
      </c>
      <c r="D26" s="51">
        <f>'Rīga pārējie'!D26+'Rīga valsts'!D26</f>
        <v>0</v>
      </c>
      <c r="E26" s="51">
        <f>'Rīga pārējie'!E26+'Rīga valsts'!E26</f>
        <v>0</v>
      </c>
      <c r="F26" s="51">
        <f>'Rīga pārējie'!F26+'Rīga valsts'!F26</f>
        <v>0</v>
      </c>
      <c r="G26" s="49">
        <f t="shared" si="2"/>
        <v>0</v>
      </c>
      <c r="H26" s="51">
        <f>'Rīga pārējie'!H26+'Rīga valsts'!H26</f>
        <v>0</v>
      </c>
      <c r="I26" s="51">
        <f>'Rīga pārējie'!I26+'Rīga valsts'!I26</f>
        <v>0</v>
      </c>
      <c r="J26" s="51">
        <f>'Rīga pārējie'!J26+'Rīga valsts'!J26</f>
        <v>0</v>
      </c>
      <c r="K26" s="49">
        <f t="shared" si="3"/>
        <v>0</v>
      </c>
      <c r="L26" s="49">
        <f t="shared" si="4"/>
        <v>0</v>
      </c>
      <c r="M26" s="51">
        <f>'Rīga valsts'!M26+'Rīga pārējie'!M26</f>
        <v>0</v>
      </c>
      <c r="N26" s="49">
        <f t="shared" si="5"/>
        <v>0</v>
      </c>
    </row>
    <row r="27" spans="1:14" ht="14.25" customHeight="1" x14ac:dyDescent="0.25">
      <c r="A27" s="181"/>
      <c r="B27" s="21" t="s">
        <v>17</v>
      </c>
      <c r="C27" s="51">
        <f>'Rīga pārējie'!C27+'Rīga valsts'!C27</f>
        <v>0</v>
      </c>
      <c r="D27" s="51">
        <f>'Rīga pārējie'!D27+'Rīga valsts'!D27</f>
        <v>0</v>
      </c>
      <c r="E27" s="51">
        <f>'Rīga pārējie'!E27+'Rīga valsts'!E27</f>
        <v>0</v>
      </c>
      <c r="F27" s="51">
        <f>'Rīga pārējie'!F27+'Rīga valsts'!F27</f>
        <v>0</v>
      </c>
      <c r="G27" s="49">
        <f t="shared" si="2"/>
        <v>0</v>
      </c>
      <c r="H27" s="51">
        <f>'Rīga pārējie'!H27+'Rīga valsts'!H27</f>
        <v>0</v>
      </c>
      <c r="I27" s="51">
        <f>'Rīga pārējie'!I27+'Rīga valsts'!I27</f>
        <v>0</v>
      </c>
      <c r="J27" s="51">
        <f>'Rīga pārējie'!J27+'Rīga valsts'!J27</f>
        <v>0</v>
      </c>
      <c r="K27" s="49">
        <f t="shared" si="3"/>
        <v>0</v>
      </c>
      <c r="L27" s="49">
        <f t="shared" si="4"/>
        <v>0</v>
      </c>
      <c r="M27" s="51">
        <f>'Rīga valsts'!M27+'Rīga pārējie'!M27</f>
        <v>0</v>
      </c>
      <c r="N27" s="49">
        <f t="shared" si="5"/>
        <v>0</v>
      </c>
    </row>
    <row r="28" spans="1:14" ht="14.25" customHeight="1" x14ac:dyDescent="0.25">
      <c r="A28" s="181" t="s">
        <v>30</v>
      </c>
      <c r="B28" s="21" t="s">
        <v>16</v>
      </c>
      <c r="C28" s="51">
        <f>'Rīga pārējie'!C28+'Rīga valsts'!C28</f>
        <v>0</v>
      </c>
      <c r="D28" s="51">
        <f>'Rīga pārējie'!D28+'Rīga valsts'!D28</f>
        <v>0</v>
      </c>
      <c r="E28" s="51">
        <f>'Rīga pārējie'!E28+'Rīga valsts'!E28</f>
        <v>0</v>
      </c>
      <c r="F28" s="51">
        <f>'Rīga pārējie'!F28+'Rīga valsts'!F28</f>
        <v>0</v>
      </c>
      <c r="G28" s="49">
        <f t="shared" si="2"/>
        <v>0</v>
      </c>
      <c r="H28" s="51">
        <f>'Rīga pārējie'!H28+'Rīga valsts'!H28</f>
        <v>0</v>
      </c>
      <c r="I28" s="51">
        <f>'Rīga pārējie'!I28+'Rīga valsts'!I28</f>
        <v>0</v>
      </c>
      <c r="J28" s="51">
        <f>'Rīga pārējie'!J28+'Rīga valsts'!J28</f>
        <v>0</v>
      </c>
      <c r="K28" s="49">
        <f t="shared" si="3"/>
        <v>0</v>
      </c>
      <c r="L28" s="49">
        <f t="shared" si="4"/>
        <v>0</v>
      </c>
      <c r="M28" s="51">
        <f>'Rīga valsts'!M28+'Rīga pārējie'!M28</f>
        <v>0</v>
      </c>
      <c r="N28" s="49">
        <f t="shared" si="5"/>
        <v>0</v>
      </c>
    </row>
    <row r="29" spans="1:14" ht="14.25" customHeight="1" x14ac:dyDescent="0.25">
      <c r="A29" s="181"/>
      <c r="B29" s="21" t="s">
        <v>17</v>
      </c>
      <c r="C29" s="51">
        <f>'Rīga pārējie'!C29+'Rīga valsts'!C29</f>
        <v>0</v>
      </c>
      <c r="D29" s="51">
        <f>'Rīga pārējie'!D29+'Rīga valsts'!D29</f>
        <v>0</v>
      </c>
      <c r="E29" s="51">
        <f>'Rīga pārējie'!E29+'Rīga valsts'!E29</f>
        <v>0</v>
      </c>
      <c r="F29" s="51">
        <f>'Rīga pārējie'!F29+'Rīga valsts'!F29</f>
        <v>0</v>
      </c>
      <c r="G29" s="49">
        <f t="shared" si="2"/>
        <v>0</v>
      </c>
      <c r="H29" s="51">
        <f>'Rīga pārējie'!H29+'Rīga valsts'!H29</f>
        <v>0</v>
      </c>
      <c r="I29" s="51">
        <f>'Rīga pārējie'!I29+'Rīga valsts'!I29</f>
        <v>0</v>
      </c>
      <c r="J29" s="51">
        <f>'Rīga pārējie'!J29+'Rīga valsts'!J29</f>
        <v>0</v>
      </c>
      <c r="K29" s="49">
        <f t="shared" si="3"/>
        <v>0</v>
      </c>
      <c r="L29" s="49">
        <f t="shared" si="4"/>
        <v>0</v>
      </c>
      <c r="M29" s="51">
        <f>'Rīga valsts'!M29+'Rīga pārējie'!M29</f>
        <v>0</v>
      </c>
      <c r="N29" s="49">
        <f t="shared" si="5"/>
        <v>0</v>
      </c>
    </row>
    <row r="30" spans="1:14" ht="14.25" customHeight="1" x14ac:dyDescent="0.25">
      <c r="A30" s="181" t="s">
        <v>31</v>
      </c>
      <c r="B30" s="21" t="s">
        <v>16</v>
      </c>
      <c r="C30" s="51">
        <f>'Rīga pārējie'!C30+'Rīga valsts'!C30</f>
        <v>61.72</v>
      </c>
      <c r="D30" s="51">
        <f>'Rīga pārējie'!D30+'Rīga valsts'!D30</f>
        <v>15.61</v>
      </c>
      <c r="E30" s="51">
        <f>'Rīga pārējie'!E30+'Rīga valsts'!E30</f>
        <v>0</v>
      </c>
      <c r="F30" s="51">
        <f>'Rīga pārējie'!F30+'Rīga valsts'!F30</f>
        <v>0.57999999999999996</v>
      </c>
      <c r="G30" s="49">
        <f t="shared" si="2"/>
        <v>77.91</v>
      </c>
      <c r="H30" s="51">
        <f>'Rīga pārējie'!H30+'Rīga valsts'!H30</f>
        <v>40.39</v>
      </c>
      <c r="I30" s="51">
        <f>'Rīga pārējie'!I30+'Rīga valsts'!I30</f>
        <v>0.48</v>
      </c>
      <c r="J30" s="51">
        <f>'Rīga pārējie'!J30+'Rīga valsts'!J30</f>
        <v>1.48</v>
      </c>
      <c r="K30" s="49">
        <f t="shared" si="3"/>
        <v>42.349999999999994</v>
      </c>
      <c r="L30" s="49">
        <f t="shared" si="4"/>
        <v>120.25999999999999</v>
      </c>
      <c r="M30" s="51">
        <f>'Rīga valsts'!M30+'Rīga pārējie'!M30</f>
        <v>1.67</v>
      </c>
      <c r="N30" s="49">
        <f t="shared" si="5"/>
        <v>121.92999999999999</v>
      </c>
    </row>
    <row r="31" spans="1:14" ht="14.25" customHeight="1" x14ac:dyDescent="0.25">
      <c r="A31" s="181"/>
      <c r="B31" s="21" t="s">
        <v>17</v>
      </c>
      <c r="C31" s="51">
        <f>'Rīga pārējie'!C31+'Rīga valsts'!C31</f>
        <v>11950</v>
      </c>
      <c r="D31" s="51">
        <f>'Rīga pārējie'!D31+'Rīga valsts'!D31</f>
        <v>3518</v>
      </c>
      <c r="E31" s="51">
        <f>'Rīga pārējie'!E31+'Rīga valsts'!E31</f>
        <v>0</v>
      </c>
      <c r="F31" s="51">
        <f>'Rīga pārējie'!F31+'Rīga valsts'!F31</f>
        <v>148</v>
      </c>
      <c r="G31" s="49">
        <f t="shared" si="2"/>
        <v>15616</v>
      </c>
      <c r="H31" s="51">
        <f>'Rīga pārējie'!H31+'Rīga valsts'!H31</f>
        <v>6719</v>
      </c>
      <c r="I31" s="51">
        <f>'Rīga pārējie'!I31+'Rīga valsts'!I31</f>
        <v>157</v>
      </c>
      <c r="J31" s="51">
        <f>'Rīga pārējie'!J31+'Rīga valsts'!J31</f>
        <v>291</v>
      </c>
      <c r="K31" s="49">
        <f t="shared" si="3"/>
        <v>7167</v>
      </c>
      <c r="L31" s="49">
        <f t="shared" si="4"/>
        <v>22783</v>
      </c>
      <c r="M31" s="51">
        <f>'Rīga valsts'!M31+'Rīga pārējie'!M31</f>
        <v>66</v>
      </c>
      <c r="N31" s="49">
        <f t="shared" si="5"/>
        <v>22849</v>
      </c>
    </row>
    <row r="32" spans="1:14" ht="14.25" customHeight="1" x14ac:dyDescent="0.25">
      <c r="A32" s="181" t="s">
        <v>32</v>
      </c>
      <c r="B32" s="21" t="s">
        <v>16</v>
      </c>
      <c r="C32" s="51">
        <f>'Rīga pārējie'!C32+'Rīga valsts'!C32</f>
        <v>0</v>
      </c>
      <c r="D32" s="51">
        <f>'Rīga pārējie'!D32+'Rīga valsts'!D32</f>
        <v>0</v>
      </c>
      <c r="E32" s="51">
        <f>'Rīga pārējie'!E32+'Rīga valsts'!E32</f>
        <v>0</v>
      </c>
      <c r="F32" s="51">
        <f>'Rīga pārējie'!F32+'Rīga valsts'!F32</f>
        <v>0</v>
      </c>
      <c r="G32" s="49">
        <f t="shared" si="2"/>
        <v>0</v>
      </c>
      <c r="H32" s="51">
        <f>'Rīga pārējie'!H32+'Rīga valsts'!H32</f>
        <v>0</v>
      </c>
      <c r="I32" s="51">
        <f>'Rīga pārējie'!I32+'Rīga valsts'!I32</f>
        <v>0</v>
      </c>
      <c r="J32" s="51">
        <f>'Rīga pārējie'!J32+'Rīga valsts'!J32</f>
        <v>0</v>
      </c>
      <c r="K32" s="49">
        <f t="shared" si="3"/>
        <v>0</v>
      </c>
      <c r="L32" s="49">
        <f t="shared" si="4"/>
        <v>0</v>
      </c>
      <c r="M32" s="51">
        <f>'Rīga valsts'!M32+'Rīga pārējie'!M32</f>
        <v>0</v>
      </c>
      <c r="N32" s="49">
        <f t="shared" si="5"/>
        <v>0</v>
      </c>
    </row>
    <row r="33" spans="1:17" ht="14.25" customHeight="1" x14ac:dyDescent="0.25">
      <c r="A33" s="181"/>
      <c r="B33" s="21" t="s">
        <v>17</v>
      </c>
      <c r="C33" s="51">
        <f>'Rīga pārējie'!C33+'Rīga valsts'!C33</f>
        <v>0</v>
      </c>
      <c r="D33" s="51">
        <f>'Rīga pārējie'!D33+'Rīga valsts'!D33</f>
        <v>0</v>
      </c>
      <c r="E33" s="51">
        <f>'Rīga pārējie'!E33+'Rīga valsts'!E33</f>
        <v>0</v>
      </c>
      <c r="F33" s="51">
        <f>'Rīga pārējie'!F33+'Rīga valsts'!F33</f>
        <v>0</v>
      </c>
      <c r="G33" s="49">
        <f t="shared" si="2"/>
        <v>0</v>
      </c>
      <c r="H33" s="51">
        <f>'Rīga pārējie'!H33+'Rīga valsts'!H33</f>
        <v>0</v>
      </c>
      <c r="I33" s="51">
        <f>'Rīga pārējie'!I33+'Rīga valsts'!I33</f>
        <v>0</v>
      </c>
      <c r="J33" s="51">
        <f>'Rīga pārējie'!J33+'Rīga valsts'!J33</f>
        <v>0</v>
      </c>
      <c r="K33" s="49">
        <f t="shared" si="3"/>
        <v>0</v>
      </c>
      <c r="L33" s="49">
        <f t="shared" si="4"/>
        <v>0</v>
      </c>
      <c r="M33" s="51">
        <f>'Rīga valsts'!M33+'Rīga pārējie'!M33</f>
        <v>0</v>
      </c>
      <c r="N33" s="49">
        <f t="shared" si="5"/>
        <v>0</v>
      </c>
    </row>
    <row r="34" spans="1:17" ht="14.25" customHeight="1" x14ac:dyDescent="0.25">
      <c r="A34" s="181" t="s">
        <v>33</v>
      </c>
      <c r="B34" s="21" t="s">
        <v>16</v>
      </c>
      <c r="C34" s="51">
        <f>'Rīga pārējie'!C34+'Rīga valsts'!C34</f>
        <v>0</v>
      </c>
      <c r="D34" s="51">
        <f>'Rīga pārējie'!D34+'Rīga valsts'!D34</f>
        <v>0</v>
      </c>
      <c r="E34" s="51">
        <f>'Rīga pārējie'!E34+'Rīga valsts'!E34</f>
        <v>0</v>
      </c>
      <c r="F34" s="51">
        <f>'Rīga pārējie'!F34+'Rīga valsts'!F34</f>
        <v>0</v>
      </c>
      <c r="G34" s="49">
        <f t="shared" si="2"/>
        <v>0</v>
      </c>
      <c r="H34" s="51">
        <f>'Rīga pārējie'!H34+'Rīga valsts'!H34</f>
        <v>0</v>
      </c>
      <c r="I34" s="51">
        <f>'Rīga pārējie'!I34+'Rīga valsts'!I34</f>
        <v>0</v>
      </c>
      <c r="J34" s="51">
        <f>'Rīga pārējie'!J34+'Rīga valsts'!J34</f>
        <v>0</v>
      </c>
      <c r="K34" s="49">
        <f t="shared" si="3"/>
        <v>0</v>
      </c>
      <c r="L34" s="49">
        <f t="shared" si="4"/>
        <v>0</v>
      </c>
      <c r="M34" s="51">
        <f>'Rīga valsts'!M34+'Rīga pārējie'!M34</f>
        <v>0</v>
      </c>
      <c r="N34" s="49">
        <f t="shared" si="5"/>
        <v>0</v>
      </c>
    </row>
    <row r="35" spans="1:17" ht="14.25" customHeight="1" x14ac:dyDescent="0.25">
      <c r="A35" s="181"/>
      <c r="B35" s="21" t="s">
        <v>17</v>
      </c>
      <c r="C35" s="79">
        <f>'Rīga pārējie'!C35+'Rīga valsts'!C35</f>
        <v>0</v>
      </c>
      <c r="D35" s="79">
        <f>'Rīga pārējie'!D35+'Rīga valsts'!D35</f>
        <v>0</v>
      </c>
      <c r="E35" s="79">
        <f>'Rīga pārējie'!E35+'Rīga valsts'!E35</f>
        <v>0</v>
      </c>
      <c r="F35" s="79">
        <f>'Rīga pārējie'!F35+'Rīga valsts'!F35</f>
        <v>0</v>
      </c>
      <c r="G35" s="62">
        <f t="shared" si="2"/>
        <v>0</v>
      </c>
      <c r="H35" s="79">
        <f>'Rīga pārējie'!H35+'Rīga valsts'!H35</f>
        <v>0</v>
      </c>
      <c r="I35" s="79">
        <f>'Rīga pārējie'!I35+'Rīga valsts'!I35</f>
        <v>0</v>
      </c>
      <c r="J35" s="79">
        <f>'Rīga pārējie'!J35+'Rīga valsts'!J35</f>
        <v>0</v>
      </c>
      <c r="K35" s="62">
        <f t="shared" si="3"/>
        <v>0</v>
      </c>
      <c r="L35" s="62">
        <f t="shared" si="4"/>
        <v>0</v>
      </c>
      <c r="M35" s="79">
        <f>'Rīga valsts'!M35+'Rīga pārējie'!M35</f>
        <v>0</v>
      </c>
      <c r="N35" s="62">
        <f t="shared" si="5"/>
        <v>0</v>
      </c>
    </row>
    <row r="36" spans="1:17" ht="14.25" customHeight="1" x14ac:dyDescent="0.25">
      <c r="A36" s="181" t="s">
        <v>34</v>
      </c>
      <c r="B36" s="21" t="s">
        <v>16</v>
      </c>
      <c r="C36" s="51">
        <f>'Rīga pārējie'!C36+'Rīga valsts'!C36</f>
        <v>0</v>
      </c>
      <c r="D36" s="51">
        <f>'Rīga pārējie'!D36+'Rīga valsts'!D36</f>
        <v>0</v>
      </c>
      <c r="E36" s="51">
        <f>'Rīga pārējie'!E36+'Rīga valsts'!E36</f>
        <v>0</v>
      </c>
      <c r="F36" s="51">
        <f>'Rīga pārējie'!F36+'Rīga valsts'!F36</f>
        <v>0</v>
      </c>
      <c r="G36" s="49">
        <f t="shared" si="2"/>
        <v>0</v>
      </c>
      <c r="H36" s="51">
        <f>'Rīga pārējie'!H36+'Rīga valsts'!H36</f>
        <v>0</v>
      </c>
      <c r="I36" s="51">
        <f>'Rīga pārējie'!I36+'Rīga valsts'!I36</f>
        <v>0</v>
      </c>
      <c r="J36" s="51">
        <f>'Rīga pārējie'!J36+'Rīga valsts'!J36</f>
        <v>0</v>
      </c>
      <c r="K36" s="49">
        <f t="shared" si="3"/>
        <v>0</v>
      </c>
      <c r="L36" s="49">
        <f t="shared" si="4"/>
        <v>0</v>
      </c>
      <c r="M36" s="51">
        <f>'Rīga valsts'!M36+'Rīga pārējie'!M36</f>
        <v>0</v>
      </c>
      <c r="N36" s="49">
        <f t="shared" si="5"/>
        <v>0</v>
      </c>
      <c r="O36" s="43"/>
      <c r="P36" s="43"/>
      <c r="Q36" s="41"/>
    </row>
    <row r="37" spans="1:17" ht="14.25" customHeight="1" x14ac:dyDescent="0.25">
      <c r="A37" s="181"/>
      <c r="B37" s="21" t="s">
        <v>17</v>
      </c>
      <c r="C37" s="79">
        <f>'Rīga pārējie'!C37+'Rīga valsts'!C37</f>
        <v>0</v>
      </c>
      <c r="D37" s="79">
        <f>'Rīga pārējie'!D37+'Rīga valsts'!D37</f>
        <v>0</v>
      </c>
      <c r="E37" s="79">
        <f>'Rīga pārējie'!E37+'Rīga valsts'!E37</f>
        <v>0</v>
      </c>
      <c r="F37" s="79">
        <f>'Rīga pārējie'!F37+'Rīga valsts'!F37</f>
        <v>0</v>
      </c>
      <c r="G37" s="62">
        <f t="shared" si="2"/>
        <v>0</v>
      </c>
      <c r="H37" s="79">
        <f>'Rīga pārējie'!H37+'Rīga valsts'!H37</f>
        <v>0</v>
      </c>
      <c r="I37" s="79">
        <f>'Rīga pārējie'!I37+'Rīga valsts'!I37</f>
        <v>0</v>
      </c>
      <c r="J37" s="79">
        <f>'Rīga pārējie'!J37+'Rīga valsts'!J37</f>
        <v>0</v>
      </c>
      <c r="K37" s="62">
        <f t="shared" si="3"/>
        <v>0</v>
      </c>
      <c r="L37" s="62">
        <f t="shared" si="4"/>
        <v>0</v>
      </c>
      <c r="M37" s="79">
        <f>'Rīga valsts'!M37+'Rīga pārējie'!M37</f>
        <v>0</v>
      </c>
      <c r="N37" s="62">
        <f t="shared" si="5"/>
        <v>0</v>
      </c>
      <c r="O37" s="43"/>
      <c r="P37" s="43"/>
      <c r="Q37" s="41"/>
    </row>
    <row r="38" spans="1:17" ht="14.25" customHeight="1" x14ac:dyDescent="0.25">
      <c r="A38" s="23" t="s">
        <v>35</v>
      </c>
      <c r="B38" s="21" t="s">
        <v>16</v>
      </c>
      <c r="C38" s="14">
        <f>C4+C12+C14+C16+C18+C20+C22+C24+C26+C28+C30+C32+C34+C36</f>
        <v>6358.2600000000011</v>
      </c>
      <c r="D38" s="49">
        <f t="shared" ref="D38:F39" si="6">D4+D12+D14+D16+D18+D20+D22+D24+D26+D28+D30+D32+D34+D36</f>
        <v>3254.08</v>
      </c>
      <c r="E38" s="49">
        <f t="shared" si="6"/>
        <v>2.86</v>
      </c>
      <c r="F38" s="49">
        <f t="shared" si="6"/>
        <v>108.69</v>
      </c>
      <c r="G38" s="49">
        <f>SUM(C38:F38)</f>
        <v>9723.8900000000012</v>
      </c>
      <c r="H38" s="49">
        <f>H4+H12+H14+H16+H18+H20+H22+H24+H26+H28+H30+H32+H34+H36</f>
        <v>4198.3499999999995</v>
      </c>
      <c r="I38" s="49">
        <f t="shared" ref="I38:J39" si="7">I4+I12+I14+I16+I18+I20+I22+I24+I26+I28+I30+I32+I34+I36</f>
        <v>357.06</v>
      </c>
      <c r="J38" s="49">
        <f t="shared" si="7"/>
        <v>639</v>
      </c>
      <c r="K38" s="49">
        <f>SUM(H38:J38)</f>
        <v>5194.41</v>
      </c>
      <c r="L38" s="49">
        <f>G38+K38</f>
        <v>14918.300000000001</v>
      </c>
      <c r="M38" s="14">
        <f>M4+M12+M14+M16+M18+M20+M22+M24+M26+M28+M30+M32+M34+M36</f>
        <v>1404.44</v>
      </c>
      <c r="N38" s="14">
        <f t="shared" si="5"/>
        <v>16322.740000000002</v>
      </c>
      <c r="O38" s="42"/>
      <c r="P38" s="43"/>
      <c r="Q38" s="41"/>
    </row>
    <row r="39" spans="1:17" ht="14.25" customHeight="1" x14ac:dyDescent="0.25">
      <c r="A39" s="21"/>
      <c r="B39" s="21" t="s">
        <v>17</v>
      </c>
      <c r="C39" s="62">
        <f>C5+C13+C15+C17+C19+C21+C23+C25+C27+C29+C31+C33+C35+C37</f>
        <v>726058</v>
      </c>
      <c r="D39" s="62">
        <f t="shared" si="6"/>
        <v>256923</v>
      </c>
      <c r="E39" s="62">
        <f t="shared" si="6"/>
        <v>85</v>
      </c>
      <c r="F39" s="62">
        <f t="shared" si="6"/>
        <v>8021</v>
      </c>
      <c r="G39" s="62">
        <f t="shared" si="2"/>
        <v>991087</v>
      </c>
      <c r="H39" s="62">
        <f>H5+H13+H15+H17+H19+H21+H23+H25+H27+H29+H31+H33+H35+H37</f>
        <v>552137</v>
      </c>
      <c r="I39" s="62">
        <f t="shared" si="7"/>
        <v>40812</v>
      </c>
      <c r="J39" s="62">
        <f t="shared" si="7"/>
        <v>122582</v>
      </c>
      <c r="K39" s="62">
        <f>SUM(H39:J39)</f>
        <v>715531</v>
      </c>
      <c r="L39" s="62">
        <f t="shared" si="4"/>
        <v>1706618</v>
      </c>
      <c r="M39" s="62">
        <f>M5+M13+M15+M17+M19+M21+M23+M25+M27+M29+M31+M33+M35+M37</f>
        <v>150865</v>
      </c>
      <c r="N39" s="62">
        <f t="shared" si="5"/>
        <v>1857483</v>
      </c>
      <c r="O39" s="43"/>
      <c r="P39" s="43"/>
      <c r="Q39" s="41"/>
    </row>
    <row r="40" spans="1:17" ht="14.25" customHeight="1" x14ac:dyDescent="0.25">
      <c r="O40" s="43"/>
      <c r="P40" s="43"/>
      <c r="Q40" s="41"/>
    </row>
    <row r="41" spans="1:17" ht="14.25" customHeight="1" x14ac:dyDescent="0.25">
      <c r="O41" s="43"/>
      <c r="P41" s="43"/>
      <c r="Q41" s="41"/>
    </row>
    <row r="42" spans="1:17" ht="14.25" customHeight="1" x14ac:dyDescent="0.25">
      <c r="Q42" s="41"/>
    </row>
    <row r="43" spans="1:17" ht="14.25" customHeight="1" x14ac:dyDescent="0.25"/>
  </sheetData>
  <mergeCells count="15">
    <mergeCell ref="A16:A17"/>
    <mergeCell ref="C2:M2"/>
    <mergeCell ref="A6:A7"/>
    <mergeCell ref="A8:A9"/>
    <mergeCell ref="A10:A11"/>
    <mergeCell ref="A14:A15"/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</mergeCells>
  <pageMargins left="0.17" right="0.17" top="0.22" bottom="0.19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18</vt:i4>
      </vt:variant>
      <vt:variant>
        <vt:lpstr>Diapazoni ar nosaukumiem</vt:lpstr>
      </vt:variant>
      <vt:variant>
        <vt:i4>1</vt:i4>
      </vt:variant>
    </vt:vector>
  </HeadingPairs>
  <TitlesOfParts>
    <vt:vector size="19" baseType="lpstr">
      <vt:lpstr>Kurzeme valsts</vt:lpstr>
      <vt:lpstr>Kurzeme pārējie</vt:lpstr>
      <vt:lpstr>Kurzeme kopā</vt:lpstr>
      <vt:lpstr>Latgale valsts</vt:lpstr>
      <vt:lpstr>Latgale pārējie</vt:lpstr>
      <vt:lpstr>Latgale kopā</vt:lpstr>
      <vt:lpstr>Rīga valsts</vt:lpstr>
      <vt:lpstr>Rīga pārējie</vt:lpstr>
      <vt:lpstr>Rīga kopā</vt:lpstr>
      <vt:lpstr>Vidzeme valsts</vt:lpstr>
      <vt:lpstr>Vidzeme pārējie</vt:lpstr>
      <vt:lpstr>Vidzeme kopā</vt:lpstr>
      <vt:lpstr>Zemgale valst</vt:lpstr>
      <vt:lpstr>Zemgale pārējie</vt:lpstr>
      <vt:lpstr>Zemgale kopā</vt:lpstr>
      <vt:lpstr>Valsts kopā</vt:lpstr>
      <vt:lpstr>Pārējie kopā</vt:lpstr>
      <vt:lpstr>Visi kopā</vt:lpstr>
      <vt:lpstr>'Kurzeme pārējie'!OLE_LINK1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</dc:creator>
  <cp:lastModifiedBy>Ivans Kostevičs</cp:lastModifiedBy>
  <cp:lastPrinted>2017-04-18T12:27:31Z</cp:lastPrinted>
  <dcterms:created xsi:type="dcterms:W3CDTF">2014-04-10T08:20:52Z</dcterms:created>
  <dcterms:modified xsi:type="dcterms:W3CDTF">2017-04-25T08:33:59Z</dcterms:modified>
</cp:coreProperties>
</file>