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a\Desktop\D\2016\"/>
    </mc:Choice>
  </mc:AlternateContent>
  <bookViews>
    <workbookView xWindow="120" yWindow="90" windowWidth="19020" windowHeight="11850" activeTab="16"/>
  </bookViews>
  <sheets>
    <sheet name="Kurzeme valsts" sheetId="8" r:id="rId1"/>
    <sheet name="Kurzeme pārējie" sheetId="1" r:id="rId2"/>
    <sheet name="Kurzeme kopā" sheetId="7" r:id="rId3"/>
    <sheet name="Latgale valsts" sheetId="9" r:id="rId4"/>
    <sheet name="Latgale pārējie" sheetId="3" r:id="rId5"/>
    <sheet name="Latgale kopā" sheetId="10" r:id="rId6"/>
    <sheet name="Rīga valsts" sheetId="11" r:id="rId7"/>
    <sheet name="Rīga pārējie" sheetId="4" r:id="rId8"/>
    <sheet name="Rīga kopā" sheetId="12" r:id="rId9"/>
    <sheet name="Vidzeme valsts" sheetId="13" r:id="rId10"/>
    <sheet name="Vidzeme pārējie" sheetId="5" r:id="rId11"/>
    <sheet name="Vidzeme kopā" sheetId="14" r:id="rId12"/>
    <sheet name="Zemgale valst" sheetId="15" r:id="rId13"/>
    <sheet name="Zemgale pārējie" sheetId="6" r:id="rId14"/>
    <sheet name="Zemgale kopā" sheetId="16" r:id="rId15"/>
    <sheet name="Valsts kopā" sheetId="17" r:id="rId16"/>
    <sheet name="Pārējie kopā" sheetId="18" r:id="rId17"/>
    <sheet name="Visi kopā" sheetId="19" r:id="rId18"/>
  </sheets>
  <definedNames>
    <definedName name="OLE_LINK1" localSheetId="1">'Kurzeme pārējie'!$A$2</definedName>
  </definedNames>
  <calcPr calcId="162913"/>
</workbook>
</file>

<file path=xl/calcChain.xml><?xml version="1.0" encoding="utf-8"?>
<calcChain xmlns="http://schemas.openxmlformats.org/spreadsheetml/2006/main">
  <c r="I39" i="6" l="1"/>
  <c r="J39" i="6"/>
  <c r="H39" i="6"/>
  <c r="D39" i="6"/>
  <c r="E39" i="6"/>
  <c r="F39" i="6"/>
  <c r="C39" i="6"/>
  <c r="G39" i="6" s="1"/>
  <c r="M39" i="6"/>
  <c r="M38" i="6"/>
  <c r="I38" i="6"/>
  <c r="J38" i="6"/>
  <c r="H38" i="6"/>
  <c r="G38" i="6"/>
  <c r="D38" i="6"/>
  <c r="E38" i="6"/>
  <c r="F38" i="6"/>
  <c r="C38" i="6"/>
  <c r="K15" i="6"/>
  <c r="G15" i="6"/>
  <c r="L15" i="6" s="1"/>
  <c r="N15" i="6" s="1"/>
  <c r="N7" i="6"/>
  <c r="N6" i="6"/>
  <c r="D5" i="6"/>
  <c r="E5" i="6"/>
  <c r="F5" i="6"/>
  <c r="H5" i="6"/>
  <c r="I5" i="6"/>
  <c r="J5" i="6"/>
  <c r="M5" i="6"/>
  <c r="C5" i="6"/>
  <c r="D4" i="6"/>
  <c r="E4" i="6"/>
  <c r="F4" i="6"/>
  <c r="H4" i="6"/>
  <c r="I4" i="6"/>
  <c r="J4" i="6"/>
  <c r="M4" i="6"/>
  <c r="C4" i="6"/>
  <c r="L7" i="6"/>
  <c r="L6" i="6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6" i="6"/>
  <c r="G7" i="6"/>
  <c r="G8" i="6"/>
  <c r="G9" i="6"/>
  <c r="G10" i="6"/>
  <c r="G11" i="6"/>
  <c r="G12" i="6"/>
  <c r="G13" i="6"/>
  <c r="G14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L28" i="6" s="1"/>
  <c r="N28" i="6" s="1"/>
  <c r="G29" i="6"/>
  <c r="G30" i="6"/>
  <c r="G31" i="6"/>
  <c r="G32" i="6"/>
  <c r="G33" i="6"/>
  <c r="G34" i="6"/>
  <c r="G35" i="6"/>
  <c r="G36" i="6"/>
  <c r="L36" i="6" s="1"/>
  <c r="N36" i="6" s="1"/>
  <c r="G37" i="6"/>
  <c r="G6" i="6"/>
  <c r="L39" i="6" l="1"/>
  <c r="N39" i="6" s="1"/>
  <c r="L38" i="6"/>
  <c r="N38" i="6" s="1"/>
  <c r="L37" i="6"/>
  <c r="N37" i="6" s="1"/>
  <c r="L35" i="6"/>
  <c r="N35" i="6" s="1"/>
  <c r="L34" i="6"/>
  <c r="N34" i="6" s="1"/>
  <c r="L33" i="6"/>
  <c r="N33" i="6" s="1"/>
  <c r="L32" i="6"/>
  <c r="N32" i="6" s="1"/>
  <c r="L31" i="6"/>
  <c r="N31" i="6" s="1"/>
  <c r="L30" i="6"/>
  <c r="N30" i="6" s="1"/>
  <c r="L29" i="6"/>
  <c r="N29" i="6" s="1"/>
  <c r="L27" i="6"/>
  <c r="N27" i="6" s="1"/>
  <c r="L26" i="6"/>
  <c r="N26" i="6" s="1"/>
  <c r="L25" i="6"/>
  <c r="N25" i="6" s="1"/>
  <c r="L24" i="6"/>
  <c r="N24" i="6" s="1"/>
  <c r="L23" i="6"/>
  <c r="N23" i="6" s="1"/>
  <c r="L22" i="6"/>
  <c r="N22" i="6" s="1"/>
  <c r="L21" i="6"/>
  <c r="N21" i="6" s="1"/>
  <c r="L20" i="6"/>
  <c r="N20" i="6" s="1"/>
  <c r="L19" i="6"/>
  <c r="N19" i="6" s="1"/>
  <c r="L18" i="6"/>
  <c r="N18" i="6" s="1"/>
  <c r="L17" i="6"/>
  <c r="N17" i="6" s="1"/>
  <c r="L16" i="6"/>
  <c r="N16" i="6" s="1"/>
  <c r="L14" i="6"/>
  <c r="N14" i="6" s="1"/>
  <c r="L13" i="6"/>
  <c r="N13" i="6" s="1"/>
  <c r="L12" i="6"/>
  <c r="N12" i="6" s="1"/>
  <c r="L11" i="6"/>
  <c r="N11" i="6" s="1"/>
  <c r="K5" i="6"/>
  <c r="L10" i="6"/>
  <c r="N10" i="6" s="1"/>
  <c r="K4" i="6"/>
  <c r="G5" i="6"/>
  <c r="L8" i="6"/>
  <c r="N8" i="6" s="1"/>
  <c r="L9" i="6"/>
  <c r="G4" i="6"/>
  <c r="N38" i="5"/>
  <c r="N9" i="1"/>
  <c r="N4" i="6" l="1"/>
  <c r="L4" i="6"/>
  <c r="N9" i="6"/>
  <c r="N5" i="6" s="1"/>
  <c r="L5" i="6"/>
  <c r="I4" i="11"/>
  <c r="J4" i="11"/>
  <c r="H4" i="11"/>
  <c r="D4" i="11"/>
  <c r="E4" i="11"/>
  <c r="F4" i="11"/>
  <c r="C4" i="11"/>
  <c r="C38" i="11" s="1"/>
  <c r="G13" i="11"/>
  <c r="G12" i="11"/>
  <c r="M4" i="11"/>
  <c r="K4" i="11" l="1"/>
  <c r="G4" i="11"/>
  <c r="J11" i="17"/>
  <c r="J10" i="17"/>
  <c r="K18" i="15"/>
  <c r="K19" i="15"/>
  <c r="K36" i="5"/>
  <c r="L4" i="11" l="1"/>
  <c r="N4" i="11" s="1"/>
  <c r="J11" i="12"/>
  <c r="J10" i="12"/>
  <c r="F38" i="4"/>
  <c r="E38" i="4"/>
  <c r="K14" i="4"/>
  <c r="J5" i="11" l="1"/>
  <c r="G30" i="9"/>
  <c r="M5" i="9" l="1"/>
  <c r="M4" i="9"/>
  <c r="H4" i="9"/>
  <c r="I4" i="9"/>
  <c r="J4" i="9"/>
  <c r="H5" i="9"/>
  <c r="I5" i="9"/>
  <c r="J5" i="9"/>
  <c r="I39" i="1"/>
  <c r="I38" i="1"/>
  <c r="K18" i="1"/>
  <c r="D5" i="1"/>
  <c r="D39" i="1" s="1"/>
  <c r="C5" i="1"/>
  <c r="C39" i="1" s="1"/>
  <c r="E5" i="1"/>
  <c r="E39" i="1" s="1"/>
  <c r="F5" i="1"/>
  <c r="F39" i="1" s="1"/>
  <c r="C4" i="1"/>
  <c r="C38" i="1" s="1"/>
  <c r="D4" i="1"/>
  <c r="D38" i="1" s="1"/>
  <c r="E4" i="1"/>
  <c r="E38" i="1" s="1"/>
  <c r="F4" i="1"/>
  <c r="F38" i="1" s="1"/>
  <c r="M5" i="1"/>
  <c r="M39" i="1" s="1"/>
  <c r="M4" i="1"/>
  <c r="M38" i="1" s="1"/>
  <c r="H5" i="1"/>
  <c r="H39" i="1" s="1"/>
  <c r="I5" i="1"/>
  <c r="J5" i="1"/>
  <c r="J39" i="1" s="1"/>
  <c r="H4" i="1"/>
  <c r="H38" i="1" s="1"/>
  <c r="I4" i="1"/>
  <c r="J4" i="1"/>
  <c r="J38" i="1" s="1"/>
  <c r="C4" i="8"/>
  <c r="C38" i="8" s="1"/>
  <c r="D4" i="8"/>
  <c r="D38" i="8" s="1"/>
  <c r="E4" i="8"/>
  <c r="F4" i="8"/>
  <c r="F38" i="8" s="1"/>
  <c r="C5" i="8"/>
  <c r="C39" i="8" s="1"/>
  <c r="D5" i="8"/>
  <c r="D39" i="8" s="1"/>
  <c r="E5" i="8"/>
  <c r="F5" i="8"/>
  <c r="F39" i="8" s="1"/>
  <c r="E38" i="8"/>
  <c r="E39" i="8"/>
  <c r="H4" i="8"/>
  <c r="H38" i="8" s="1"/>
  <c r="I4" i="8"/>
  <c r="I38" i="8" s="1"/>
  <c r="J4" i="8"/>
  <c r="J38" i="8" s="1"/>
  <c r="H5" i="8"/>
  <c r="H39" i="8" s="1"/>
  <c r="I5" i="8"/>
  <c r="I39" i="8" s="1"/>
  <c r="J5" i="8"/>
  <c r="J39" i="8" s="1"/>
  <c r="M4" i="8"/>
  <c r="M38" i="8" s="1"/>
  <c r="M5" i="8"/>
  <c r="M39" i="8" s="1"/>
  <c r="M7" i="14" l="1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K11" i="14" s="1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K28" i="14" s="1"/>
  <c r="I28" i="14"/>
  <c r="J28" i="14"/>
  <c r="H29" i="14"/>
  <c r="I29" i="14"/>
  <c r="K29" i="14" s="1"/>
  <c r="J29" i="14"/>
  <c r="H30" i="14"/>
  <c r="I30" i="14"/>
  <c r="J30" i="14"/>
  <c r="H31" i="14"/>
  <c r="I31" i="14"/>
  <c r="J31" i="14"/>
  <c r="H32" i="14"/>
  <c r="I32" i="14"/>
  <c r="J32" i="14"/>
  <c r="H33" i="14"/>
  <c r="I33" i="14"/>
  <c r="J33" i="14"/>
  <c r="H34" i="14"/>
  <c r="I34" i="14"/>
  <c r="J34" i="14"/>
  <c r="H35" i="14"/>
  <c r="I35" i="14"/>
  <c r="J35" i="14"/>
  <c r="H36" i="14"/>
  <c r="I36" i="14"/>
  <c r="J36" i="14"/>
  <c r="H37" i="14"/>
  <c r="I37" i="14"/>
  <c r="J37" i="14"/>
  <c r="I6" i="14"/>
  <c r="J6" i="14"/>
  <c r="H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E5" i="14" s="1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D6" i="14"/>
  <c r="E6" i="14"/>
  <c r="F6" i="14"/>
  <c r="C6" i="14"/>
  <c r="K27" i="14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6" i="18"/>
  <c r="H7" i="18"/>
  <c r="I7" i="18"/>
  <c r="J7" i="18"/>
  <c r="H8" i="18"/>
  <c r="I8" i="18"/>
  <c r="J8" i="18"/>
  <c r="H9" i="18"/>
  <c r="I9" i="18"/>
  <c r="J9" i="18"/>
  <c r="H10" i="18"/>
  <c r="I10" i="18"/>
  <c r="J10" i="18"/>
  <c r="H11" i="18"/>
  <c r="I11" i="18"/>
  <c r="J11" i="18"/>
  <c r="H12" i="18"/>
  <c r="I12" i="18"/>
  <c r="J12" i="18"/>
  <c r="H13" i="18"/>
  <c r="I13" i="18"/>
  <c r="J13" i="18"/>
  <c r="H14" i="18"/>
  <c r="I14" i="18"/>
  <c r="J14" i="18"/>
  <c r="H15" i="18"/>
  <c r="I15" i="18"/>
  <c r="J15" i="18"/>
  <c r="H16" i="18"/>
  <c r="I16" i="18"/>
  <c r="J16" i="18"/>
  <c r="H17" i="18"/>
  <c r="I17" i="18"/>
  <c r="J17" i="18"/>
  <c r="H18" i="18"/>
  <c r="I18" i="18"/>
  <c r="J18" i="18"/>
  <c r="H19" i="18"/>
  <c r="I19" i="18"/>
  <c r="J19" i="18"/>
  <c r="H20" i="18"/>
  <c r="I20" i="18"/>
  <c r="J20" i="18"/>
  <c r="H21" i="18"/>
  <c r="I21" i="18"/>
  <c r="J21" i="18"/>
  <c r="H22" i="18"/>
  <c r="I22" i="18"/>
  <c r="J22" i="18"/>
  <c r="H23" i="18"/>
  <c r="I23" i="18"/>
  <c r="J23" i="18"/>
  <c r="H24" i="18"/>
  <c r="I24" i="18"/>
  <c r="J24" i="18"/>
  <c r="H25" i="18"/>
  <c r="I25" i="18"/>
  <c r="J25" i="18"/>
  <c r="H26" i="18"/>
  <c r="I26" i="18"/>
  <c r="J26" i="18"/>
  <c r="H27" i="18"/>
  <c r="I27" i="18"/>
  <c r="J27" i="18"/>
  <c r="H28" i="18"/>
  <c r="I28" i="18"/>
  <c r="J28" i="18"/>
  <c r="H29" i="18"/>
  <c r="I29" i="18"/>
  <c r="J29" i="18"/>
  <c r="H30" i="18"/>
  <c r="I30" i="18"/>
  <c r="J30" i="18"/>
  <c r="H31" i="18"/>
  <c r="I31" i="18"/>
  <c r="J31" i="18"/>
  <c r="H32" i="18"/>
  <c r="I32" i="18"/>
  <c r="J32" i="18"/>
  <c r="H33" i="18"/>
  <c r="I33" i="18"/>
  <c r="J33" i="18"/>
  <c r="H34" i="18"/>
  <c r="I34" i="18"/>
  <c r="J34" i="18"/>
  <c r="H35" i="18"/>
  <c r="I35" i="18"/>
  <c r="J35" i="18"/>
  <c r="H36" i="18"/>
  <c r="I36" i="18"/>
  <c r="J36" i="18"/>
  <c r="H37" i="18"/>
  <c r="I37" i="18"/>
  <c r="J37" i="18"/>
  <c r="I6" i="18"/>
  <c r="J6" i="18"/>
  <c r="H6" i="18"/>
  <c r="C7" i="18"/>
  <c r="D7" i="18"/>
  <c r="E7" i="18"/>
  <c r="F7" i="18"/>
  <c r="C8" i="18"/>
  <c r="D8" i="18"/>
  <c r="E8" i="18"/>
  <c r="F8" i="18"/>
  <c r="C9" i="18"/>
  <c r="D9" i="18"/>
  <c r="E9" i="18"/>
  <c r="F9" i="18"/>
  <c r="C10" i="18"/>
  <c r="D10" i="18"/>
  <c r="E10" i="18"/>
  <c r="F10" i="18"/>
  <c r="C11" i="18"/>
  <c r="D11" i="18"/>
  <c r="E11" i="18"/>
  <c r="F11" i="18"/>
  <c r="C12" i="18"/>
  <c r="D12" i="18"/>
  <c r="E12" i="18"/>
  <c r="F12" i="18"/>
  <c r="C13" i="18"/>
  <c r="D13" i="18"/>
  <c r="E13" i="18"/>
  <c r="F13" i="18"/>
  <c r="C14" i="18"/>
  <c r="D14" i="18"/>
  <c r="E14" i="18"/>
  <c r="F14" i="18"/>
  <c r="C15" i="18"/>
  <c r="D15" i="18"/>
  <c r="E15" i="18"/>
  <c r="F15" i="18"/>
  <c r="C16" i="18"/>
  <c r="D16" i="18"/>
  <c r="E16" i="18"/>
  <c r="F16" i="18"/>
  <c r="C17" i="18"/>
  <c r="D17" i="18"/>
  <c r="E17" i="18"/>
  <c r="F17" i="18"/>
  <c r="C18" i="18"/>
  <c r="D18" i="18"/>
  <c r="E18" i="18"/>
  <c r="F18" i="18"/>
  <c r="C19" i="18"/>
  <c r="D19" i="18"/>
  <c r="E19" i="18"/>
  <c r="F19" i="18"/>
  <c r="C20" i="18"/>
  <c r="D20" i="18"/>
  <c r="E20" i="18"/>
  <c r="F20" i="18"/>
  <c r="C21" i="18"/>
  <c r="D21" i="18"/>
  <c r="E21" i="18"/>
  <c r="F21" i="18"/>
  <c r="C22" i="18"/>
  <c r="D22" i="18"/>
  <c r="E22" i="18"/>
  <c r="F22" i="18"/>
  <c r="C23" i="18"/>
  <c r="D23" i="18"/>
  <c r="E23" i="18"/>
  <c r="F23" i="18"/>
  <c r="C24" i="18"/>
  <c r="D24" i="18"/>
  <c r="E24" i="18"/>
  <c r="F24" i="18"/>
  <c r="C25" i="18"/>
  <c r="D25" i="18"/>
  <c r="E25" i="18"/>
  <c r="F25" i="18"/>
  <c r="C26" i="18"/>
  <c r="D26" i="18"/>
  <c r="E26" i="18"/>
  <c r="F26" i="18"/>
  <c r="C27" i="18"/>
  <c r="D27" i="18"/>
  <c r="E27" i="18"/>
  <c r="F27" i="18"/>
  <c r="C28" i="18"/>
  <c r="D28" i="18"/>
  <c r="E28" i="18"/>
  <c r="F28" i="18"/>
  <c r="C29" i="18"/>
  <c r="D29" i="18"/>
  <c r="E29" i="18"/>
  <c r="F29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C36" i="18"/>
  <c r="D36" i="18"/>
  <c r="E36" i="18"/>
  <c r="F36" i="18"/>
  <c r="C37" i="18"/>
  <c r="D37" i="18"/>
  <c r="E37" i="18"/>
  <c r="F37" i="18"/>
  <c r="D6" i="18"/>
  <c r="E6" i="18"/>
  <c r="F6" i="18"/>
  <c r="C6" i="18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6" i="17"/>
  <c r="H7" i="17"/>
  <c r="I7" i="17"/>
  <c r="J7" i="17"/>
  <c r="H8" i="17"/>
  <c r="I8" i="17"/>
  <c r="J8" i="17"/>
  <c r="H9" i="17"/>
  <c r="I9" i="17"/>
  <c r="J9" i="17"/>
  <c r="H10" i="17"/>
  <c r="I10" i="17"/>
  <c r="H11" i="17"/>
  <c r="I11" i="17"/>
  <c r="H12" i="17"/>
  <c r="I12" i="17"/>
  <c r="J12" i="17"/>
  <c r="H13" i="17"/>
  <c r="I13" i="17"/>
  <c r="J13" i="17"/>
  <c r="H14" i="17"/>
  <c r="I14" i="17"/>
  <c r="J14" i="17"/>
  <c r="H15" i="17"/>
  <c r="I15" i="17"/>
  <c r="J15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2" i="17"/>
  <c r="I22" i="17"/>
  <c r="J22" i="17"/>
  <c r="H23" i="17"/>
  <c r="I23" i="17"/>
  <c r="J23" i="17"/>
  <c r="H24" i="17"/>
  <c r="I24" i="17"/>
  <c r="J24" i="17"/>
  <c r="H25" i="17"/>
  <c r="I25" i="17"/>
  <c r="J25" i="17"/>
  <c r="H26" i="17"/>
  <c r="I26" i="17"/>
  <c r="J26" i="17"/>
  <c r="H27" i="17"/>
  <c r="I27" i="17"/>
  <c r="J27" i="17"/>
  <c r="H28" i="17"/>
  <c r="I28" i="17"/>
  <c r="J28" i="17"/>
  <c r="H29" i="17"/>
  <c r="I29" i="17"/>
  <c r="J29" i="17"/>
  <c r="H30" i="17"/>
  <c r="I30" i="17"/>
  <c r="J30" i="17"/>
  <c r="H31" i="17"/>
  <c r="I31" i="17"/>
  <c r="J31" i="17"/>
  <c r="H32" i="17"/>
  <c r="I32" i="17"/>
  <c r="J32" i="17"/>
  <c r="H33" i="17"/>
  <c r="I33" i="17"/>
  <c r="J33" i="17"/>
  <c r="H34" i="17"/>
  <c r="I34" i="17"/>
  <c r="J34" i="17"/>
  <c r="H35" i="17"/>
  <c r="I35" i="17"/>
  <c r="J35" i="17"/>
  <c r="H36" i="17"/>
  <c r="I36" i="17"/>
  <c r="J36" i="17"/>
  <c r="H37" i="17"/>
  <c r="I37" i="17"/>
  <c r="J37" i="17"/>
  <c r="I6" i="17"/>
  <c r="J6" i="17"/>
  <c r="H6" i="17"/>
  <c r="C7" i="17"/>
  <c r="D7" i="17"/>
  <c r="E7" i="17"/>
  <c r="F7" i="17"/>
  <c r="C8" i="17"/>
  <c r="D8" i="17"/>
  <c r="E8" i="17"/>
  <c r="F8" i="17"/>
  <c r="C9" i="17"/>
  <c r="D9" i="17"/>
  <c r="E9" i="17"/>
  <c r="F9" i="17"/>
  <c r="C10" i="17"/>
  <c r="D10" i="17"/>
  <c r="E10" i="17"/>
  <c r="F10" i="17"/>
  <c r="C11" i="17"/>
  <c r="D11" i="17"/>
  <c r="E11" i="17"/>
  <c r="F11" i="17"/>
  <c r="C12" i="17"/>
  <c r="D12" i="17"/>
  <c r="E12" i="17"/>
  <c r="F12" i="17"/>
  <c r="C13" i="17"/>
  <c r="D13" i="17"/>
  <c r="E13" i="17"/>
  <c r="F13" i="17"/>
  <c r="C14" i="17"/>
  <c r="D14" i="17"/>
  <c r="E14" i="17"/>
  <c r="F14" i="17"/>
  <c r="C15" i="17"/>
  <c r="D15" i="17"/>
  <c r="E15" i="17"/>
  <c r="F15" i="17"/>
  <c r="C16" i="17"/>
  <c r="D16" i="17"/>
  <c r="E16" i="17"/>
  <c r="F16" i="17"/>
  <c r="C17" i="17"/>
  <c r="D17" i="17"/>
  <c r="E17" i="17"/>
  <c r="F17" i="17"/>
  <c r="C18" i="17"/>
  <c r="D18" i="17"/>
  <c r="E18" i="17"/>
  <c r="F18" i="17"/>
  <c r="C19" i="17"/>
  <c r="D19" i="17"/>
  <c r="E19" i="17"/>
  <c r="F19" i="17"/>
  <c r="C20" i="17"/>
  <c r="D20" i="17"/>
  <c r="E20" i="17"/>
  <c r="F20" i="17"/>
  <c r="C21" i="17"/>
  <c r="D21" i="17"/>
  <c r="E21" i="17"/>
  <c r="F21" i="17"/>
  <c r="C22" i="17"/>
  <c r="D22" i="17"/>
  <c r="E22" i="17"/>
  <c r="F22" i="17"/>
  <c r="C23" i="17"/>
  <c r="D23" i="17"/>
  <c r="E23" i="17"/>
  <c r="F23" i="17"/>
  <c r="C24" i="17"/>
  <c r="D24" i="17"/>
  <c r="E24" i="17"/>
  <c r="F24" i="17"/>
  <c r="C25" i="17"/>
  <c r="D25" i="17"/>
  <c r="E25" i="17"/>
  <c r="F25" i="17"/>
  <c r="C26" i="17"/>
  <c r="D26" i="17"/>
  <c r="E26" i="17"/>
  <c r="F26" i="17"/>
  <c r="C27" i="17"/>
  <c r="D27" i="17"/>
  <c r="E27" i="17"/>
  <c r="F27" i="17"/>
  <c r="C28" i="17"/>
  <c r="D28" i="17"/>
  <c r="E28" i="17"/>
  <c r="F28" i="17"/>
  <c r="C29" i="17"/>
  <c r="D29" i="17"/>
  <c r="E29" i="17"/>
  <c r="F29" i="17"/>
  <c r="C30" i="17"/>
  <c r="D30" i="17"/>
  <c r="E30" i="17"/>
  <c r="F30" i="17"/>
  <c r="C31" i="17"/>
  <c r="D31" i="17"/>
  <c r="E31" i="17"/>
  <c r="F31" i="17"/>
  <c r="C32" i="17"/>
  <c r="D32" i="17"/>
  <c r="E32" i="17"/>
  <c r="F32" i="17"/>
  <c r="C33" i="17"/>
  <c r="D33" i="17"/>
  <c r="E33" i="17"/>
  <c r="F33" i="17"/>
  <c r="C34" i="17"/>
  <c r="D34" i="17"/>
  <c r="E34" i="17"/>
  <c r="F34" i="17"/>
  <c r="C35" i="17"/>
  <c r="D35" i="17"/>
  <c r="E35" i="17"/>
  <c r="F35" i="17"/>
  <c r="C36" i="17"/>
  <c r="D36" i="17"/>
  <c r="E36" i="17"/>
  <c r="F36" i="17"/>
  <c r="C37" i="17"/>
  <c r="D37" i="17"/>
  <c r="E37" i="17"/>
  <c r="F37" i="17"/>
  <c r="D6" i="17"/>
  <c r="E6" i="17"/>
  <c r="F6" i="17"/>
  <c r="C6" i="17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6" i="16"/>
  <c r="H7" i="16"/>
  <c r="I7" i="16"/>
  <c r="J7" i="16"/>
  <c r="H8" i="16"/>
  <c r="I8" i="16"/>
  <c r="J8" i="16"/>
  <c r="H9" i="16"/>
  <c r="I9" i="16"/>
  <c r="J9" i="16"/>
  <c r="H10" i="16"/>
  <c r="I10" i="16"/>
  <c r="J10" i="16"/>
  <c r="H11" i="16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H28" i="16"/>
  <c r="I28" i="16"/>
  <c r="J28" i="16"/>
  <c r="H29" i="16"/>
  <c r="I29" i="16"/>
  <c r="J29" i="16"/>
  <c r="H30" i="16"/>
  <c r="I30" i="16"/>
  <c r="J30" i="16"/>
  <c r="H31" i="16"/>
  <c r="I31" i="16"/>
  <c r="J31" i="16"/>
  <c r="H32" i="16"/>
  <c r="I32" i="16"/>
  <c r="J32" i="16"/>
  <c r="H33" i="16"/>
  <c r="I33" i="16"/>
  <c r="J33" i="16"/>
  <c r="H34" i="16"/>
  <c r="I34" i="16"/>
  <c r="J34" i="16"/>
  <c r="H35" i="16"/>
  <c r="I35" i="16"/>
  <c r="J35" i="16"/>
  <c r="H36" i="16"/>
  <c r="I36" i="16"/>
  <c r="J36" i="16"/>
  <c r="H37" i="16"/>
  <c r="I37" i="16"/>
  <c r="J37" i="16"/>
  <c r="I6" i="16"/>
  <c r="J6" i="16"/>
  <c r="H6" i="16"/>
  <c r="C7" i="16"/>
  <c r="D7" i="16"/>
  <c r="E7" i="16"/>
  <c r="F7" i="16"/>
  <c r="C8" i="16"/>
  <c r="D8" i="16"/>
  <c r="E8" i="16"/>
  <c r="F8" i="16"/>
  <c r="C9" i="16"/>
  <c r="D9" i="16"/>
  <c r="E9" i="16"/>
  <c r="F9" i="16"/>
  <c r="C10" i="16"/>
  <c r="D10" i="16"/>
  <c r="E10" i="16"/>
  <c r="F10" i="16"/>
  <c r="C11" i="16"/>
  <c r="D11" i="16"/>
  <c r="E11" i="16"/>
  <c r="F11" i="16"/>
  <c r="C12" i="16"/>
  <c r="D12" i="16"/>
  <c r="E12" i="16"/>
  <c r="F12" i="16"/>
  <c r="C13" i="16"/>
  <c r="D13" i="16"/>
  <c r="E13" i="16"/>
  <c r="F13" i="16"/>
  <c r="C14" i="16"/>
  <c r="D14" i="16"/>
  <c r="E14" i="16"/>
  <c r="F14" i="16"/>
  <c r="C15" i="16"/>
  <c r="D15" i="16"/>
  <c r="E15" i="16"/>
  <c r="F15" i="16"/>
  <c r="C16" i="16"/>
  <c r="D16" i="16"/>
  <c r="E16" i="16"/>
  <c r="F16" i="16"/>
  <c r="C17" i="16"/>
  <c r="D17" i="16"/>
  <c r="E17" i="16"/>
  <c r="F17" i="16"/>
  <c r="C18" i="16"/>
  <c r="D18" i="16"/>
  <c r="E18" i="16"/>
  <c r="F18" i="16"/>
  <c r="C19" i="16"/>
  <c r="D19" i="16"/>
  <c r="E19" i="16"/>
  <c r="F19" i="16"/>
  <c r="C20" i="16"/>
  <c r="D20" i="16"/>
  <c r="E20" i="16"/>
  <c r="F20" i="16"/>
  <c r="C21" i="16"/>
  <c r="D21" i="16"/>
  <c r="E21" i="16"/>
  <c r="F21" i="16"/>
  <c r="C22" i="16"/>
  <c r="D22" i="16"/>
  <c r="E22" i="16"/>
  <c r="F22" i="16"/>
  <c r="C23" i="16"/>
  <c r="D23" i="16"/>
  <c r="E23" i="16"/>
  <c r="F23" i="16"/>
  <c r="C24" i="16"/>
  <c r="D24" i="16"/>
  <c r="E24" i="16"/>
  <c r="F24" i="16"/>
  <c r="C25" i="16"/>
  <c r="D25" i="16"/>
  <c r="E25" i="16"/>
  <c r="F25" i="16"/>
  <c r="C26" i="16"/>
  <c r="D26" i="16"/>
  <c r="E26" i="16"/>
  <c r="F26" i="16"/>
  <c r="C27" i="16"/>
  <c r="D27" i="16"/>
  <c r="E27" i="16"/>
  <c r="F27" i="16"/>
  <c r="C28" i="16"/>
  <c r="D28" i="16"/>
  <c r="E28" i="16"/>
  <c r="F28" i="16"/>
  <c r="C29" i="16"/>
  <c r="D29" i="16"/>
  <c r="E29" i="16"/>
  <c r="F29" i="16"/>
  <c r="C30" i="16"/>
  <c r="D30" i="16"/>
  <c r="E30" i="16"/>
  <c r="F30" i="16"/>
  <c r="C31" i="16"/>
  <c r="D31" i="16"/>
  <c r="E31" i="16"/>
  <c r="F31" i="16"/>
  <c r="C32" i="16"/>
  <c r="D32" i="16"/>
  <c r="E32" i="16"/>
  <c r="F32" i="16"/>
  <c r="C33" i="16"/>
  <c r="D33" i="16"/>
  <c r="E33" i="16"/>
  <c r="F33" i="16"/>
  <c r="C34" i="16"/>
  <c r="D34" i="16"/>
  <c r="E34" i="16"/>
  <c r="F34" i="16"/>
  <c r="C35" i="16"/>
  <c r="D35" i="16"/>
  <c r="E35" i="16"/>
  <c r="F35" i="16"/>
  <c r="C36" i="16"/>
  <c r="D36" i="16"/>
  <c r="E36" i="16"/>
  <c r="F36" i="16"/>
  <c r="C37" i="16"/>
  <c r="D37" i="16"/>
  <c r="E37" i="16"/>
  <c r="F37" i="16"/>
  <c r="D6" i="16"/>
  <c r="E6" i="16"/>
  <c r="F6" i="16"/>
  <c r="C6" i="16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6" i="7"/>
  <c r="H7" i="7"/>
  <c r="I7" i="7"/>
  <c r="J7" i="7"/>
  <c r="H8" i="7"/>
  <c r="I8" i="7"/>
  <c r="J8" i="7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H33" i="7"/>
  <c r="I33" i="7"/>
  <c r="J33" i="7"/>
  <c r="H34" i="7"/>
  <c r="I34" i="7"/>
  <c r="J34" i="7"/>
  <c r="H35" i="7"/>
  <c r="I35" i="7"/>
  <c r="J35" i="7"/>
  <c r="H36" i="7"/>
  <c r="I36" i="7"/>
  <c r="J36" i="7"/>
  <c r="H37" i="7"/>
  <c r="I37" i="7"/>
  <c r="J37" i="7"/>
  <c r="I6" i="7"/>
  <c r="J6" i="7"/>
  <c r="H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D6" i="7"/>
  <c r="E6" i="7"/>
  <c r="F6" i="7"/>
  <c r="C6" i="7"/>
  <c r="M5" i="16"/>
  <c r="C4" i="16"/>
  <c r="K37" i="15"/>
  <c r="G37" i="15"/>
  <c r="K36" i="15"/>
  <c r="G36" i="15"/>
  <c r="K35" i="15"/>
  <c r="G35" i="15"/>
  <c r="K34" i="15"/>
  <c r="G34" i="15"/>
  <c r="K33" i="15"/>
  <c r="G33" i="15"/>
  <c r="K32" i="15"/>
  <c r="G32" i="15"/>
  <c r="K31" i="15"/>
  <c r="G31" i="15"/>
  <c r="K30" i="15"/>
  <c r="G30" i="15"/>
  <c r="K29" i="15"/>
  <c r="G29" i="15"/>
  <c r="K28" i="15"/>
  <c r="G28" i="15"/>
  <c r="K27" i="15"/>
  <c r="G27" i="15"/>
  <c r="K26" i="15"/>
  <c r="G26" i="15"/>
  <c r="K25" i="15"/>
  <c r="G25" i="15"/>
  <c r="K24" i="15"/>
  <c r="G24" i="15"/>
  <c r="K23" i="15"/>
  <c r="G23" i="15"/>
  <c r="K22" i="15"/>
  <c r="G22" i="15"/>
  <c r="K21" i="15"/>
  <c r="G21" i="15"/>
  <c r="K20" i="15"/>
  <c r="G20" i="15"/>
  <c r="G19" i="15"/>
  <c r="G18" i="15"/>
  <c r="K17" i="15"/>
  <c r="G17" i="15"/>
  <c r="K16" i="15"/>
  <c r="G16" i="15"/>
  <c r="K15" i="15"/>
  <c r="G15" i="15"/>
  <c r="K14" i="15"/>
  <c r="G14" i="15"/>
  <c r="K13" i="15"/>
  <c r="G13" i="15"/>
  <c r="K12" i="15"/>
  <c r="G12" i="15"/>
  <c r="K11" i="15"/>
  <c r="G11" i="15"/>
  <c r="K10" i="15"/>
  <c r="G10" i="15"/>
  <c r="K9" i="15"/>
  <c r="G9" i="15"/>
  <c r="K8" i="15"/>
  <c r="G8" i="15"/>
  <c r="K7" i="15"/>
  <c r="G7" i="15"/>
  <c r="K6" i="15"/>
  <c r="G6" i="15"/>
  <c r="M5" i="15"/>
  <c r="M39" i="15" s="1"/>
  <c r="J5" i="15"/>
  <c r="J39" i="15" s="1"/>
  <c r="I5" i="15"/>
  <c r="I39" i="15" s="1"/>
  <c r="H5" i="15"/>
  <c r="H39" i="15" s="1"/>
  <c r="F5" i="15"/>
  <c r="F39" i="15" s="1"/>
  <c r="E5" i="15"/>
  <c r="E39" i="15" s="1"/>
  <c r="D5" i="15"/>
  <c r="D39" i="15" s="1"/>
  <c r="C5" i="15"/>
  <c r="C39" i="15" s="1"/>
  <c r="M4" i="15"/>
  <c r="M38" i="15" s="1"/>
  <c r="J4" i="15"/>
  <c r="J38" i="15" s="1"/>
  <c r="I4" i="15"/>
  <c r="I38" i="15" s="1"/>
  <c r="H4" i="15"/>
  <c r="H38" i="15" s="1"/>
  <c r="F4" i="15"/>
  <c r="F38" i="15" s="1"/>
  <c r="E4" i="15"/>
  <c r="E38" i="15" s="1"/>
  <c r="D4" i="15"/>
  <c r="D38" i="15" s="1"/>
  <c r="C4" i="15"/>
  <c r="C38" i="15" s="1"/>
  <c r="K37" i="13"/>
  <c r="G37" i="13"/>
  <c r="K36" i="13"/>
  <c r="G36" i="13"/>
  <c r="K35" i="13"/>
  <c r="G35" i="13"/>
  <c r="K34" i="13"/>
  <c r="G34" i="13"/>
  <c r="K33" i="13"/>
  <c r="G33" i="13"/>
  <c r="K32" i="13"/>
  <c r="G32" i="13"/>
  <c r="K31" i="13"/>
  <c r="G31" i="13"/>
  <c r="K30" i="13"/>
  <c r="G30" i="13"/>
  <c r="K29" i="13"/>
  <c r="G29" i="13"/>
  <c r="K28" i="13"/>
  <c r="G28" i="13"/>
  <c r="K27" i="13"/>
  <c r="G27" i="13"/>
  <c r="K26" i="13"/>
  <c r="G26" i="13"/>
  <c r="K25" i="13"/>
  <c r="G25" i="13"/>
  <c r="K24" i="13"/>
  <c r="G24" i="13"/>
  <c r="K23" i="13"/>
  <c r="G23" i="13"/>
  <c r="K22" i="13"/>
  <c r="G22" i="13"/>
  <c r="K21" i="13"/>
  <c r="G21" i="13"/>
  <c r="K20" i="13"/>
  <c r="G20" i="13"/>
  <c r="K19" i="13"/>
  <c r="G19" i="13"/>
  <c r="K18" i="13"/>
  <c r="G18" i="13"/>
  <c r="K17" i="13"/>
  <c r="G17" i="13"/>
  <c r="K16" i="13"/>
  <c r="G16" i="13"/>
  <c r="K15" i="13"/>
  <c r="G15" i="13"/>
  <c r="K14" i="13"/>
  <c r="G14" i="13"/>
  <c r="K13" i="13"/>
  <c r="G13" i="13"/>
  <c r="K12" i="13"/>
  <c r="G12" i="13"/>
  <c r="K11" i="13"/>
  <c r="G11" i="13"/>
  <c r="K10" i="13"/>
  <c r="G10" i="13"/>
  <c r="K9" i="13"/>
  <c r="G9" i="13"/>
  <c r="K8" i="13"/>
  <c r="G8" i="13"/>
  <c r="K7" i="13"/>
  <c r="G7" i="13"/>
  <c r="K6" i="13"/>
  <c r="G6" i="13"/>
  <c r="M5" i="13"/>
  <c r="M39" i="13" s="1"/>
  <c r="J5" i="13"/>
  <c r="J39" i="13" s="1"/>
  <c r="I5" i="13"/>
  <c r="I39" i="13" s="1"/>
  <c r="H5" i="13"/>
  <c r="H39" i="13" s="1"/>
  <c r="F5" i="13"/>
  <c r="F39" i="13" s="1"/>
  <c r="E5" i="13"/>
  <c r="E39" i="13" s="1"/>
  <c r="D5" i="13"/>
  <c r="D39" i="13" s="1"/>
  <c r="C5" i="13"/>
  <c r="C39" i="13" s="1"/>
  <c r="M4" i="13"/>
  <c r="M38" i="13" s="1"/>
  <c r="J4" i="13"/>
  <c r="J38" i="13" s="1"/>
  <c r="I4" i="13"/>
  <c r="I38" i="13" s="1"/>
  <c r="H4" i="13"/>
  <c r="H38" i="13" s="1"/>
  <c r="F4" i="13"/>
  <c r="F38" i="13" s="1"/>
  <c r="E4" i="13"/>
  <c r="E38" i="13" s="1"/>
  <c r="D4" i="13"/>
  <c r="D38" i="13" s="1"/>
  <c r="C4" i="13"/>
  <c r="C38" i="13" s="1"/>
  <c r="M37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6" i="12"/>
  <c r="H25" i="12"/>
  <c r="I25" i="12"/>
  <c r="J25" i="12"/>
  <c r="H26" i="12"/>
  <c r="I26" i="12"/>
  <c r="J26" i="12"/>
  <c r="H27" i="12"/>
  <c r="I27" i="12"/>
  <c r="J27" i="12"/>
  <c r="H28" i="12"/>
  <c r="I28" i="12"/>
  <c r="J28" i="12"/>
  <c r="H29" i="12"/>
  <c r="I29" i="12"/>
  <c r="J29" i="12"/>
  <c r="H30" i="12"/>
  <c r="I30" i="12"/>
  <c r="J30" i="12"/>
  <c r="H31" i="12"/>
  <c r="I31" i="12"/>
  <c r="J31" i="12"/>
  <c r="H32" i="12"/>
  <c r="I32" i="12"/>
  <c r="J32" i="12"/>
  <c r="H33" i="12"/>
  <c r="I33" i="12"/>
  <c r="J33" i="12"/>
  <c r="H34" i="12"/>
  <c r="I34" i="12"/>
  <c r="J34" i="12"/>
  <c r="H35" i="12"/>
  <c r="I35" i="12"/>
  <c r="J35" i="12"/>
  <c r="H36" i="12"/>
  <c r="I36" i="12"/>
  <c r="J36" i="12"/>
  <c r="H37" i="12"/>
  <c r="I37" i="12"/>
  <c r="J37" i="12"/>
  <c r="H7" i="12"/>
  <c r="I7" i="12"/>
  <c r="J7" i="12"/>
  <c r="H8" i="12"/>
  <c r="I8" i="12"/>
  <c r="J8" i="12"/>
  <c r="H9" i="12"/>
  <c r="I9" i="12"/>
  <c r="J9" i="12"/>
  <c r="H10" i="12"/>
  <c r="I10" i="12"/>
  <c r="H11" i="12"/>
  <c r="I11" i="12"/>
  <c r="H12" i="12"/>
  <c r="I12" i="12"/>
  <c r="J12" i="12"/>
  <c r="H13" i="12"/>
  <c r="I13" i="12"/>
  <c r="J13" i="12"/>
  <c r="H14" i="12"/>
  <c r="I14" i="12"/>
  <c r="J14" i="12"/>
  <c r="H15" i="12"/>
  <c r="I15" i="12"/>
  <c r="J15" i="12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H21" i="12"/>
  <c r="I21" i="12"/>
  <c r="J21" i="12"/>
  <c r="H22" i="12"/>
  <c r="I22" i="12"/>
  <c r="J22" i="12"/>
  <c r="H23" i="12"/>
  <c r="I23" i="12"/>
  <c r="J23" i="12"/>
  <c r="H24" i="12"/>
  <c r="I24" i="12"/>
  <c r="J24" i="12"/>
  <c r="I6" i="12"/>
  <c r="I4" i="12" s="1"/>
  <c r="J6" i="12"/>
  <c r="J4" i="12" s="1"/>
  <c r="H6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7" i="12"/>
  <c r="D7" i="12"/>
  <c r="E7" i="12"/>
  <c r="F7" i="12"/>
  <c r="C8" i="12"/>
  <c r="D8" i="12"/>
  <c r="E8" i="12"/>
  <c r="F8" i="12"/>
  <c r="C9" i="12"/>
  <c r="D9" i="12"/>
  <c r="E9" i="12"/>
  <c r="F9" i="12"/>
  <c r="C10" i="12"/>
  <c r="D10" i="12"/>
  <c r="E10" i="12"/>
  <c r="F10" i="12"/>
  <c r="C11" i="12"/>
  <c r="D11" i="12"/>
  <c r="E11" i="12"/>
  <c r="F11" i="12"/>
  <c r="C12" i="12"/>
  <c r="D12" i="12"/>
  <c r="E12" i="12"/>
  <c r="F12" i="12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D6" i="12"/>
  <c r="E6" i="12"/>
  <c r="F6" i="12"/>
  <c r="C6" i="12"/>
  <c r="K37" i="12"/>
  <c r="H5" i="12"/>
  <c r="K37" i="11"/>
  <c r="G37" i="11"/>
  <c r="K36" i="11"/>
  <c r="G36" i="11"/>
  <c r="K35" i="11"/>
  <c r="G35" i="11"/>
  <c r="K34" i="11"/>
  <c r="G34" i="11"/>
  <c r="K33" i="11"/>
  <c r="G33" i="11"/>
  <c r="K32" i="11"/>
  <c r="G32" i="11"/>
  <c r="K31" i="11"/>
  <c r="G31" i="11"/>
  <c r="K30" i="11"/>
  <c r="G30" i="11"/>
  <c r="K29" i="11"/>
  <c r="G29" i="11"/>
  <c r="K28" i="11"/>
  <c r="G28" i="11"/>
  <c r="K27" i="11"/>
  <c r="G27" i="11"/>
  <c r="K26" i="11"/>
  <c r="G26" i="11"/>
  <c r="K25" i="11"/>
  <c r="G25" i="11"/>
  <c r="K24" i="11"/>
  <c r="G24" i="11"/>
  <c r="K23" i="11"/>
  <c r="G23" i="11"/>
  <c r="K22" i="11"/>
  <c r="G22" i="11"/>
  <c r="K21" i="11"/>
  <c r="G21" i="11"/>
  <c r="K20" i="11"/>
  <c r="G20" i="11"/>
  <c r="K19" i="11"/>
  <c r="G19" i="11"/>
  <c r="K18" i="11"/>
  <c r="G18" i="11"/>
  <c r="K17" i="11"/>
  <c r="G17" i="11"/>
  <c r="K16" i="11"/>
  <c r="G16" i="11"/>
  <c r="K15" i="11"/>
  <c r="G15" i="11"/>
  <c r="K14" i="11"/>
  <c r="G14" i="11"/>
  <c r="K13" i="11"/>
  <c r="K12" i="11"/>
  <c r="K11" i="11"/>
  <c r="G11" i="11"/>
  <c r="K10" i="11"/>
  <c r="G10" i="11"/>
  <c r="K9" i="11"/>
  <c r="G9" i="11"/>
  <c r="K8" i="11"/>
  <c r="G8" i="11"/>
  <c r="K7" i="11"/>
  <c r="G7" i="11"/>
  <c r="K6" i="11"/>
  <c r="G6" i="11"/>
  <c r="M5" i="11"/>
  <c r="M39" i="11" s="1"/>
  <c r="J39" i="11"/>
  <c r="I5" i="11"/>
  <c r="I39" i="11" s="1"/>
  <c r="H5" i="11"/>
  <c r="F5" i="11"/>
  <c r="F39" i="11" s="1"/>
  <c r="E5" i="11"/>
  <c r="E39" i="11" s="1"/>
  <c r="D5" i="11"/>
  <c r="D39" i="11" s="1"/>
  <c r="C5" i="11"/>
  <c r="M38" i="11"/>
  <c r="J38" i="11"/>
  <c r="I38" i="11"/>
  <c r="H38" i="11"/>
  <c r="F38" i="11"/>
  <c r="E38" i="11"/>
  <c r="D38" i="11"/>
  <c r="M31" i="10"/>
  <c r="M32" i="10"/>
  <c r="M33" i="10"/>
  <c r="M34" i="10"/>
  <c r="M35" i="10"/>
  <c r="M36" i="10"/>
  <c r="M37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6" i="10"/>
  <c r="J31" i="10"/>
  <c r="J32" i="10"/>
  <c r="J33" i="10"/>
  <c r="J34" i="10"/>
  <c r="J35" i="10"/>
  <c r="J36" i="10"/>
  <c r="J37" i="10"/>
  <c r="I32" i="10"/>
  <c r="I33" i="10"/>
  <c r="I34" i="10"/>
  <c r="I35" i="10"/>
  <c r="I36" i="10"/>
  <c r="I37" i="10"/>
  <c r="H32" i="10"/>
  <c r="H33" i="10"/>
  <c r="H34" i="10"/>
  <c r="H35" i="10"/>
  <c r="H36" i="10"/>
  <c r="H37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H7" i="10"/>
  <c r="H8" i="10"/>
  <c r="K8" i="10" s="1"/>
  <c r="H9" i="10"/>
  <c r="K9" i="10" s="1"/>
  <c r="H10" i="10"/>
  <c r="H11" i="10"/>
  <c r="H12" i="10"/>
  <c r="H13" i="10"/>
  <c r="H14" i="10"/>
  <c r="H15" i="10"/>
  <c r="H16" i="10"/>
  <c r="H17" i="10"/>
  <c r="H18" i="10"/>
  <c r="H19" i="10"/>
  <c r="H20" i="10"/>
  <c r="H21" i="10"/>
  <c r="K21" i="10" s="1"/>
  <c r="H22" i="10"/>
  <c r="H23" i="10"/>
  <c r="H24" i="10"/>
  <c r="H25" i="10"/>
  <c r="H26" i="10"/>
  <c r="H27" i="10"/>
  <c r="H28" i="10"/>
  <c r="H29" i="10"/>
  <c r="K29" i="10" s="1"/>
  <c r="H30" i="10"/>
  <c r="H31" i="10"/>
  <c r="I6" i="10"/>
  <c r="I4" i="10" s="1"/>
  <c r="J6" i="10"/>
  <c r="H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E29" i="10"/>
  <c r="E30" i="10"/>
  <c r="E31" i="10"/>
  <c r="E32" i="10"/>
  <c r="E33" i="10"/>
  <c r="E34" i="10"/>
  <c r="E35" i="10"/>
  <c r="E36" i="10"/>
  <c r="E37" i="10"/>
  <c r="D32" i="10"/>
  <c r="D33" i="10"/>
  <c r="D34" i="10"/>
  <c r="D35" i="10"/>
  <c r="D36" i="10"/>
  <c r="D37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C29" i="10"/>
  <c r="C30" i="10"/>
  <c r="C31" i="10"/>
  <c r="C32" i="10"/>
  <c r="C33" i="10"/>
  <c r="C34" i="10"/>
  <c r="C35" i="10"/>
  <c r="C36" i="10"/>
  <c r="C37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G20" i="10" s="1"/>
  <c r="C21" i="10"/>
  <c r="C22" i="10"/>
  <c r="C23" i="10"/>
  <c r="C24" i="10"/>
  <c r="C25" i="10"/>
  <c r="C26" i="10"/>
  <c r="C27" i="10"/>
  <c r="C28" i="10"/>
  <c r="G28" i="10" s="1"/>
  <c r="D6" i="10"/>
  <c r="E6" i="10"/>
  <c r="F6" i="10"/>
  <c r="C6" i="10"/>
  <c r="K33" i="10"/>
  <c r="K25" i="10"/>
  <c r="K7" i="10"/>
  <c r="K37" i="9"/>
  <c r="G37" i="9"/>
  <c r="K36" i="9"/>
  <c r="G36" i="9"/>
  <c r="K35" i="9"/>
  <c r="G35" i="9"/>
  <c r="K34" i="9"/>
  <c r="G34" i="9"/>
  <c r="K33" i="9"/>
  <c r="G33" i="9"/>
  <c r="K32" i="9"/>
  <c r="G32" i="9"/>
  <c r="K31" i="9"/>
  <c r="G31" i="9"/>
  <c r="K30" i="9"/>
  <c r="K29" i="9"/>
  <c r="G29" i="9"/>
  <c r="L29" i="9" s="1"/>
  <c r="N29" i="9" s="1"/>
  <c r="K28" i="9"/>
  <c r="G28" i="9"/>
  <c r="K27" i="9"/>
  <c r="G27" i="9"/>
  <c r="L27" i="9" s="1"/>
  <c r="N27" i="9" s="1"/>
  <c r="K26" i="9"/>
  <c r="G26" i="9"/>
  <c r="K25" i="9"/>
  <c r="G25" i="9"/>
  <c r="K24" i="9"/>
  <c r="G24" i="9"/>
  <c r="K23" i="9"/>
  <c r="G23" i="9"/>
  <c r="K22" i="9"/>
  <c r="G22" i="9"/>
  <c r="K21" i="9"/>
  <c r="G21" i="9"/>
  <c r="K20" i="9"/>
  <c r="G20" i="9"/>
  <c r="K19" i="9"/>
  <c r="G19" i="9"/>
  <c r="K18" i="9"/>
  <c r="G18" i="9"/>
  <c r="K17" i="9"/>
  <c r="G17" i="9"/>
  <c r="K16" i="9"/>
  <c r="G16" i="9"/>
  <c r="K15" i="9"/>
  <c r="G15" i="9"/>
  <c r="K14" i="9"/>
  <c r="G14" i="9"/>
  <c r="K13" i="9"/>
  <c r="G13" i="9"/>
  <c r="K12" i="9"/>
  <c r="G12" i="9"/>
  <c r="K11" i="9"/>
  <c r="G11" i="9"/>
  <c r="K10" i="9"/>
  <c r="G10" i="9"/>
  <c r="K9" i="9"/>
  <c r="G9" i="9"/>
  <c r="K8" i="9"/>
  <c r="G8" i="9"/>
  <c r="K7" i="9"/>
  <c r="G7" i="9"/>
  <c r="K6" i="9"/>
  <c r="G6" i="9"/>
  <c r="M39" i="9"/>
  <c r="J39" i="9"/>
  <c r="I39" i="9"/>
  <c r="H39" i="9"/>
  <c r="F5" i="9"/>
  <c r="F39" i="9" s="1"/>
  <c r="E5" i="9"/>
  <c r="E39" i="9" s="1"/>
  <c r="D5" i="9"/>
  <c r="D39" i="9" s="1"/>
  <c r="C5" i="9"/>
  <c r="C39" i="9" s="1"/>
  <c r="M38" i="9"/>
  <c r="J38" i="9"/>
  <c r="I38" i="9"/>
  <c r="H38" i="9"/>
  <c r="F4" i="9"/>
  <c r="F38" i="9" s="1"/>
  <c r="E4" i="9"/>
  <c r="E38" i="9" s="1"/>
  <c r="D4" i="9"/>
  <c r="D38" i="9" s="1"/>
  <c r="C4" i="9"/>
  <c r="C38" i="9" s="1"/>
  <c r="C5" i="16" l="1"/>
  <c r="C39" i="16" s="1"/>
  <c r="H5" i="16"/>
  <c r="H39" i="16" s="1"/>
  <c r="J5" i="16"/>
  <c r="J39" i="16" s="1"/>
  <c r="H39" i="11"/>
  <c r="K5" i="11"/>
  <c r="C39" i="11"/>
  <c r="G5" i="11"/>
  <c r="K31" i="10"/>
  <c r="K24" i="10"/>
  <c r="G24" i="10"/>
  <c r="K16" i="10"/>
  <c r="K12" i="10"/>
  <c r="L7" i="9"/>
  <c r="N7" i="9" s="1"/>
  <c r="K29" i="16"/>
  <c r="E5" i="16"/>
  <c r="E39" i="16" s="1"/>
  <c r="G34" i="16"/>
  <c r="G28" i="16"/>
  <c r="K35" i="16"/>
  <c r="K27" i="16"/>
  <c r="K11" i="16"/>
  <c r="G22" i="16"/>
  <c r="J5" i="14"/>
  <c r="L16" i="13"/>
  <c r="N16" i="13" s="1"/>
  <c r="C5" i="12"/>
  <c r="C39" i="12" s="1"/>
  <c r="G14" i="12"/>
  <c r="K17" i="10"/>
  <c r="K13" i="10"/>
  <c r="J4" i="10"/>
  <c r="G16" i="10"/>
  <c r="G12" i="10"/>
  <c r="K34" i="10"/>
  <c r="G34" i="10"/>
  <c r="K33" i="16"/>
  <c r="C38" i="16"/>
  <c r="K23" i="16"/>
  <c r="I4" i="16"/>
  <c r="I38" i="16" s="1"/>
  <c r="D4" i="16"/>
  <c r="D38" i="16" s="1"/>
  <c r="G8" i="16"/>
  <c r="L37" i="15"/>
  <c r="N37" i="15" s="1"/>
  <c r="K37" i="16"/>
  <c r="L35" i="15"/>
  <c r="N35" i="15" s="1"/>
  <c r="G32" i="16"/>
  <c r="K31" i="16"/>
  <c r="G30" i="16"/>
  <c r="K25" i="16"/>
  <c r="G24" i="16"/>
  <c r="K21" i="16"/>
  <c r="K19" i="16"/>
  <c r="G18" i="16"/>
  <c r="K17" i="16"/>
  <c r="G16" i="16"/>
  <c r="K15" i="16"/>
  <c r="G14" i="16"/>
  <c r="K13" i="16"/>
  <c r="G12" i="16"/>
  <c r="D5" i="16"/>
  <c r="D39" i="16" s="1"/>
  <c r="K7" i="16"/>
  <c r="H4" i="16"/>
  <c r="H38" i="16" s="1"/>
  <c r="G6" i="16"/>
  <c r="M39" i="16"/>
  <c r="M4" i="16"/>
  <c r="M38" i="16" s="1"/>
  <c r="K36" i="16"/>
  <c r="L36" i="15"/>
  <c r="N36" i="15" s="1"/>
  <c r="K38" i="15"/>
  <c r="L26" i="15"/>
  <c r="N26" i="15" s="1"/>
  <c r="L28" i="15"/>
  <c r="N28" i="15" s="1"/>
  <c r="L30" i="15"/>
  <c r="N30" i="15" s="1"/>
  <c r="L32" i="15"/>
  <c r="N32" i="15" s="1"/>
  <c r="L34" i="15"/>
  <c r="N34" i="15" s="1"/>
  <c r="K34" i="16"/>
  <c r="K32" i="16"/>
  <c r="K30" i="16"/>
  <c r="K28" i="16"/>
  <c r="L28" i="16" s="1"/>
  <c r="N28" i="16" s="1"/>
  <c r="K26" i="16"/>
  <c r="L25" i="15"/>
  <c r="N25" i="15" s="1"/>
  <c r="L27" i="15"/>
  <c r="N27" i="15" s="1"/>
  <c r="L29" i="15"/>
  <c r="N29" i="15" s="1"/>
  <c r="L31" i="15"/>
  <c r="N31" i="15" s="1"/>
  <c r="L33" i="15"/>
  <c r="N33" i="15" s="1"/>
  <c r="K39" i="15"/>
  <c r="L6" i="15"/>
  <c r="N6" i="15" s="1"/>
  <c r="L8" i="15"/>
  <c r="N8" i="15" s="1"/>
  <c r="L10" i="15"/>
  <c r="N10" i="15" s="1"/>
  <c r="L12" i="15"/>
  <c r="N12" i="15" s="1"/>
  <c r="L14" i="15"/>
  <c r="N14" i="15" s="1"/>
  <c r="L16" i="15"/>
  <c r="N16" i="15" s="1"/>
  <c r="L18" i="15"/>
  <c r="N18" i="15" s="1"/>
  <c r="L20" i="15"/>
  <c r="N20" i="15" s="1"/>
  <c r="L22" i="15"/>
  <c r="N22" i="15" s="1"/>
  <c r="L24" i="15"/>
  <c r="N24" i="15" s="1"/>
  <c r="K6" i="16"/>
  <c r="K24" i="16"/>
  <c r="K22" i="16"/>
  <c r="K20" i="16"/>
  <c r="K18" i="16"/>
  <c r="K16" i="16"/>
  <c r="K14" i="16"/>
  <c r="L14" i="16" s="1"/>
  <c r="N14" i="16" s="1"/>
  <c r="K12" i="16"/>
  <c r="K8" i="16"/>
  <c r="L7" i="15"/>
  <c r="N7" i="15" s="1"/>
  <c r="L9" i="15"/>
  <c r="N9" i="15" s="1"/>
  <c r="L11" i="15"/>
  <c r="N11" i="15" s="1"/>
  <c r="L13" i="15"/>
  <c r="N13" i="15" s="1"/>
  <c r="L15" i="15"/>
  <c r="N15" i="15" s="1"/>
  <c r="L17" i="15"/>
  <c r="N17" i="15" s="1"/>
  <c r="L19" i="15"/>
  <c r="N19" i="15" s="1"/>
  <c r="L21" i="15"/>
  <c r="N21" i="15" s="1"/>
  <c r="L23" i="15"/>
  <c r="N23" i="15" s="1"/>
  <c r="G37" i="16"/>
  <c r="G36" i="16"/>
  <c r="G35" i="16"/>
  <c r="G33" i="16"/>
  <c r="G31" i="16"/>
  <c r="G29" i="16"/>
  <c r="L29" i="16" s="1"/>
  <c r="N29" i="16" s="1"/>
  <c r="G27" i="16"/>
  <c r="L27" i="16" s="1"/>
  <c r="N27" i="16" s="1"/>
  <c r="G26" i="16"/>
  <c r="G25" i="16"/>
  <c r="E4" i="16"/>
  <c r="E38" i="16" s="1"/>
  <c r="G23" i="16"/>
  <c r="L23" i="16" s="1"/>
  <c r="N23" i="16" s="1"/>
  <c r="G21" i="16"/>
  <c r="G20" i="16"/>
  <c r="L20" i="16" s="1"/>
  <c r="N20" i="16" s="1"/>
  <c r="G19" i="16"/>
  <c r="G17" i="16"/>
  <c r="G15" i="16"/>
  <c r="G13" i="16"/>
  <c r="G11" i="16"/>
  <c r="L11" i="16" s="1"/>
  <c r="N11" i="16" s="1"/>
  <c r="G10" i="16"/>
  <c r="G9" i="16"/>
  <c r="G38" i="15"/>
  <c r="G39" i="15"/>
  <c r="K31" i="14"/>
  <c r="K26" i="14"/>
  <c r="K20" i="14"/>
  <c r="K21" i="14"/>
  <c r="G21" i="14"/>
  <c r="K19" i="14"/>
  <c r="K12" i="14"/>
  <c r="K13" i="14"/>
  <c r="G13" i="14"/>
  <c r="G12" i="14"/>
  <c r="M5" i="14"/>
  <c r="J4" i="14"/>
  <c r="K7" i="14"/>
  <c r="K18" i="14"/>
  <c r="G37" i="14"/>
  <c r="G36" i="14"/>
  <c r="K35" i="17"/>
  <c r="K35" i="14"/>
  <c r="G35" i="14"/>
  <c r="G34" i="14"/>
  <c r="G33" i="14"/>
  <c r="G32" i="14"/>
  <c r="K30" i="14"/>
  <c r="G31" i="14"/>
  <c r="G30" i="14"/>
  <c r="G29" i="14"/>
  <c r="L29" i="14" s="1"/>
  <c r="N29" i="14" s="1"/>
  <c r="G28" i="14"/>
  <c r="L28" i="14" s="1"/>
  <c r="N28" i="14" s="1"/>
  <c r="G27" i="14"/>
  <c r="L27" i="14" s="1"/>
  <c r="N27" i="14" s="1"/>
  <c r="G26" i="14"/>
  <c r="K24" i="14"/>
  <c r="K25" i="14"/>
  <c r="G25" i="14"/>
  <c r="G24" i="14"/>
  <c r="K23" i="14"/>
  <c r="K22" i="14"/>
  <c r="G23" i="14"/>
  <c r="G22" i="14"/>
  <c r="L20" i="13"/>
  <c r="N20" i="13" s="1"/>
  <c r="L18" i="13"/>
  <c r="N18" i="13" s="1"/>
  <c r="G20" i="14"/>
  <c r="G19" i="14"/>
  <c r="G18" i="14"/>
  <c r="L18" i="14" s="1"/>
  <c r="N18" i="14" s="1"/>
  <c r="K16" i="14"/>
  <c r="K17" i="14"/>
  <c r="G17" i="14"/>
  <c r="G16" i="14"/>
  <c r="M39" i="14"/>
  <c r="K15" i="14"/>
  <c r="K14" i="14"/>
  <c r="L14" i="13"/>
  <c r="N14" i="13" s="1"/>
  <c r="G15" i="14"/>
  <c r="G14" i="14"/>
  <c r="L10" i="13"/>
  <c r="N10" i="13" s="1"/>
  <c r="K10" i="14"/>
  <c r="G11" i="14"/>
  <c r="L11" i="14" s="1"/>
  <c r="N11" i="14" s="1"/>
  <c r="G10" i="14"/>
  <c r="L12" i="13"/>
  <c r="N12" i="13" s="1"/>
  <c r="E39" i="14"/>
  <c r="M4" i="14"/>
  <c r="M38" i="14" s="1"/>
  <c r="K8" i="14"/>
  <c r="I4" i="14"/>
  <c r="I38" i="14" s="1"/>
  <c r="H5" i="14"/>
  <c r="H39" i="14" s="1"/>
  <c r="L8" i="13"/>
  <c r="N8" i="13" s="1"/>
  <c r="E4" i="14"/>
  <c r="E38" i="14" s="1"/>
  <c r="D4" i="14"/>
  <c r="D38" i="14" s="1"/>
  <c r="G9" i="14"/>
  <c r="C5" i="14"/>
  <c r="C39" i="14" s="1"/>
  <c r="C4" i="14"/>
  <c r="C38" i="14" s="1"/>
  <c r="K6" i="14"/>
  <c r="L6" i="13"/>
  <c r="N6" i="13" s="1"/>
  <c r="J39" i="14"/>
  <c r="K37" i="14"/>
  <c r="K36" i="14"/>
  <c r="K34" i="14"/>
  <c r="K33" i="14"/>
  <c r="K32" i="14"/>
  <c r="D5" i="14"/>
  <c r="D39" i="14" s="1"/>
  <c r="L7" i="13"/>
  <c r="N7" i="13" s="1"/>
  <c r="L9" i="13"/>
  <c r="N9" i="13" s="1"/>
  <c r="L11" i="13"/>
  <c r="N11" i="13" s="1"/>
  <c r="L13" i="13"/>
  <c r="N13" i="13" s="1"/>
  <c r="L15" i="13"/>
  <c r="N15" i="13" s="1"/>
  <c r="N39" i="13" s="1"/>
  <c r="L17" i="13"/>
  <c r="N17" i="13" s="1"/>
  <c r="L19" i="13"/>
  <c r="N19" i="13" s="1"/>
  <c r="K19" i="17"/>
  <c r="K11" i="17"/>
  <c r="L21" i="13"/>
  <c r="N21" i="13" s="1"/>
  <c r="L23" i="13"/>
  <c r="N23" i="13" s="1"/>
  <c r="L25" i="13"/>
  <c r="N25" i="13" s="1"/>
  <c r="L27" i="13"/>
  <c r="N27" i="13" s="1"/>
  <c r="L29" i="13"/>
  <c r="N29" i="13" s="1"/>
  <c r="L31" i="13"/>
  <c r="N31" i="13" s="1"/>
  <c r="L33" i="13"/>
  <c r="N33" i="13" s="1"/>
  <c r="L35" i="13"/>
  <c r="N35" i="13" s="1"/>
  <c r="L37" i="13"/>
  <c r="N37" i="13" s="1"/>
  <c r="K27" i="17"/>
  <c r="L22" i="13"/>
  <c r="N22" i="13" s="1"/>
  <c r="L24" i="13"/>
  <c r="N24" i="13" s="1"/>
  <c r="L26" i="13"/>
  <c r="N26" i="13" s="1"/>
  <c r="L28" i="13"/>
  <c r="N28" i="13" s="1"/>
  <c r="L30" i="13"/>
  <c r="N30" i="13" s="1"/>
  <c r="L32" i="13"/>
  <c r="N32" i="13" s="1"/>
  <c r="L34" i="13"/>
  <c r="N34" i="13" s="1"/>
  <c r="L36" i="13"/>
  <c r="N36" i="13" s="1"/>
  <c r="K26" i="17"/>
  <c r="G6" i="14"/>
  <c r="K36" i="12"/>
  <c r="K33" i="12"/>
  <c r="K27" i="18"/>
  <c r="K10" i="12"/>
  <c r="G24" i="12"/>
  <c r="G7" i="12"/>
  <c r="K23" i="17"/>
  <c r="K22" i="12"/>
  <c r="K22" i="17"/>
  <c r="K18" i="17"/>
  <c r="G37" i="12"/>
  <c r="L37" i="12" s="1"/>
  <c r="N37" i="12" s="1"/>
  <c r="G36" i="12"/>
  <c r="L36" i="12" s="1"/>
  <c r="N36" i="12" s="1"/>
  <c r="G35" i="12"/>
  <c r="G34" i="12"/>
  <c r="K23" i="12"/>
  <c r="K19" i="12"/>
  <c r="K15" i="12"/>
  <c r="K11" i="12"/>
  <c r="K7" i="12"/>
  <c r="K34" i="12"/>
  <c r="K30" i="12"/>
  <c r="K26" i="12"/>
  <c r="M4" i="12"/>
  <c r="M38" i="12" s="1"/>
  <c r="G19" i="12"/>
  <c r="L19" i="12" s="1"/>
  <c r="N19" i="12" s="1"/>
  <c r="J38" i="12"/>
  <c r="K18" i="12"/>
  <c r="K14" i="12"/>
  <c r="I5" i="12"/>
  <c r="I39" i="12" s="1"/>
  <c r="K29" i="12"/>
  <c r="K25" i="12"/>
  <c r="G20" i="12"/>
  <c r="G17" i="12"/>
  <c r="G16" i="12"/>
  <c r="G13" i="12"/>
  <c r="G28" i="12"/>
  <c r="G10" i="12"/>
  <c r="C4" i="12"/>
  <c r="C38" i="12" s="1"/>
  <c r="H5" i="17"/>
  <c r="H39" i="17" s="1"/>
  <c r="E5" i="12"/>
  <c r="E39" i="12" s="1"/>
  <c r="D5" i="12"/>
  <c r="D39" i="12" s="1"/>
  <c r="M5" i="12"/>
  <c r="M39" i="12" s="1"/>
  <c r="J5" i="17"/>
  <c r="G6" i="12"/>
  <c r="D4" i="12"/>
  <c r="D38" i="12" s="1"/>
  <c r="G35" i="17"/>
  <c r="G34" i="17"/>
  <c r="K36" i="17"/>
  <c r="I38" i="12"/>
  <c r="H39" i="12"/>
  <c r="K33" i="17"/>
  <c r="K32" i="17"/>
  <c r="K29" i="17"/>
  <c r="K28" i="17"/>
  <c r="K21" i="17"/>
  <c r="K20" i="17"/>
  <c r="K6" i="12"/>
  <c r="K24" i="12"/>
  <c r="K21" i="12"/>
  <c r="K20" i="12"/>
  <c r="K17" i="12"/>
  <c r="K16" i="12"/>
  <c r="K13" i="12"/>
  <c r="K12" i="12"/>
  <c r="K9" i="12"/>
  <c r="K8" i="12"/>
  <c r="K35" i="12"/>
  <c r="K32" i="12"/>
  <c r="K31" i="12"/>
  <c r="K28" i="12"/>
  <c r="K27" i="12"/>
  <c r="G33" i="17"/>
  <c r="G29" i="17"/>
  <c r="L29" i="17" s="1"/>
  <c r="N29" i="17" s="1"/>
  <c r="G27" i="17"/>
  <c r="G21" i="17"/>
  <c r="G28" i="17"/>
  <c r="G26" i="17"/>
  <c r="G20" i="17"/>
  <c r="E4" i="12"/>
  <c r="E38" i="12" s="1"/>
  <c r="G23" i="12"/>
  <c r="G22" i="12"/>
  <c r="G21" i="12"/>
  <c r="G18" i="12"/>
  <c r="G15" i="12"/>
  <c r="G12" i="12"/>
  <c r="G11" i="12"/>
  <c r="G9" i="12"/>
  <c r="G8" i="12"/>
  <c r="G33" i="12"/>
  <c r="G32" i="12"/>
  <c r="G31" i="12"/>
  <c r="G30" i="12"/>
  <c r="G29" i="12"/>
  <c r="G27" i="12"/>
  <c r="G26" i="12"/>
  <c r="L26" i="12" s="1"/>
  <c r="N26" i="12" s="1"/>
  <c r="G25" i="12"/>
  <c r="K37" i="10"/>
  <c r="G37" i="10"/>
  <c r="K35" i="10"/>
  <c r="K28" i="10"/>
  <c r="G22" i="10"/>
  <c r="K20" i="10"/>
  <c r="K11" i="18"/>
  <c r="K11" i="10"/>
  <c r="E4" i="18"/>
  <c r="E38" i="18" s="1"/>
  <c r="G10" i="10"/>
  <c r="M5" i="10"/>
  <c r="M39" i="10" s="1"/>
  <c r="H4" i="10"/>
  <c r="E5" i="18"/>
  <c r="E39" i="18" s="1"/>
  <c r="I4" i="18"/>
  <c r="I38" i="18" s="1"/>
  <c r="J38" i="10"/>
  <c r="K36" i="10"/>
  <c r="K32" i="10"/>
  <c r="K19" i="18"/>
  <c r="G30" i="10"/>
  <c r="G36" i="10"/>
  <c r="L36" i="10" s="1"/>
  <c r="N36" i="10" s="1"/>
  <c r="G32" i="10"/>
  <c r="G8" i="10"/>
  <c r="L8" i="10" s="1"/>
  <c r="N8" i="10" s="1"/>
  <c r="G14" i="10"/>
  <c r="L31" i="9"/>
  <c r="N31" i="9" s="1"/>
  <c r="G26" i="10"/>
  <c r="L25" i="9"/>
  <c r="N25" i="9" s="1"/>
  <c r="L23" i="9"/>
  <c r="N23" i="9" s="1"/>
  <c r="G18" i="10"/>
  <c r="G19" i="17"/>
  <c r="K15" i="17"/>
  <c r="J39" i="17"/>
  <c r="H38" i="10"/>
  <c r="F4" i="10"/>
  <c r="F38" i="10" s="1"/>
  <c r="D4" i="10"/>
  <c r="D38" i="10" s="1"/>
  <c r="C5" i="10"/>
  <c r="C39" i="10" s="1"/>
  <c r="M5" i="17"/>
  <c r="M39" i="17" s="1"/>
  <c r="K5" i="9"/>
  <c r="K39" i="9" s="1"/>
  <c r="K4" i="9"/>
  <c r="K38" i="9" s="1"/>
  <c r="I4" i="17"/>
  <c r="I38" i="17" s="1"/>
  <c r="E5" i="17"/>
  <c r="E39" i="17" s="1"/>
  <c r="E4" i="10"/>
  <c r="E38" i="10" s="1"/>
  <c r="E4" i="17"/>
  <c r="E38" i="17" s="1"/>
  <c r="G4" i="9"/>
  <c r="G38" i="9" s="1"/>
  <c r="G5" i="9"/>
  <c r="G39" i="9" s="1"/>
  <c r="K7" i="17"/>
  <c r="K5" i="10"/>
  <c r="F5" i="10"/>
  <c r="F39" i="10" s="1"/>
  <c r="M4" i="10"/>
  <c r="M38" i="10" s="1"/>
  <c r="L33" i="9"/>
  <c r="N33" i="9" s="1"/>
  <c r="L35" i="9"/>
  <c r="N35" i="9" s="1"/>
  <c r="L37" i="9"/>
  <c r="N37" i="9" s="1"/>
  <c r="I38" i="10"/>
  <c r="L37" i="10"/>
  <c r="N37" i="10" s="1"/>
  <c r="K30" i="10"/>
  <c r="K26" i="10"/>
  <c r="K22" i="10"/>
  <c r="K27" i="10"/>
  <c r="K23" i="10"/>
  <c r="L9" i="9"/>
  <c r="N9" i="9" s="1"/>
  <c r="L11" i="9"/>
  <c r="N11" i="9" s="1"/>
  <c r="L13" i="9"/>
  <c r="N13" i="9" s="1"/>
  <c r="L15" i="9"/>
  <c r="N15" i="9" s="1"/>
  <c r="L17" i="9"/>
  <c r="N17" i="9" s="1"/>
  <c r="L19" i="9"/>
  <c r="N19" i="9" s="1"/>
  <c r="L21" i="9"/>
  <c r="N21" i="9" s="1"/>
  <c r="H5" i="10"/>
  <c r="H39" i="10" s="1"/>
  <c r="K18" i="10"/>
  <c r="K14" i="10"/>
  <c r="K10" i="10"/>
  <c r="K19" i="10"/>
  <c r="K15" i="10"/>
  <c r="I5" i="10"/>
  <c r="I39" i="10" s="1"/>
  <c r="J5" i="10"/>
  <c r="J39" i="10" s="1"/>
  <c r="G35" i="10"/>
  <c r="G27" i="10"/>
  <c r="G29" i="10"/>
  <c r="L29" i="10" s="1"/>
  <c r="N29" i="10" s="1"/>
  <c r="G33" i="10"/>
  <c r="L33" i="10" s="1"/>
  <c r="N33" i="10" s="1"/>
  <c r="G25" i="10"/>
  <c r="L25" i="10" s="1"/>
  <c r="N25" i="10" s="1"/>
  <c r="G21" i="10"/>
  <c r="L21" i="10" s="1"/>
  <c r="N21" i="10" s="1"/>
  <c r="G17" i="10"/>
  <c r="L17" i="10" s="1"/>
  <c r="N17" i="10" s="1"/>
  <c r="G13" i="10"/>
  <c r="L13" i="10" s="1"/>
  <c r="N13" i="10" s="1"/>
  <c r="G9" i="10"/>
  <c r="L9" i="10" s="1"/>
  <c r="N9" i="10" s="1"/>
  <c r="G23" i="10"/>
  <c r="L23" i="10" s="1"/>
  <c r="N23" i="10" s="1"/>
  <c r="G19" i="10"/>
  <c r="G15" i="10"/>
  <c r="G11" i="10"/>
  <c r="D5" i="10"/>
  <c r="D39" i="10" s="1"/>
  <c r="E5" i="10"/>
  <c r="E39" i="10" s="1"/>
  <c r="G6" i="10"/>
  <c r="K35" i="18"/>
  <c r="K34" i="18"/>
  <c r="G32" i="18"/>
  <c r="K31" i="18"/>
  <c r="K30" i="18"/>
  <c r="K26" i="18"/>
  <c r="K23" i="18"/>
  <c r="K22" i="18"/>
  <c r="G22" i="18"/>
  <c r="K18" i="18"/>
  <c r="G16" i="18"/>
  <c r="K15" i="18"/>
  <c r="K14" i="18"/>
  <c r="D4" i="18"/>
  <c r="D38" i="18" s="1"/>
  <c r="M5" i="18"/>
  <c r="M39" i="18" s="1"/>
  <c r="M4" i="18"/>
  <c r="M38" i="18" s="1"/>
  <c r="H5" i="18"/>
  <c r="H39" i="18" s="1"/>
  <c r="D5" i="18"/>
  <c r="D39" i="18" s="1"/>
  <c r="C5" i="18"/>
  <c r="C39" i="18" s="1"/>
  <c r="J5" i="18"/>
  <c r="J39" i="18" s="1"/>
  <c r="G6" i="18"/>
  <c r="K7" i="18"/>
  <c r="K37" i="18"/>
  <c r="K36" i="18"/>
  <c r="K33" i="18"/>
  <c r="K32" i="18"/>
  <c r="K29" i="18"/>
  <c r="K28" i="18"/>
  <c r="K25" i="18"/>
  <c r="K24" i="18"/>
  <c r="K21" i="18"/>
  <c r="K20" i="18"/>
  <c r="K17" i="18"/>
  <c r="K16" i="18"/>
  <c r="K13" i="18"/>
  <c r="K12" i="18"/>
  <c r="K9" i="18"/>
  <c r="K8" i="18"/>
  <c r="C4" i="18"/>
  <c r="C38" i="18" s="1"/>
  <c r="G37" i="18"/>
  <c r="G36" i="18"/>
  <c r="G35" i="18"/>
  <c r="G34" i="18"/>
  <c r="G33" i="18"/>
  <c r="G31" i="18"/>
  <c r="G30" i="18"/>
  <c r="G29" i="18"/>
  <c r="L29" i="18" s="1"/>
  <c r="N29" i="18" s="1"/>
  <c r="G28" i="18"/>
  <c r="G27" i="18"/>
  <c r="G26" i="18"/>
  <c r="G25" i="18"/>
  <c r="G24" i="18"/>
  <c r="G23" i="18"/>
  <c r="G21" i="18"/>
  <c r="G20" i="18"/>
  <c r="G19" i="18"/>
  <c r="G18" i="18"/>
  <c r="G17" i="18"/>
  <c r="G15" i="18"/>
  <c r="G14" i="18"/>
  <c r="G13" i="18"/>
  <c r="G12" i="18"/>
  <c r="G11" i="18"/>
  <c r="G10" i="18"/>
  <c r="G9" i="18"/>
  <c r="K37" i="17"/>
  <c r="G37" i="17"/>
  <c r="G36" i="17"/>
  <c r="K34" i="17"/>
  <c r="G32" i="17"/>
  <c r="K31" i="17"/>
  <c r="K30" i="17"/>
  <c r="G31" i="17"/>
  <c r="G30" i="17"/>
  <c r="K24" i="17"/>
  <c r="K25" i="17"/>
  <c r="G25" i="17"/>
  <c r="G24" i="17"/>
  <c r="G23" i="17"/>
  <c r="G22" i="17"/>
  <c r="G18" i="17"/>
  <c r="K17" i="17"/>
  <c r="G17" i="17"/>
  <c r="G16" i="17"/>
  <c r="G15" i="17"/>
  <c r="G14" i="17"/>
  <c r="K16" i="17"/>
  <c r="G13" i="17"/>
  <c r="G12" i="17"/>
  <c r="G11" i="17"/>
  <c r="G10" i="17"/>
  <c r="M4" i="17"/>
  <c r="M38" i="17" s="1"/>
  <c r="D5" i="17"/>
  <c r="D39" i="17" s="1"/>
  <c r="D4" i="17"/>
  <c r="D38" i="17" s="1"/>
  <c r="G9" i="17"/>
  <c r="C5" i="17"/>
  <c r="C39" i="17" s="1"/>
  <c r="C4" i="17"/>
  <c r="C38" i="17" s="1"/>
  <c r="G8" i="17"/>
  <c r="G6" i="17"/>
  <c r="K14" i="17"/>
  <c r="K13" i="17"/>
  <c r="K12" i="17"/>
  <c r="K9" i="17"/>
  <c r="K8" i="17"/>
  <c r="I5" i="17"/>
  <c r="I39" i="17" s="1"/>
  <c r="L12" i="10"/>
  <c r="N12" i="10" s="1"/>
  <c r="L20" i="10"/>
  <c r="N20" i="10" s="1"/>
  <c r="L24" i="10"/>
  <c r="N24" i="10" s="1"/>
  <c r="L28" i="10"/>
  <c r="N28" i="10" s="1"/>
  <c r="L34" i="10"/>
  <c r="N34" i="10" s="1"/>
  <c r="K6" i="18"/>
  <c r="H4" i="18"/>
  <c r="H38" i="18" s="1"/>
  <c r="F4" i="14"/>
  <c r="F38" i="14" s="1"/>
  <c r="F5" i="14"/>
  <c r="F39" i="14" s="1"/>
  <c r="G7" i="14"/>
  <c r="L7" i="14" s="1"/>
  <c r="N7" i="14" s="1"/>
  <c r="K9" i="14"/>
  <c r="I5" i="14"/>
  <c r="I39" i="14" s="1"/>
  <c r="K6" i="10"/>
  <c r="L7" i="11"/>
  <c r="N7" i="11" s="1"/>
  <c r="L9" i="11"/>
  <c r="N9" i="11" s="1"/>
  <c r="L11" i="11"/>
  <c r="N11" i="11" s="1"/>
  <c r="L13" i="11"/>
  <c r="N13" i="11" s="1"/>
  <c r="L15" i="11"/>
  <c r="N15" i="11" s="1"/>
  <c r="L17" i="11"/>
  <c r="N17" i="11" s="1"/>
  <c r="L19" i="11"/>
  <c r="N19" i="11" s="1"/>
  <c r="L21" i="11"/>
  <c r="N21" i="11" s="1"/>
  <c r="L23" i="11"/>
  <c r="N23" i="11" s="1"/>
  <c r="L25" i="11"/>
  <c r="N25" i="11" s="1"/>
  <c r="L27" i="11"/>
  <c r="N27" i="11" s="1"/>
  <c r="L29" i="11"/>
  <c r="N29" i="11" s="1"/>
  <c r="L31" i="11"/>
  <c r="N31" i="11" s="1"/>
  <c r="L33" i="11"/>
  <c r="N33" i="11" s="1"/>
  <c r="L35" i="11"/>
  <c r="N35" i="11" s="1"/>
  <c r="L37" i="11"/>
  <c r="N37" i="11" s="1"/>
  <c r="I5" i="18"/>
  <c r="I39" i="18" s="1"/>
  <c r="L26" i="10"/>
  <c r="N26" i="10" s="1"/>
  <c r="L32" i="10"/>
  <c r="N32" i="10" s="1"/>
  <c r="F4" i="18"/>
  <c r="F38" i="18" s="1"/>
  <c r="G7" i="18"/>
  <c r="F5" i="18"/>
  <c r="F39" i="18" s="1"/>
  <c r="J4" i="18"/>
  <c r="J38" i="18" s="1"/>
  <c r="K10" i="18"/>
  <c r="L6" i="9"/>
  <c r="N6" i="9" s="1"/>
  <c r="L8" i="9"/>
  <c r="N8" i="9" s="1"/>
  <c r="L10" i="9"/>
  <c r="N10" i="9" s="1"/>
  <c r="L12" i="9"/>
  <c r="N12" i="9" s="1"/>
  <c r="L14" i="9"/>
  <c r="N14" i="9" s="1"/>
  <c r="L16" i="9"/>
  <c r="N16" i="9" s="1"/>
  <c r="L18" i="9"/>
  <c r="N18" i="9" s="1"/>
  <c r="L20" i="9"/>
  <c r="N20" i="9" s="1"/>
  <c r="L22" i="9"/>
  <c r="N22" i="9" s="1"/>
  <c r="L24" i="9"/>
  <c r="N24" i="9" s="1"/>
  <c r="L26" i="9"/>
  <c r="N26" i="9" s="1"/>
  <c r="L28" i="9"/>
  <c r="N28" i="9" s="1"/>
  <c r="L30" i="9"/>
  <c r="N30" i="9" s="1"/>
  <c r="L32" i="9"/>
  <c r="N32" i="9" s="1"/>
  <c r="L34" i="9"/>
  <c r="N34" i="9" s="1"/>
  <c r="L36" i="9"/>
  <c r="N36" i="9" s="1"/>
  <c r="G7" i="10"/>
  <c r="G31" i="10"/>
  <c r="L31" i="10" s="1"/>
  <c r="N31" i="10" s="1"/>
  <c r="H4" i="12"/>
  <c r="H38" i="12" s="1"/>
  <c r="J5" i="12"/>
  <c r="J39" i="12" s="1"/>
  <c r="F4" i="16"/>
  <c r="F38" i="16" s="1"/>
  <c r="F5" i="16"/>
  <c r="F39" i="16" s="1"/>
  <c r="G7" i="16"/>
  <c r="J4" i="16"/>
  <c r="J38" i="16" s="1"/>
  <c r="K10" i="16"/>
  <c r="K9" i="16"/>
  <c r="I5" i="16"/>
  <c r="I39" i="16" s="1"/>
  <c r="G8" i="18"/>
  <c r="G8" i="14"/>
  <c r="L8" i="14" s="1"/>
  <c r="N8" i="14" s="1"/>
  <c r="C4" i="10"/>
  <c r="C38" i="10" s="1"/>
  <c r="G38" i="11"/>
  <c r="K38" i="11"/>
  <c r="G39" i="11"/>
  <c r="K39" i="11"/>
  <c r="L6" i="11"/>
  <c r="N6" i="11" s="1"/>
  <c r="L8" i="11"/>
  <c r="N8" i="11" s="1"/>
  <c r="L10" i="11"/>
  <c r="N10" i="11" s="1"/>
  <c r="L12" i="11"/>
  <c r="N12" i="11" s="1"/>
  <c r="L14" i="11"/>
  <c r="N14" i="11" s="1"/>
  <c r="L16" i="11"/>
  <c r="N16" i="11" s="1"/>
  <c r="L18" i="11"/>
  <c r="N18" i="11" s="1"/>
  <c r="L20" i="11"/>
  <c r="N20" i="11" s="1"/>
  <c r="L22" i="11"/>
  <c r="N22" i="11" s="1"/>
  <c r="L24" i="11"/>
  <c r="N24" i="11" s="1"/>
  <c r="L26" i="11"/>
  <c r="N26" i="11" s="1"/>
  <c r="L28" i="11"/>
  <c r="N28" i="11" s="1"/>
  <c r="L30" i="11"/>
  <c r="N30" i="11" s="1"/>
  <c r="L32" i="11"/>
  <c r="N32" i="11" s="1"/>
  <c r="L34" i="11"/>
  <c r="N34" i="11" s="1"/>
  <c r="L36" i="11"/>
  <c r="N36" i="11" s="1"/>
  <c r="F4" i="12"/>
  <c r="F38" i="12" s="1"/>
  <c r="F5" i="12"/>
  <c r="F39" i="12" s="1"/>
  <c r="F4" i="17"/>
  <c r="F38" i="17" s="1"/>
  <c r="G7" i="17"/>
  <c r="F5" i="17"/>
  <c r="F39" i="17" s="1"/>
  <c r="K6" i="17"/>
  <c r="H4" i="17"/>
  <c r="H38" i="17" s="1"/>
  <c r="J4" i="17"/>
  <c r="J38" i="17" s="1"/>
  <c r="K10" i="17"/>
  <c r="H4" i="14"/>
  <c r="H38" i="14" s="1"/>
  <c r="J38" i="14"/>
  <c r="C6" i="19"/>
  <c r="F6" i="19"/>
  <c r="E6" i="19"/>
  <c r="D6" i="19"/>
  <c r="F37" i="19"/>
  <c r="E37" i="19"/>
  <c r="D37" i="19"/>
  <c r="C37" i="19"/>
  <c r="F36" i="19"/>
  <c r="E36" i="19"/>
  <c r="D36" i="19"/>
  <c r="C36" i="19"/>
  <c r="F35" i="19"/>
  <c r="E35" i="19"/>
  <c r="D35" i="19"/>
  <c r="C35" i="19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10" i="19"/>
  <c r="E10" i="19"/>
  <c r="D10" i="19"/>
  <c r="C10" i="19"/>
  <c r="F9" i="19"/>
  <c r="E9" i="19"/>
  <c r="D9" i="19"/>
  <c r="C9" i="19"/>
  <c r="F8" i="19"/>
  <c r="E8" i="19"/>
  <c r="D8" i="19"/>
  <c r="C8" i="19"/>
  <c r="F7" i="19"/>
  <c r="E7" i="19"/>
  <c r="D7" i="19"/>
  <c r="C7" i="19"/>
  <c r="H6" i="19"/>
  <c r="J6" i="19"/>
  <c r="I6" i="19"/>
  <c r="J37" i="19"/>
  <c r="I37" i="19"/>
  <c r="H37" i="19"/>
  <c r="J36" i="19"/>
  <c r="I36" i="19"/>
  <c r="H36" i="19"/>
  <c r="J35" i="19"/>
  <c r="I35" i="19"/>
  <c r="H35" i="19"/>
  <c r="J34" i="19"/>
  <c r="I34" i="19"/>
  <c r="H34" i="19"/>
  <c r="J33" i="19"/>
  <c r="I33" i="19"/>
  <c r="H33" i="19"/>
  <c r="J32" i="19"/>
  <c r="I32" i="19"/>
  <c r="H32" i="19"/>
  <c r="J31" i="19"/>
  <c r="I31" i="19"/>
  <c r="H31" i="19"/>
  <c r="J30" i="19"/>
  <c r="I30" i="19"/>
  <c r="H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J15" i="19"/>
  <c r="I15" i="19"/>
  <c r="H15" i="19"/>
  <c r="J14" i="19"/>
  <c r="I14" i="19"/>
  <c r="H14" i="19"/>
  <c r="J13" i="19"/>
  <c r="I13" i="19"/>
  <c r="H13" i="19"/>
  <c r="J12" i="19"/>
  <c r="I12" i="19"/>
  <c r="H12" i="19"/>
  <c r="J11" i="19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M6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K37" i="7"/>
  <c r="G4" i="16"/>
  <c r="G4" i="15"/>
  <c r="K4" i="15"/>
  <c r="G5" i="15"/>
  <c r="K5" i="15"/>
  <c r="G4" i="13"/>
  <c r="K4" i="13"/>
  <c r="K38" i="13" s="1"/>
  <c r="G5" i="13"/>
  <c r="K5" i="13"/>
  <c r="K39" i="13" s="1"/>
  <c r="L37" i="16" l="1"/>
  <c r="N37" i="16" s="1"/>
  <c r="L35" i="16"/>
  <c r="N35" i="16" s="1"/>
  <c r="L34" i="16"/>
  <c r="N34" i="16" s="1"/>
  <c r="L14" i="12"/>
  <c r="N14" i="12" s="1"/>
  <c r="L5" i="11"/>
  <c r="N5" i="11" s="1"/>
  <c r="L30" i="10"/>
  <c r="N30" i="10" s="1"/>
  <c r="L16" i="10"/>
  <c r="N16" i="10" s="1"/>
  <c r="N5" i="9"/>
  <c r="L7" i="16"/>
  <c r="N7" i="16" s="1"/>
  <c r="L22" i="16"/>
  <c r="N22" i="16" s="1"/>
  <c r="L9" i="14"/>
  <c r="N9" i="14" s="1"/>
  <c r="N39" i="9"/>
  <c r="L35" i="17"/>
  <c r="N35" i="17" s="1"/>
  <c r="L35" i="10"/>
  <c r="N35" i="10" s="1"/>
  <c r="L33" i="16"/>
  <c r="N33" i="16" s="1"/>
  <c r="L24" i="16"/>
  <c r="N24" i="16" s="1"/>
  <c r="L18" i="16"/>
  <c r="N18" i="16" s="1"/>
  <c r="L17" i="16"/>
  <c r="N17" i="16" s="1"/>
  <c r="L8" i="16"/>
  <c r="N8" i="16" s="1"/>
  <c r="G5" i="16"/>
  <c r="L9" i="16"/>
  <c r="N9" i="16" s="1"/>
  <c r="K5" i="16"/>
  <c r="L10" i="16"/>
  <c r="N10" i="16" s="1"/>
  <c r="L15" i="16"/>
  <c r="N15" i="16" s="1"/>
  <c r="L36" i="16"/>
  <c r="N36" i="16" s="1"/>
  <c r="L32" i="16"/>
  <c r="N32" i="16" s="1"/>
  <c r="L31" i="16"/>
  <c r="N31" i="16" s="1"/>
  <c r="L30" i="16"/>
  <c r="N30" i="16" s="1"/>
  <c r="K39" i="16"/>
  <c r="L26" i="16"/>
  <c r="N26" i="16" s="1"/>
  <c r="L25" i="16"/>
  <c r="N25" i="16" s="1"/>
  <c r="L21" i="16"/>
  <c r="N21" i="16" s="1"/>
  <c r="L23" i="17"/>
  <c r="N23" i="17" s="1"/>
  <c r="L19" i="16"/>
  <c r="N19" i="16" s="1"/>
  <c r="L16" i="16"/>
  <c r="N16" i="16" s="1"/>
  <c r="L13" i="16"/>
  <c r="N13" i="16" s="1"/>
  <c r="L12" i="16"/>
  <c r="N12" i="16" s="1"/>
  <c r="L11" i="17"/>
  <c r="N11" i="17" s="1"/>
  <c r="L39" i="15"/>
  <c r="N39" i="15" s="1"/>
  <c r="G39" i="16"/>
  <c r="K38" i="16"/>
  <c r="G38" i="16"/>
  <c r="L6" i="16"/>
  <c r="N6" i="16" s="1"/>
  <c r="L38" i="15"/>
  <c r="N38" i="15" s="1"/>
  <c r="L37" i="14"/>
  <c r="N37" i="14" s="1"/>
  <c r="L35" i="14"/>
  <c r="N35" i="14" s="1"/>
  <c r="L31" i="14"/>
  <c r="N31" i="14" s="1"/>
  <c r="L26" i="14"/>
  <c r="N26" i="14" s="1"/>
  <c r="L20" i="14"/>
  <c r="N20" i="14" s="1"/>
  <c r="L21" i="14"/>
  <c r="N21" i="14" s="1"/>
  <c r="L19" i="14"/>
  <c r="N19" i="14" s="1"/>
  <c r="L16" i="14"/>
  <c r="N16" i="14" s="1"/>
  <c r="L12" i="14"/>
  <c r="N12" i="14" s="1"/>
  <c r="L13" i="14"/>
  <c r="N13" i="14" s="1"/>
  <c r="L6" i="14"/>
  <c r="N6" i="14" s="1"/>
  <c r="L36" i="14"/>
  <c r="N36" i="14" s="1"/>
  <c r="L34" i="14"/>
  <c r="N34" i="14" s="1"/>
  <c r="L34" i="17"/>
  <c r="N34" i="17" s="1"/>
  <c r="L32" i="14"/>
  <c r="N32" i="14" s="1"/>
  <c r="L33" i="14"/>
  <c r="N33" i="14" s="1"/>
  <c r="L30" i="14"/>
  <c r="N30" i="14" s="1"/>
  <c r="L27" i="17"/>
  <c r="N27" i="17" s="1"/>
  <c r="L26" i="17"/>
  <c r="N26" i="17" s="1"/>
  <c r="L24" i="14"/>
  <c r="N24" i="14" s="1"/>
  <c r="L25" i="14"/>
  <c r="N25" i="14" s="1"/>
  <c r="L23" i="14"/>
  <c r="N23" i="14" s="1"/>
  <c r="L22" i="14"/>
  <c r="N22" i="14" s="1"/>
  <c r="L17" i="14"/>
  <c r="N17" i="14" s="1"/>
  <c r="L15" i="17"/>
  <c r="N15" i="17" s="1"/>
  <c r="L15" i="14"/>
  <c r="N15" i="14" s="1"/>
  <c r="L14" i="14"/>
  <c r="N14" i="14" s="1"/>
  <c r="L10" i="14"/>
  <c r="N10" i="14" s="1"/>
  <c r="G5" i="14"/>
  <c r="G39" i="14" s="1"/>
  <c r="K4" i="14"/>
  <c r="K38" i="14" s="1"/>
  <c r="L19" i="17"/>
  <c r="N19" i="17" s="1"/>
  <c r="L18" i="17"/>
  <c r="N18" i="17" s="1"/>
  <c r="L33" i="12"/>
  <c r="N33" i="12" s="1"/>
  <c r="L27" i="12"/>
  <c r="N27" i="12" s="1"/>
  <c r="L27" i="18"/>
  <c r="N27" i="18" s="1"/>
  <c r="L24" i="12"/>
  <c r="N24" i="12" s="1"/>
  <c r="L15" i="18"/>
  <c r="N15" i="18" s="1"/>
  <c r="L10" i="12"/>
  <c r="N10" i="12" s="1"/>
  <c r="L7" i="12"/>
  <c r="N7" i="12" s="1"/>
  <c r="L28" i="12"/>
  <c r="N28" i="12" s="1"/>
  <c r="L36" i="17"/>
  <c r="N36" i="17" s="1"/>
  <c r="L35" i="12"/>
  <c r="N35" i="12" s="1"/>
  <c r="L32" i="12"/>
  <c r="N32" i="12" s="1"/>
  <c r="L31" i="12"/>
  <c r="N31" i="12" s="1"/>
  <c r="L28" i="17"/>
  <c r="N28" i="17" s="1"/>
  <c r="L25" i="12"/>
  <c r="N25" i="12" s="1"/>
  <c r="L23" i="12"/>
  <c r="N23" i="12" s="1"/>
  <c r="L22" i="12"/>
  <c r="N22" i="12" s="1"/>
  <c r="L22" i="17"/>
  <c r="N22" i="17" s="1"/>
  <c r="L21" i="12"/>
  <c r="N21" i="12" s="1"/>
  <c r="L20" i="12"/>
  <c r="N20" i="12" s="1"/>
  <c r="L18" i="12"/>
  <c r="N18" i="12" s="1"/>
  <c r="L17" i="12"/>
  <c r="N17" i="12" s="1"/>
  <c r="L16" i="12"/>
  <c r="N16" i="12" s="1"/>
  <c r="L13" i="12"/>
  <c r="N13" i="12" s="1"/>
  <c r="L11" i="12"/>
  <c r="N11" i="12" s="1"/>
  <c r="K4" i="12"/>
  <c r="L29" i="12"/>
  <c r="N29" i="12" s="1"/>
  <c r="G4" i="12"/>
  <c r="L30" i="12"/>
  <c r="N30" i="12" s="1"/>
  <c r="L15" i="12"/>
  <c r="N15" i="12" s="1"/>
  <c r="L33" i="17"/>
  <c r="N33" i="17" s="1"/>
  <c r="L21" i="17"/>
  <c r="N21" i="17" s="1"/>
  <c r="L20" i="17"/>
  <c r="N20" i="17" s="1"/>
  <c r="L34" i="12"/>
  <c r="N34" i="12" s="1"/>
  <c r="G39" i="12"/>
  <c r="K5" i="12"/>
  <c r="L9" i="12"/>
  <c r="N9" i="12" s="1"/>
  <c r="K38" i="12"/>
  <c r="L38" i="11"/>
  <c r="N38" i="11" s="1"/>
  <c r="L6" i="12"/>
  <c r="N6" i="12" s="1"/>
  <c r="G38" i="12"/>
  <c r="K39" i="12"/>
  <c r="L32" i="17"/>
  <c r="N32" i="17" s="1"/>
  <c r="L12" i="12"/>
  <c r="N12" i="12" s="1"/>
  <c r="L8" i="12"/>
  <c r="N8" i="12" s="1"/>
  <c r="G5" i="12"/>
  <c r="L34" i="18"/>
  <c r="N34" i="18" s="1"/>
  <c r="L35" i="18"/>
  <c r="N35" i="18" s="1"/>
  <c r="L22" i="10"/>
  <c r="N22" i="10" s="1"/>
  <c r="L19" i="18"/>
  <c r="N19" i="18" s="1"/>
  <c r="L14" i="10"/>
  <c r="N14" i="10" s="1"/>
  <c r="L11" i="18"/>
  <c r="N11" i="18" s="1"/>
  <c r="L11" i="10"/>
  <c r="N11" i="10" s="1"/>
  <c r="L10" i="10"/>
  <c r="N10" i="10" s="1"/>
  <c r="F5" i="19"/>
  <c r="F39" i="19" s="1"/>
  <c r="E5" i="19"/>
  <c r="E39" i="19" s="1"/>
  <c r="L21" i="18"/>
  <c r="N21" i="18" s="1"/>
  <c r="L26" i="18"/>
  <c r="N26" i="18" s="1"/>
  <c r="L18" i="10"/>
  <c r="N18" i="10" s="1"/>
  <c r="L33" i="18"/>
  <c r="N33" i="18" s="1"/>
  <c r="L15" i="10"/>
  <c r="N15" i="10" s="1"/>
  <c r="G4" i="10"/>
  <c r="G38" i="10" s="1"/>
  <c r="L27" i="10"/>
  <c r="N27" i="10" s="1"/>
  <c r="L19" i="10"/>
  <c r="N19" i="10" s="1"/>
  <c r="K39" i="10"/>
  <c r="K4" i="10"/>
  <c r="K38" i="10" s="1"/>
  <c r="L5" i="9"/>
  <c r="L39" i="9" s="1"/>
  <c r="L6" i="10"/>
  <c r="N6" i="10" s="1"/>
  <c r="L13" i="17"/>
  <c r="N13" i="17" s="1"/>
  <c r="L37" i="18"/>
  <c r="N37" i="18" s="1"/>
  <c r="L32" i="18"/>
  <c r="N32" i="18" s="1"/>
  <c r="L31" i="18"/>
  <c r="N31" i="18" s="1"/>
  <c r="L30" i="18"/>
  <c r="N30" i="18" s="1"/>
  <c r="L23" i="18"/>
  <c r="N23" i="18" s="1"/>
  <c r="L22" i="18"/>
  <c r="N22" i="18" s="1"/>
  <c r="L24" i="18"/>
  <c r="N24" i="18" s="1"/>
  <c r="L25" i="18"/>
  <c r="N25" i="18" s="1"/>
  <c r="L18" i="18"/>
  <c r="N18" i="18" s="1"/>
  <c r="L17" i="18"/>
  <c r="N17" i="18" s="1"/>
  <c r="L16" i="18"/>
  <c r="N16" i="18" s="1"/>
  <c r="L14" i="18"/>
  <c r="N14" i="18" s="1"/>
  <c r="L13" i="18"/>
  <c r="N13" i="18" s="1"/>
  <c r="L10" i="18"/>
  <c r="N10" i="18" s="1"/>
  <c r="J5" i="19"/>
  <c r="J39" i="19" s="1"/>
  <c r="I5" i="19"/>
  <c r="I39" i="19" s="1"/>
  <c r="K9" i="19"/>
  <c r="L8" i="18"/>
  <c r="N8" i="18" s="1"/>
  <c r="L9" i="18"/>
  <c r="N9" i="18" s="1"/>
  <c r="G4" i="18"/>
  <c r="G38" i="18" s="1"/>
  <c r="K5" i="18"/>
  <c r="K39" i="18" s="1"/>
  <c r="L20" i="18"/>
  <c r="N20" i="18" s="1"/>
  <c r="L12" i="18"/>
  <c r="N12" i="18" s="1"/>
  <c r="L36" i="18"/>
  <c r="N36" i="18" s="1"/>
  <c r="K4" i="18"/>
  <c r="K38" i="18" s="1"/>
  <c r="L28" i="18"/>
  <c r="N28" i="18" s="1"/>
  <c r="L37" i="17"/>
  <c r="N37" i="17" s="1"/>
  <c r="L31" i="17"/>
  <c r="N31" i="17" s="1"/>
  <c r="L30" i="17"/>
  <c r="N30" i="17" s="1"/>
  <c r="L24" i="17"/>
  <c r="N24" i="17" s="1"/>
  <c r="L25" i="17"/>
  <c r="N25" i="17" s="1"/>
  <c r="L17" i="17"/>
  <c r="N17" i="17" s="1"/>
  <c r="L16" i="17"/>
  <c r="N16" i="17" s="1"/>
  <c r="L14" i="17"/>
  <c r="N14" i="17" s="1"/>
  <c r="K17" i="19"/>
  <c r="K21" i="19"/>
  <c r="K25" i="19"/>
  <c r="K29" i="19"/>
  <c r="K33" i="19"/>
  <c r="K37" i="19"/>
  <c r="K13" i="19"/>
  <c r="L12" i="17"/>
  <c r="N12" i="17" s="1"/>
  <c r="D5" i="19"/>
  <c r="D39" i="19" s="1"/>
  <c r="L10" i="17"/>
  <c r="N10" i="17" s="1"/>
  <c r="L9" i="17"/>
  <c r="N9" i="17" s="1"/>
  <c r="L8" i="17"/>
  <c r="N8" i="17" s="1"/>
  <c r="G4" i="17"/>
  <c r="G38" i="17" s="1"/>
  <c r="K5" i="17"/>
  <c r="K39" i="17" s="1"/>
  <c r="L4" i="9"/>
  <c r="L38" i="9" s="1"/>
  <c r="K8" i="19"/>
  <c r="K12" i="19"/>
  <c r="K16" i="19"/>
  <c r="K20" i="19"/>
  <c r="K24" i="19"/>
  <c r="K28" i="19"/>
  <c r="K32" i="19"/>
  <c r="K36" i="19"/>
  <c r="G4" i="14"/>
  <c r="G38" i="14" s="1"/>
  <c r="K4" i="17"/>
  <c r="K38" i="17" s="1"/>
  <c r="L6" i="17"/>
  <c r="L39" i="11"/>
  <c r="N39" i="11" s="1"/>
  <c r="L7" i="10"/>
  <c r="G5" i="10"/>
  <c r="G39" i="10" s="1"/>
  <c r="L7" i="18"/>
  <c r="G5" i="18"/>
  <c r="G39" i="18" s="1"/>
  <c r="N4" i="9"/>
  <c r="N38" i="9" s="1"/>
  <c r="M5" i="19"/>
  <c r="M39" i="19" s="1"/>
  <c r="K11" i="19"/>
  <c r="K15" i="19"/>
  <c r="K19" i="19"/>
  <c r="K23" i="19"/>
  <c r="K27" i="19"/>
  <c r="K31" i="19"/>
  <c r="K35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L28" i="19" s="1"/>
  <c r="N28" i="19" s="1"/>
  <c r="G29" i="19"/>
  <c r="G30" i="19"/>
  <c r="G31" i="19"/>
  <c r="G32" i="19"/>
  <c r="G33" i="19"/>
  <c r="G34" i="19"/>
  <c r="G35" i="19"/>
  <c r="G36" i="19"/>
  <c r="G37" i="19"/>
  <c r="K5" i="14"/>
  <c r="K39" i="14" s="1"/>
  <c r="K4" i="16"/>
  <c r="L4" i="16" s="1"/>
  <c r="N4" i="16" s="1"/>
  <c r="K10" i="19"/>
  <c r="K14" i="19"/>
  <c r="K18" i="19"/>
  <c r="K22" i="19"/>
  <c r="K26" i="19"/>
  <c r="K30" i="19"/>
  <c r="K34" i="19"/>
  <c r="L7" i="17"/>
  <c r="G5" i="17"/>
  <c r="G39" i="17" s="1"/>
  <c r="L6" i="18"/>
  <c r="K7" i="19"/>
  <c r="H5" i="19"/>
  <c r="H39" i="19" s="1"/>
  <c r="K6" i="19"/>
  <c r="H4" i="19"/>
  <c r="H38" i="19" s="1"/>
  <c r="G7" i="19"/>
  <c r="C5" i="19"/>
  <c r="C39" i="19" s="1"/>
  <c r="G6" i="19"/>
  <c r="C4" i="19"/>
  <c r="C38" i="19" s="1"/>
  <c r="M4" i="19"/>
  <c r="M38" i="19" s="1"/>
  <c r="I4" i="19"/>
  <c r="I38" i="19" s="1"/>
  <c r="J4" i="19"/>
  <c r="J38" i="19" s="1"/>
  <c r="D4" i="19"/>
  <c r="D38" i="19" s="1"/>
  <c r="E4" i="19"/>
  <c r="E38" i="19" s="1"/>
  <c r="F4" i="19"/>
  <c r="F38" i="19" s="1"/>
  <c r="L5" i="15"/>
  <c r="N5" i="15" s="1"/>
  <c r="L4" i="15"/>
  <c r="N4" i="15" s="1"/>
  <c r="G39" i="13"/>
  <c r="L5" i="13"/>
  <c r="G38" i="13"/>
  <c r="L4" i="13"/>
  <c r="J4" i="3"/>
  <c r="G31" i="1"/>
  <c r="G30" i="1"/>
  <c r="K31" i="1"/>
  <c r="K17" i="5"/>
  <c r="K17" i="4"/>
  <c r="K17" i="3"/>
  <c r="K17" i="1"/>
  <c r="K16" i="4"/>
  <c r="K14" i="1"/>
  <c r="G37" i="3"/>
  <c r="G35" i="3"/>
  <c r="K13" i="4"/>
  <c r="I5" i="3"/>
  <c r="K37" i="8"/>
  <c r="G37" i="8"/>
  <c r="K36" i="8"/>
  <c r="G36" i="8"/>
  <c r="K35" i="8"/>
  <c r="G35" i="8"/>
  <c r="K34" i="8"/>
  <c r="G34" i="8"/>
  <c r="K33" i="8"/>
  <c r="G33" i="8"/>
  <c r="K32" i="8"/>
  <c r="G32" i="8"/>
  <c r="K31" i="8"/>
  <c r="G31" i="8"/>
  <c r="K30" i="8"/>
  <c r="G30" i="8"/>
  <c r="K29" i="8"/>
  <c r="G29" i="8"/>
  <c r="K28" i="8"/>
  <c r="G28" i="8"/>
  <c r="K27" i="8"/>
  <c r="G27" i="8"/>
  <c r="K26" i="8"/>
  <c r="G26" i="8"/>
  <c r="K25" i="8"/>
  <c r="G25" i="8"/>
  <c r="K24" i="8"/>
  <c r="G24" i="8"/>
  <c r="K23" i="8"/>
  <c r="G23" i="8"/>
  <c r="K22" i="8"/>
  <c r="G22" i="8"/>
  <c r="K21" i="8"/>
  <c r="G21" i="8"/>
  <c r="K20" i="8"/>
  <c r="G20" i="8"/>
  <c r="K19" i="8"/>
  <c r="G19" i="8"/>
  <c r="K18" i="8"/>
  <c r="G18" i="8"/>
  <c r="K17" i="8"/>
  <c r="G17" i="8"/>
  <c r="K16" i="8"/>
  <c r="G16" i="8"/>
  <c r="K15" i="8"/>
  <c r="G15" i="8"/>
  <c r="K14" i="8"/>
  <c r="G14" i="8"/>
  <c r="K13" i="8"/>
  <c r="G13" i="8"/>
  <c r="K12" i="8"/>
  <c r="G12" i="8"/>
  <c r="K11" i="8"/>
  <c r="G11" i="8"/>
  <c r="K10" i="8"/>
  <c r="G10" i="8"/>
  <c r="K9" i="8"/>
  <c r="G9" i="8"/>
  <c r="K8" i="8"/>
  <c r="G8" i="8"/>
  <c r="K7" i="8"/>
  <c r="G7" i="8"/>
  <c r="K6" i="8"/>
  <c r="G6" i="8"/>
  <c r="L5" i="16" l="1"/>
  <c r="N5" i="16" s="1"/>
  <c r="L39" i="16"/>
  <c r="N39" i="16" s="1"/>
  <c r="L38" i="16"/>
  <c r="N38" i="16" s="1"/>
  <c r="L35" i="19"/>
  <c r="N35" i="19" s="1"/>
  <c r="L5" i="14"/>
  <c r="L39" i="14" s="1"/>
  <c r="L4" i="12"/>
  <c r="N4" i="12" s="1"/>
  <c r="L5" i="12"/>
  <c r="N5" i="12" s="1"/>
  <c r="L39" i="12"/>
  <c r="N39" i="12" s="1"/>
  <c r="L38" i="12"/>
  <c r="N38" i="12" s="1"/>
  <c r="N4" i="10"/>
  <c r="N38" i="10" s="1"/>
  <c r="L4" i="10"/>
  <c r="L38" i="10" s="1"/>
  <c r="L21" i="19"/>
  <c r="N21" i="19" s="1"/>
  <c r="L19" i="19"/>
  <c r="N19" i="19" s="1"/>
  <c r="K5" i="19"/>
  <c r="K39" i="19" s="1"/>
  <c r="L25" i="19"/>
  <c r="N25" i="19" s="1"/>
  <c r="L37" i="19"/>
  <c r="N37" i="19" s="1"/>
  <c r="L32" i="19"/>
  <c r="N32" i="19" s="1"/>
  <c r="L31" i="1"/>
  <c r="N31" i="1" s="1"/>
  <c r="L27" i="19"/>
  <c r="N27" i="19" s="1"/>
  <c r="L23" i="19"/>
  <c r="N23" i="19" s="1"/>
  <c r="L17" i="19"/>
  <c r="N17" i="19" s="1"/>
  <c r="L9" i="19"/>
  <c r="N9" i="19" s="1"/>
  <c r="L10" i="19"/>
  <c r="N10" i="19" s="1"/>
  <c r="L33" i="19"/>
  <c r="N33" i="19" s="1"/>
  <c r="L12" i="19"/>
  <c r="N12" i="19" s="1"/>
  <c r="L30" i="19"/>
  <c r="N30" i="19" s="1"/>
  <c r="L16" i="19"/>
  <c r="N16" i="19" s="1"/>
  <c r="L29" i="19"/>
  <c r="N29" i="19" s="1"/>
  <c r="L26" i="19"/>
  <c r="N26" i="19" s="1"/>
  <c r="L14" i="19"/>
  <c r="N14" i="19" s="1"/>
  <c r="L34" i="19"/>
  <c r="N34" i="19" s="1"/>
  <c r="L18" i="19"/>
  <c r="N18" i="19" s="1"/>
  <c r="L36" i="19"/>
  <c r="N36" i="19" s="1"/>
  <c r="L20" i="19"/>
  <c r="N20" i="19" s="1"/>
  <c r="L31" i="19"/>
  <c r="N31" i="19" s="1"/>
  <c r="L15" i="19"/>
  <c r="N15" i="19" s="1"/>
  <c r="L13" i="19"/>
  <c r="N13" i="19" s="1"/>
  <c r="L11" i="19"/>
  <c r="N11" i="19" s="1"/>
  <c r="K5" i="8"/>
  <c r="K39" i="8" s="1"/>
  <c r="G5" i="8"/>
  <c r="G39" i="8" s="1"/>
  <c r="K4" i="8"/>
  <c r="K38" i="8" s="1"/>
  <c r="G4" i="8"/>
  <c r="G38" i="8" s="1"/>
  <c r="L22" i="19"/>
  <c r="N22" i="19" s="1"/>
  <c r="L24" i="19"/>
  <c r="N24" i="19" s="1"/>
  <c r="L8" i="19"/>
  <c r="N8" i="19" s="1"/>
  <c r="L6" i="8"/>
  <c r="N6" i="8" s="1"/>
  <c r="L8" i="8"/>
  <c r="N8" i="8" s="1"/>
  <c r="L10" i="8"/>
  <c r="N10" i="8" s="1"/>
  <c r="L12" i="8"/>
  <c r="N12" i="8" s="1"/>
  <c r="L14" i="8"/>
  <c r="N14" i="8" s="1"/>
  <c r="L16" i="8"/>
  <c r="N16" i="8" s="1"/>
  <c r="L18" i="8"/>
  <c r="N18" i="8" s="1"/>
  <c r="L20" i="8"/>
  <c r="N20" i="8" s="1"/>
  <c r="L7" i="8"/>
  <c r="L9" i="8"/>
  <c r="N9" i="8" s="1"/>
  <c r="L11" i="8"/>
  <c r="N11" i="8" s="1"/>
  <c r="L13" i="8"/>
  <c r="N13" i="8" s="1"/>
  <c r="L15" i="8"/>
  <c r="N15" i="8" s="1"/>
  <c r="L17" i="8"/>
  <c r="N17" i="8" s="1"/>
  <c r="L19" i="8"/>
  <c r="N19" i="8" s="1"/>
  <c r="L21" i="8"/>
  <c r="N21" i="8" s="1"/>
  <c r="L23" i="8"/>
  <c r="N23" i="8" s="1"/>
  <c r="L25" i="8"/>
  <c r="N25" i="8" s="1"/>
  <c r="L27" i="8"/>
  <c r="N27" i="8" s="1"/>
  <c r="L29" i="8"/>
  <c r="N29" i="8" s="1"/>
  <c r="L31" i="8"/>
  <c r="N31" i="8" s="1"/>
  <c r="L33" i="8"/>
  <c r="N33" i="8" s="1"/>
  <c r="L35" i="8"/>
  <c r="N35" i="8" s="1"/>
  <c r="L37" i="8"/>
  <c r="N37" i="8" s="1"/>
  <c r="L4" i="14"/>
  <c r="N4" i="14" s="1"/>
  <c r="N38" i="14" s="1"/>
  <c r="L4" i="18"/>
  <c r="L38" i="18" s="1"/>
  <c r="N6" i="18"/>
  <c r="N4" i="18" s="1"/>
  <c r="N38" i="18" s="1"/>
  <c r="N7" i="17"/>
  <c r="N5" i="17" s="1"/>
  <c r="N39" i="17" s="1"/>
  <c r="L5" i="17"/>
  <c r="L39" i="17" s="1"/>
  <c r="L5" i="10"/>
  <c r="L39" i="10" s="1"/>
  <c r="N7" i="10"/>
  <c r="N5" i="10" s="1"/>
  <c r="N39" i="10" s="1"/>
  <c r="L22" i="8"/>
  <c r="N22" i="8" s="1"/>
  <c r="L24" i="8"/>
  <c r="N24" i="8" s="1"/>
  <c r="L26" i="8"/>
  <c r="N26" i="8" s="1"/>
  <c r="L28" i="8"/>
  <c r="N28" i="8" s="1"/>
  <c r="L30" i="8"/>
  <c r="N30" i="8" s="1"/>
  <c r="L32" i="8"/>
  <c r="N32" i="8" s="1"/>
  <c r="L34" i="8"/>
  <c r="N34" i="8" s="1"/>
  <c r="L36" i="8"/>
  <c r="N36" i="8" s="1"/>
  <c r="K4" i="19"/>
  <c r="K38" i="19" s="1"/>
  <c r="N7" i="18"/>
  <c r="N5" i="18" s="1"/>
  <c r="N39" i="18" s="1"/>
  <c r="L5" i="18"/>
  <c r="L39" i="18" s="1"/>
  <c r="L4" i="17"/>
  <c r="L38" i="17" s="1"/>
  <c r="N6" i="17"/>
  <c r="N4" i="17" s="1"/>
  <c r="N38" i="17" s="1"/>
  <c r="L6" i="19"/>
  <c r="G4" i="19"/>
  <c r="G38" i="19" s="1"/>
  <c r="L7" i="19"/>
  <c r="G5" i="19"/>
  <c r="G39" i="19" s="1"/>
  <c r="L38" i="13"/>
  <c r="N4" i="13"/>
  <c r="N38" i="13" s="1"/>
  <c r="L39" i="13"/>
  <c r="N5" i="13"/>
  <c r="N7" i="8"/>
  <c r="N5" i="8" s="1"/>
  <c r="N4" i="8" l="1"/>
  <c r="N38" i="8" s="1"/>
  <c r="N39" i="8"/>
  <c r="L38" i="14"/>
  <c r="N5" i="14"/>
  <c r="N39" i="14" s="1"/>
  <c r="L5" i="8"/>
  <c r="L39" i="8" s="1"/>
  <c r="L4" i="8"/>
  <c r="L38" i="8" s="1"/>
  <c r="N7" i="19"/>
  <c r="N5" i="19" s="1"/>
  <c r="N39" i="19" s="1"/>
  <c r="L5" i="19"/>
  <c r="L39" i="19" s="1"/>
  <c r="N6" i="19"/>
  <c r="N4" i="19" s="1"/>
  <c r="N38" i="19" s="1"/>
  <c r="L4" i="19"/>
  <c r="L38" i="19" s="1"/>
  <c r="G37" i="7"/>
  <c r="L37" i="7" s="1"/>
  <c r="N37" i="7" s="1"/>
  <c r="K36" i="7"/>
  <c r="G36" i="7"/>
  <c r="K35" i="7"/>
  <c r="G35" i="7"/>
  <c r="K34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K24" i="7"/>
  <c r="G24" i="7"/>
  <c r="K23" i="7"/>
  <c r="G23" i="7"/>
  <c r="K22" i="7"/>
  <c r="G22" i="7"/>
  <c r="K21" i="7"/>
  <c r="G21" i="7"/>
  <c r="K20" i="7"/>
  <c r="G20" i="7"/>
  <c r="K19" i="7"/>
  <c r="G19" i="7"/>
  <c r="K18" i="7"/>
  <c r="G18" i="7"/>
  <c r="K17" i="7"/>
  <c r="G17" i="7"/>
  <c r="K16" i="7"/>
  <c r="G16" i="7"/>
  <c r="K15" i="7"/>
  <c r="G15" i="7"/>
  <c r="K14" i="7"/>
  <c r="G14" i="7"/>
  <c r="K13" i="7"/>
  <c r="G13" i="7"/>
  <c r="K12" i="7"/>
  <c r="G12" i="7"/>
  <c r="K11" i="7"/>
  <c r="G11" i="7"/>
  <c r="K10" i="7"/>
  <c r="G10" i="7"/>
  <c r="K9" i="7"/>
  <c r="G9" i="7"/>
  <c r="K8" i="7"/>
  <c r="G8" i="7"/>
  <c r="K7" i="7"/>
  <c r="G7" i="7"/>
  <c r="K6" i="7"/>
  <c r="G6" i="7"/>
  <c r="M5" i="7"/>
  <c r="M39" i="7" s="1"/>
  <c r="J5" i="7"/>
  <c r="J39" i="7" s="1"/>
  <c r="I5" i="7"/>
  <c r="I39" i="7" s="1"/>
  <c r="H5" i="7"/>
  <c r="H39" i="7" s="1"/>
  <c r="F5" i="7"/>
  <c r="F39" i="7" s="1"/>
  <c r="E5" i="7"/>
  <c r="E39" i="7" s="1"/>
  <c r="D5" i="7"/>
  <c r="D39" i="7" s="1"/>
  <c r="C5" i="7"/>
  <c r="C39" i="7" s="1"/>
  <c r="M4" i="7"/>
  <c r="M38" i="7" s="1"/>
  <c r="J4" i="7"/>
  <c r="J38" i="7" s="1"/>
  <c r="I4" i="7"/>
  <c r="I38" i="7" s="1"/>
  <c r="H4" i="7"/>
  <c r="H38" i="7" s="1"/>
  <c r="F4" i="7"/>
  <c r="F38" i="7" s="1"/>
  <c r="E4" i="7"/>
  <c r="E38" i="7" s="1"/>
  <c r="D4" i="7"/>
  <c r="D38" i="7" s="1"/>
  <c r="C4" i="7"/>
  <c r="C38" i="7" s="1"/>
  <c r="K4" i="7" l="1"/>
  <c r="K38" i="7" s="1"/>
  <c r="K5" i="7"/>
  <c r="K39" i="7" s="1"/>
  <c r="G4" i="7"/>
  <c r="G38" i="7" s="1"/>
  <c r="G5" i="7"/>
  <c r="G39" i="7" s="1"/>
  <c r="L7" i="7"/>
  <c r="N7" i="7" s="1"/>
  <c r="L9" i="7"/>
  <c r="N9" i="7" s="1"/>
  <c r="L11" i="7"/>
  <c r="N11" i="7" s="1"/>
  <c r="L13" i="7"/>
  <c r="N13" i="7" s="1"/>
  <c r="L15" i="7"/>
  <c r="N15" i="7" s="1"/>
  <c r="L17" i="7"/>
  <c r="N17" i="7" s="1"/>
  <c r="L19" i="7"/>
  <c r="N19" i="7" s="1"/>
  <c r="L21" i="7"/>
  <c r="N21" i="7" s="1"/>
  <c r="L23" i="7"/>
  <c r="N23" i="7" s="1"/>
  <c r="L25" i="7"/>
  <c r="N25" i="7" s="1"/>
  <c r="L27" i="7"/>
  <c r="N27" i="7" s="1"/>
  <c r="L29" i="7"/>
  <c r="N29" i="7" s="1"/>
  <c r="L31" i="7"/>
  <c r="N31" i="7" s="1"/>
  <c r="L33" i="7"/>
  <c r="N33" i="7" s="1"/>
  <c r="L35" i="7"/>
  <c r="N35" i="7" s="1"/>
  <c r="L6" i="7"/>
  <c r="N6" i="7" s="1"/>
  <c r="L8" i="7"/>
  <c r="N8" i="7" s="1"/>
  <c r="L10" i="7"/>
  <c r="N10" i="7" s="1"/>
  <c r="L12" i="7"/>
  <c r="N12" i="7" s="1"/>
  <c r="L14" i="7"/>
  <c r="N14" i="7" s="1"/>
  <c r="L16" i="7"/>
  <c r="N16" i="7" s="1"/>
  <c r="L18" i="7"/>
  <c r="N18" i="7" s="1"/>
  <c r="L20" i="7"/>
  <c r="N20" i="7" s="1"/>
  <c r="L22" i="7"/>
  <c r="N22" i="7" s="1"/>
  <c r="L24" i="7"/>
  <c r="N24" i="7" s="1"/>
  <c r="L26" i="7"/>
  <c r="N26" i="7" s="1"/>
  <c r="L28" i="7"/>
  <c r="N28" i="7" s="1"/>
  <c r="L30" i="7"/>
  <c r="N30" i="7" s="1"/>
  <c r="L32" i="7"/>
  <c r="N32" i="7" s="1"/>
  <c r="L34" i="7"/>
  <c r="N34" i="7" s="1"/>
  <c r="L36" i="7"/>
  <c r="N36" i="7" s="1"/>
  <c r="L5" i="7" l="1"/>
  <c r="L39" i="7" s="1"/>
  <c r="L4" i="7"/>
  <c r="L38" i="7" s="1"/>
  <c r="N5" i="7"/>
  <c r="N39" i="7" s="1"/>
  <c r="N4" i="7"/>
  <c r="N38" i="7" s="1"/>
  <c r="M4" i="5"/>
  <c r="M38" i="5" s="1"/>
  <c r="J4" i="5"/>
  <c r="J38" i="5" s="1"/>
  <c r="I4" i="5"/>
  <c r="I38" i="5" s="1"/>
  <c r="H4" i="5"/>
  <c r="K7" i="5"/>
  <c r="D4" i="5"/>
  <c r="D38" i="5" s="1"/>
  <c r="C4" i="5"/>
  <c r="C38" i="5" s="1"/>
  <c r="G12" i="4"/>
  <c r="K12" i="4"/>
  <c r="C5" i="4"/>
  <c r="C39" i="4" s="1"/>
  <c r="M5" i="4"/>
  <c r="M39" i="4" s="1"/>
  <c r="I5" i="4"/>
  <c r="I39" i="4" s="1"/>
  <c r="J5" i="4"/>
  <c r="J39" i="4" s="1"/>
  <c r="H5" i="4"/>
  <c r="D5" i="4"/>
  <c r="E5" i="4"/>
  <c r="E39" i="4" s="1"/>
  <c r="F5" i="4"/>
  <c r="F39" i="4" s="1"/>
  <c r="M4" i="4"/>
  <c r="M38" i="4" s="1"/>
  <c r="I4" i="4"/>
  <c r="I38" i="4" s="1"/>
  <c r="J4" i="4"/>
  <c r="J38" i="4" s="1"/>
  <c r="H4" i="4"/>
  <c r="H38" i="4" s="1"/>
  <c r="D4" i="4"/>
  <c r="D38" i="4" s="1"/>
  <c r="E4" i="4"/>
  <c r="F4" i="4"/>
  <c r="C4" i="4"/>
  <c r="C38" i="4" s="1"/>
  <c r="C5" i="3"/>
  <c r="C39" i="3" s="1"/>
  <c r="K6" i="1"/>
  <c r="D5" i="3"/>
  <c r="D39" i="3" s="1"/>
  <c r="E5" i="3"/>
  <c r="E39" i="3" s="1"/>
  <c r="F5" i="3"/>
  <c r="F39" i="3" s="1"/>
  <c r="H5" i="3"/>
  <c r="H39" i="3" s="1"/>
  <c r="I39" i="3"/>
  <c r="J5" i="3"/>
  <c r="J39" i="3" s="1"/>
  <c r="M5" i="3"/>
  <c r="M39" i="3" s="1"/>
  <c r="D4" i="3"/>
  <c r="D38" i="3" s="1"/>
  <c r="E4" i="3"/>
  <c r="E38" i="3" s="1"/>
  <c r="F4" i="3"/>
  <c r="F38" i="3" s="1"/>
  <c r="H4" i="3"/>
  <c r="H38" i="3" s="1"/>
  <c r="I4" i="3"/>
  <c r="I38" i="3" s="1"/>
  <c r="J38" i="3"/>
  <c r="M4" i="3"/>
  <c r="M38" i="3" s="1"/>
  <c r="C4" i="3"/>
  <c r="C38" i="3" s="1"/>
  <c r="G9" i="1"/>
  <c r="G6" i="1"/>
  <c r="I5" i="5"/>
  <c r="I39" i="5" s="1"/>
  <c r="J5" i="5"/>
  <c r="J39" i="5" s="1"/>
  <c r="H5" i="5"/>
  <c r="H39" i="5" s="1"/>
  <c r="D5" i="5"/>
  <c r="D39" i="5" s="1"/>
  <c r="E5" i="5"/>
  <c r="E39" i="5" s="1"/>
  <c r="F5" i="5"/>
  <c r="F39" i="5" s="1"/>
  <c r="H38" i="5"/>
  <c r="E4" i="5"/>
  <c r="E38" i="5" s="1"/>
  <c r="F4" i="5"/>
  <c r="F38" i="5" s="1"/>
  <c r="K30" i="4"/>
  <c r="G30" i="4"/>
  <c r="K24" i="4"/>
  <c r="K23" i="5"/>
  <c r="K37" i="5"/>
  <c r="G37" i="5"/>
  <c r="G36" i="5"/>
  <c r="K35" i="5"/>
  <c r="G35" i="5"/>
  <c r="K34" i="5"/>
  <c r="G34" i="5"/>
  <c r="K33" i="5"/>
  <c r="G33" i="5"/>
  <c r="K32" i="5"/>
  <c r="G32" i="5"/>
  <c r="K31" i="5"/>
  <c r="G31" i="5"/>
  <c r="K30" i="5"/>
  <c r="G30" i="5"/>
  <c r="K29" i="5"/>
  <c r="G29" i="5"/>
  <c r="K28" i="5"/>
  <c r="G28" i="5"/>
  <c r="K27" i="5"/>
  <c r="G27" i="5"/>
  <c r="K26" i="5"/>
  <c r="G26" i="5"/>
  <c r="K25" i="5"/>
  <c r="G25" i="5"/>
  <c r="K24" i="5"/>
  <c r="G24" i="5"/>
  <c r="G23" i="5"/>
  <c r="K22" i="5"/>
  <c r="G22" i="5"/>
  <c r="L22" i="5" s="1"/>
  <c r="N22" i="5" s="1"/>
  <c r="K21" i="5"/>
  <c r="G21" i="5"/>
  <c r="K20" i="5"/>
  <c r="G20" i="5"/>
  <c r="L20" i="5" s="1"/>
  <c r="N20" i="5" s="1"/>
  <c r="K19" i="5"/>
  <c r="G19" i="5"/>
  <c r="K18" i="5"/>
  <c r="G18" i="5"/>
  <c r="L18" i="5" s="1"/>
  <c r="N18" i="5" s="1"/>
  <c r="G17" i="5"/>
  <c r="K16" i="5"/>
  <c r="G16" i="5"/>
  <c r="K15" i="5"/>
  <c r="G15" i="5"/>
  <c r="K14" i="5"/>
  <c r="G14" i="5"/>
  <c r="K13" i="5"/>
  <c r="G13" i="5"/>
  <c r="K12" i="5"/>
  <c r="G12" i="5"/>
  <c r="K11" i="5"/>
  <c r="G11" i="5"/>
  <c r="K10" i="5"/>
  <c r="G10" i="5"/>
  <c r="K9" i="5"/>
  <c r="G9" i="5"/>
  <c r="K8" i="5"/>
  <c r="G8" i="5"/>
  <c r="K6" i="5"/>
  <c r="G6" i="5"/>
  <c r="K37" i="4"/>
  <c r="G37" i="4"/>
  <c r="K36" i="4"/>
  <c r="G36" i="4"/>
  <c r="K35" i="4"/>
  <c r="G35" i="4"/>
  <c r="K34" i="4"/>
  <c r="G34" i="4"/>
  <c r="K33" i="4"/>
  <c r="G33" i="4"/>
  <c r="K32" i="4"/>
  <c r="G32" i="4"/>
  <c r="K31" i="4"/>
  <c r="G31" i="4"/>
  <c r="L31" i="4" s="1"/>
  <c r="N31" i="4" s="1"/>
  <c r="K29" i="4"/>
  <c r="G29" i="4"/>
  <c r="K28" i="4"/>
  <c r="G28" i="4"/>
  <c r="L28" i="4" s="1"/>
  <c r="N28" i="4" s="1"/>
  <c r="K27" i="4"/>
  <c r="G27" i="4"/>
  <c r="K26" i="4"/>
  <c r="G26" i="4"/>
  <c r="K25" i="4"/>
  <c r="G25" i="4"/>
  <c r="G24" i="4"/>
  <c r="K23" i="4"/>
  <c r="G23" i="4"/>
  <c r="K22" i="4"/>
  <c r="G22" i="4"/>
  <c r="K21" i="4"/>
  <c r="G21" i="4"/>
  <c r="K20" i="4"/>
  <c r="G20" i="4"/>
  <c r="K19" i="4"/>
  <c r="G19" i="4"/>
  <c r="K18" i="4"/>
  <c r="G18" i="4"/>
  <c r="G17" i="4"/>
  <c r="G16" i="4"/>
  <c r="L16" i="4" s="1"/>
  <c r="N16" i="4" s="1"/>
  <c r="K15" i="4"/>
  <c r="G15" i="4"/>
  <c r="G14" i="4"/>
  <c r="G13" i="4"/>
  <c r="L13" i="4" s="1"/>
  <c r="N13" i="4" s="1"/>
  <c r="K11" i="4"/>
  <c r="G11" i="4"/>
  <c r="K10" i="4"/>
  <c r="G10" i="4"/>
  <c r="K9" i="4"/>
  <c r="G9" i="4"/>
  <c r="K8" i="4"/>
  <c r="G8" i="4"/>
  <c r="K7" i="4"/>
  <c r="G7" i="4"/>
  <c r="K6" i="4"/>
  <c r="G6" i="4"/>
  <c r="K37" i="3"/>
  <c r="K36" i="3"/>
  <c r="G36" i="3"/>
  <c r="K35" i="3"/>
  <c r="L35" i="3" s="1"/>
  <c r="N35" i="3" s="1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L28" i="3" s="1"/>
  <c r="N28" i="3" s="1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L18" i="3" s="1"/>
  <c r="N18" i="3" s="1"/>
  <c r="G17" i="3"/>
  <c r="L17" i="3" s="1"/>
  <c r="N17" i="3" s="1"/>
  <c r="K16" i="3"/>
  <c r="G16" i="3"/>
  <c r="K15" i="3"/>
  <c r="G15" i="3"/>
  <c r="K14" i="3"/>
  <c r="G14" i="3"/>
  <c r="L14" i="3" s="1"/>
  <c r="N14" i="3" s="1"/>
  <c r="K13" i="3"/>
  <c r="G13" i="3"/>
  <c r="K12" i="3"/>
  <c r="G12" i="3"/>
  <c r="K11" i="3"/>
  <c r="G11" i="3"/>
  <c r="K10" i="3"/>
  <c r="G10" i="3"/>
  <c r="K9" i="3"/>
  <c r="G9" i="3"/>
  <c r="K8" i="3"/>
  <c r="G8" i="3"/>
  <c r="K7" i="3"/>
  <c r="G7" i="3"/>
  <c r="K6" i="3"/>
  <c r="G6" i="3"/>
  <c r="K7" i="1"/>
  <c r="K8" i="1"/>
  <c r="K10" i="1"/>
  <c r="K11" i="1"/>
  <c r="K12" i="1"/>
  <c r="K13" i="1"/>
  <c r="K15" i="1"/>
  <c r="K16" i="1"/>
  <c r="K19" i="1"/>
  <c r="K20" i="1"/>
  <c r="K21" i="1"/>
  <c r="K22" i="1"/>
  <c r="K23" i="1"/>
  <c r="K24" i="1"/>
  <c r="K25" i="1"/>
  <c r="K26" i="1"/>
  <c r="K27" i="1"/>
  <c r="K28" i="1"/>
  <c r="K29" i="1"/>
  <c r="K30" i="1"/>
  <c r="L30" i="1" s="1"/>
  <c r="N30" i="1" s="1"/>
  <c r="K32" i="1"/>
  <c r="K33" i="1"/>
  <c r="K34" i="1"/>
  <c r="K35" i="1"/>
  <c r="K36" i="1"/>
  <c r="K37" i="1"/>
  <c r="G7" i="1"/>
  <c r="G8" i="1"/>
  <c r="G10" i="1"/>
  <c r="G11" i="1"/>
  <c r="G12" i="1"/>
  <c r="G13" i="1"/>
  <c r="G14" i="1"/>
  <c r="L14" i="1" s="1"/>
  <c r="N14" i="1" s="1"/>
  <c r="G15" i="1"/>
  <c r="L15" i="1" s="1"/>
  <c r="N15" i="1" s="1"/>
  <c r="G16" i="1"/>
  <c r="G17" i="1"/>
  <c r="L17" i="1" s="1"/>
  <c r="N17" i="1" s="1"/>
  <c r="G18" i="1"/>
  <c r="G19" i="1"/>
  <c r="G20" i="1"/>
  <c r="G21" i="1"/>
  <c r="G22" i="1"/>
  <c r="G23" i="1"/>
  <c r="L23" i="1" s="1"/>
  <c r="N23" i="1" s="1"/>
  <c r="G24" i="1"/>
  <c r="G25" i="1"/>
  <c r="G26" i="1"/>
  <c r="G27" i="1"/>
  <c r="G28" i="1"/>
  <c r="L28" i="1" s="1"/>
  <c r="N28" i="1" s="1"/>
  <c r="G29" i="1"/>
  <c r="G32" i="1"/>
  <c r="L32" i="1" s="1"/>
  <c r="N32" i="1" s="1"/>
  <c r="G33" i="1"/>
  <c r="G34" i="1"/>
  <c r="L34" i="1" s="1"/>
  <c r="N34" i="1" s="1"/>
  <c r="G35" i="1"/>
  <c r="G36" i="1"/>
  <c r="G37" i="1"/>
  <c r="L12" i="3" l="1"/>
  <c r="N12" i="3" s="1"/>
  <c r="K5" i="3"/>
  <c r="K39" i="3" s="1"/>
  <c r="L6" i="3"/>
  <c r="N6" i="3" s="1"/>
  <c r="G38" i="4"/>
  <c r="K38" i="4"/>
  <c r="H39" i="4"/>
  <c r="K39" i="4" s="1"/>
  <c r="K5" i="4"/>
  <c r="D39" i="4"/>
  <c r="G39" i="4" s="1"/>
  <c r="G5" i="4"/>
  <c r="L16" i="3"/>
  <c r="N16" i="3" s="1"/>
  <c r="K4" i="3"/>
  <c r="K38" i="3" s="1"/>
  <c r="L8" i="3"/>
  <c r="N8" i="3" s="1"/>
  <c r="L37" i="5"/>
  <c r="N37" i="5" s="1"/>
  <c r="L33" i="5"/>
  <c r="N33" i="5" s="1"/>
  <c r="L8" i="5"/>
  <c r="N8" i="5" s="1"/>
  <c r="L10" i="5"/>
  <c r="N10" i="5" s="1"/>
  <c r="L12" i="5"/>
  <c r="N12" i="5" s="1"/>
  <c r="L14" i="5"/>
  <c r="N14" i="5" s="1"/>
  <c r="L16" i="5"/>
  <c r="N16" i="5" s="1"/>
  <c r="L25" i="5"/>
  <c r="N25" i="5" s="1"/>
  <c r="L27" i="5"/>
  <c r="N27" i="5" s="1"/>
  <c r="L29" i="5"/>
  <c r="N29" i="5" s="1"/>
  <c r="L31" i="5"/>
  <c r="N31" i="5" s="1"/>
  <c r="L23" i="5"/>
  <c r="N23" i="5" s="1"/>
  <c r="L37" i="4"/>
  <c r="N37" i="4" s="1"/>
  <c r="L33" i="4"/>
  <c r="N33" i="4" s="1"/>
  <c r="L26" i="4"/>
  <c r="N26" i="4" s="1"/>
  <c r="L12" i="4"/>
  <c r="N12" i="4" s="1"/>
  <c r="L11" i="4"/>
  <c r="N11" i="4" s="1"/>
  <c r="L9" i="4"/>
  <c r="N9" i="4" s="1"/>
  <c r="L7" i="4"/>
  <c r="N7" i="4" s="1"/>
  <c r="L24" i="4"/>
  <c r="N24" i="4" s="1"/>
  <c r="L14" i="4"/>
  <c r="N14" i="4" s="1"/>
  <c r="L19" i="4"/>
  <c r="N19" i="4" s="1"/>
  <c r="L21" i="4"/>
  <c r="N21" i="4" s="1"/>
  <c r="L23" i="4"/>
  <c r="N23" i="4" s="1"/>
  <c r="L32" i="3"/>
  <c r="N32" i="3" s="1"/>
  <c r="L30" i="3"/>
  <c r="N30" i="3" s="1"/>
  <c r="L26" i="3"/>
  <c r="N26" i="3" s="1"/>
  <c r="L24" i="3"/>
  <c r="N24" i="3" s="1"/>
  <c r="L22" i="3"/>
  <c r="N22" i="3" s="1"/>
  <c r="L20" i="3"/>
  <c r="N20" i="3" s="1"/>
  <c r="L10" i="3"/>
  <c r="N10" i="3" s="1"/>
  <c r="L36" i="3"/>
  <c r="N36" i="3" s="1"/>
  <c r="L37" i="1"/>
  <c r="N37" i="1" s="1"/>
  <c r="L33" i="1"/>
  <c r="N33" i="1" s="1"/>
  <c r="L27" i="1"/>
  <c r="N27" i="1" s="1"/>
  <c r="L24" i="1"/>
  <c r="N24" i="1" s="1"/>
  <c r="L20" i="1"/>
  <c r="N20" i="1" s="1"/>
  <c r="L19" i="1"/>
  <c r="N19" i="1" s="1"/>
  <c r="L16" i="1"/>
  <c r="N16" i="1" s="1"/>
  <c r="L13" i="1"/>
  <c r="N13" i="1" s="1"/>
  <c r="L12" i="1"/>
  <c r="N12" i="1" s="1"/>
  <c r="L10" i="1"/>
  <c r="N10" i="1" s="1"/>
  <c r="L8" i="1"/>
  <c r="N8" i="1" s="1"/>
  <c r="L29" i="1"/>
  <c r="N29" i="1" s="1"/>
  <c r="L25" i="1"/>
  <c r="N25" i="1" s="1"/>
  <c r="L21" i="1"/>
  <c r="N21" i="1" s="1"/>
  <c r="L11" i="1"/>
  <c r="N11" i="1" s="1"/>
  <c r="L19" i="3"/>
  <c r="N19" i="3" s="1"/>
  <c r="L21" i="3"/>
  <c r="N21" i="3" s="1"/>
  <c r="L23" i="3"/>
  <c r="N23" i="3" s="1"/>
  <c r="L25" i="3"/>
  <c r="N25" i="3" s="1"/>
  <c r="L27" i="3"/>
  <c r="N27" i="3" s="1"/>
  <c r="L29" i="3"/>
  <c r="N29" i="3" s="1"/>
  <c r="L31" i="3"/>
  <c r="N31" i="3" s="1"/>
  <c r="L33" i="3"/>
  <c r="N33" i="3" s="1"/>
  <c r="L15" i="4"/>
  <c r="N15" i="4" s="1"/>
  <c r="L18" i="4"/>
  <c r="N18" i="4" s="1"/>
  <c r="L20" i="4"/>
  <c r="N20" i="4" s="1"/>
  <c r="L22" i="4"/>
  <c r="N22" i="4" s="1"/>
  <c r="L19" i="5"/>
  <c r="N19" i="5" s="1"/>
  <c r="L21" i="5"/>
  <c r="N21" i="5" s="1"/>
  <c r="L30" i="4"/>
  <c r="N30" i="4" s="1"/>
  <c r="L35" i="1"/>
  <c r="N35" i="1" s="1"/>
  <c r="L26" i="1"/>
  <c r="N26" i="1" s="1"/>
  <c r="L22" i="1"/>
  <c r="N22" i="1" s="1"/>
  <c r="L18" i="1"/>
  <c r="N18" i="1" s="1"/>
  <c r="L7" i="3"/>
  <c r="N7" i="3" s="1"/>
  <c r="L9" i="3"/>
  <c r="N9" i="3" s="1"/>
  <c r="L11" i="3"/>
  <c r="N11" i="3" s="1"/>
  <c r="L13" i="3"/>
  <c r="N13" i="3" s="1"/>
  <c r="L15" i="3"/>
  <c r="N15" i="3" s="1"/>
  <c r="L6" i="4"/>
  <c r="N6" i="4" s="1"/>
  <c r="L8" i="4"/>
  <c r="N8" i="4" s="1"/>
  <c r="L10" i="4"/>
  <c r="N10" i="4" s="1"/>
  <c r="L25" i="4"/>
  <c r="N25" i="4" s="1"/>
  <c r="L27" i="4"/>
  <c r="N27" i="4" s="1"/>
  <c r="L29" i="4"/>
  <c r="N29" i="4" s="1"/>
  <c r="L32" i="4"/>
  <c r="N32" i="4" s="1"/>
  <c r="L34" i="4"/>
  <c r="N34" i="4" s="1"/>
  <c r="L6" i="5"/>
  <c r="N6" i="5" s="1"/>
  <c r="L9" i="5"/>
  <c r="L11" i="5"/>
  <c r="N11" i="5" s="1"/>
  <c r="L13" i="5"/>
  <c r="N13" i="5" s="1"/>
  <c r="L15" i="5"/>
  <c r="N15" i="5" s="1"/>
  <c r="L17" i="5"/>
  <c r="N17" i="5" s="1"/>
  <c r="L24" i="5"/>
  <c r="N24" i="5" s="1"/>
  <c r="L26" i="5"/>
  <c r="N26" i="5" s="1"/>
  <c r="L28" i="5"/>
  <c r="N28" i="5" s="1"/>
  <c r="L30" i="5"/>
  <c r="N30" i="5" s="1"/>
  <c r="L32" i="5"/>
  <c r="N32" i="5" s="1"/>
  <c r="L36" i="5"/>
  <c r="N36" i="5" s="1"/>
  <c r="K5" i="5"/>
  <c r="K39" i="5" s="1"/>
  <c r="K4" i="4"/>
  <c r="G4" i="4"/>
  <c r="L17" i="4"/>
  <c r="N17" i="4" s="1"/>
  <c r="L34" i="5"/>
  <c r="L36" i="4"/>
  <c r="L34" i="3"/>
  <c r="L36" i="1"/>
  <c r="L35" i="5"/>
  <c r="L35" i="4"/>
  <c r="L37" i="3"/>
  <c r="G5" i="1"/>
  <c r="G39" i="1" s="1"/>
  <c r="G4" i="5"/>
  <c r="G38" i="5" s="1"/>
  <c r="K4" i="1"/>
  <c r="K38" i="1" s="1"/>
  <c r="G4" i="1"/>
  <c r="G38" i="1" s="1"/>
  <c r="L6" i="1"/>
  <c r="N6" i="1" s="1"/>
  <c r="K4" i="5"/>
  <c r="K38" i="5" s="1"/>
  <c r="G4" i="3"/>
  <c r="G38" i="3" s="1"/>
  <c r="G5" i="3"/>
  <c r="G39" i="3" s="1"/>
  <c r="L7" i="1"/>
  <c r="N7" i="1" s="1"/>
  <c r="L38" i="4" l="1"/>
  <c r="N38" i="4" s="1"/>
  <c r="L5" i="4"/>
  <c r="N5" i="4" s="1"/>
  <c r="N4" i="3"/>
  <c r="L4" i="5"/>
  <c r="N4" i="5" s="1"/>
  <c r="L4" i="4"/>
  <c r="N4" i="4" s="1"/>
  <c r="L39" i="4"/>
  <c r="N39" i="4" s="1"/>
  <c r="L4" i="3"/>
  <c r="L38" i="3" s="1"/>
  <c r="L5" i="3"/>
  <c r="L39" i="3" s="1"/>
  <c r="L4" i="1"/>
  <c r="L38" i="1" s="1"/>
  <c r="N5" i="3"/>
  <c r="N39" i="3" s="1"/>
  <c r="N34" i="5"/>
  <c r="N36" i="4"/>
  <c r="N34" i="3"/>
  <c r="N36" i="1"/>
  <c r="N35" i="5"/>
  <c r="N35" i="4"/>
  <c r="N37" i="3"/>
  <c r="N4" i="1"/>
  <c r="K9" i="1"/>
  <c r="K5" i="1" s="1"/>
  <c r="K39" i="1" s="1"/>
  <c r="G7" i="5"/>
  <c r="L7" i="5" s="1"/>
  <c r="N7" i="5" s="1"/>
  <c r="C5" i="5"/>
  <c r="C39" i="5" s="1"/>
  <c r="N38" i="3" l="1"/>
  <c r="L38" i="5"/>
  <c r="N38" i="1"/>
  <c r="L9" i="1"/>
  <c r="L5" i="1" s="1"/>
  <c r="L39" i="1" s="1"/>
  <c r="G5" i="5"/>
  <c r="M5" i="5"/>
  <c r="N9" i="5"/>
  <c r="N5" i="1" l="1"/>
  <c r="N39" i="1" s="1"/>
  <c r="L5" i="5"/>
  <c r="L39" i="5" s="1"/>
  <c r="G39" i="5"/>
  <c r="M39" i="5"/>
  <c r="N5" i="5" l="1"/>
  <c r="N39" i="5" s="1"/>
</calcChain>
</file>

<file path=xl/sharedStrings.xml><?xml version="1.0" encoding="utf-8"?>
<sst xmlns="http://schemas.openxmlformats.org/spreadsheetml/2006/main" count="1278" uniqueCount="63">
  <si>
    <t>Cirtes veids un</t>
  </si>
  <si>
    <t>Valdošā koku suga</t>
  </si>
  <si>
    <t>Pavisam kopā</t>
  </si>
  <si>
    <t>Cirtes izpildes veidi</t>
  </si>
  <si>
    <t>Priede</t>
  </si>
  <si>
    <t>Egle</t>
  </si>
  <si>
    <t>Ozols</t>
  </si>
  <si>
    <t>Osis</t>
  </si>
  <si>
    <t xml:space="preserve">Kopā skuju un cietie lapu koki </t>
  </si>
  <si>
    <t>Bērzs</t>
  </si>
  <si>
    <t>Melnalksnis</t>
  </si>
  <si>
    <t>Apse</t>
  </si>
  <si>
    <t>Kopā mīkstie lapu koki</t>
  </si>
  <si>
    <t>Kopā</t>
  </si>
  <si>
    <t>Baltalksnis</t>
  </si>
  <si>
    <t>Galvenā cirte</t>
  </si>
  <si>
    <t>ha</t>
  </si>
  <si>
    <r>
      <t>m</t>
    </r>
    <r>
      <rPr>
        <vertAlign val="superscript"/>
        <sz val="10"/>
        <color rgb="FF000000"/>
        <rFont val="Times New Roman"/>
        <family val="1"/>
        <charset val="186"/>
      </rPr>
      <t>3</t>
    </r>
  </si>
  <si>
    <r>
      <t>tai skaitā kailcirte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kailcirte ar sēklas koku atstāšanu,</t>
    </r>
    <r>
      <rPr>
        <sz val="12"/>
        <color rgb="FF000000"/>
        <rFont val="Times New Roman"/>
        <family val="1"/>
        <charset val="186"/>
      </rPr>
      <t>)</t>
    </r>
  </si>
  <si>
    <r>
      <t>tai skaitā izlases 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izlases cirtes pēdējais paņēmiens, sēklas koku novākšana, caurmēra izlases cirte</t>
    </r>
    <r>
      <rPr>
        <sz val="12"/>
        <color rgb="FF000000"/>
        <rFont val="Times New Roman"/>
        <family val="1"/>
        <charset val="186"/>
      </rPr>
      <t>)</t>
    </r>
  </si>
  <si>
    <r>
      <t>tai skaitā kailcirte pēc</t>
    </r>
    <r>
      <rPr>
        <b/>
        <sz val="12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caurmēra</t>
    </r>
  </si>
  <si>
    <t>Kopšanas cirte</t>
  </si>
  <si>
    <r>
      <t>(kopšanas</t>
    </r>
    <r>
      <rPr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un jaunaudžu kopšanas cirte</t>
    </r>
    <r>
      <rPr>
        <sz val="10"/>
        <color rgb="FF000000"/>
        <rFont val="Arial"/>
        <family val="2"/>
        <charset val="186"/>
      </rPr>
      <t>)</t>
    </r>
  </si>
  <si>
    <t>Sanitārā vienlaidus cirte</t>
  </si>
  <si>
    <t>Sanitārā izlases cirte</t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</si>
  <si>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</si>
  <si>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izlases cirte</t>
    </r>
  </si>
  <si>
    <t>Vienlaidus citas cirtes</t>
  </si>
  <si>
    <t>Izlases citas cirtes</t>
  </si>
  <si>
    <t>Vienlaidus ainavu cirte</t>
  </si>
  <si>
    <t>Izlases ainavu cirte</t>
  </si>
  <si>
    <t>Atmežošanas cirte</t>
  </si>
  <si>
    <t>Sanitārā vējgāžu cirte</t>
  </si>
  <si>
    <t>Nelikumīgā vienlaidus cirte</t>
  </si>
  <si>
    <t>Nelikumīgā izlases cirte</t>
  </si>
  <si>
    <t>PAVISAM</t>
  </si>
  <si>
    <t xml:space="preserve">Priede </t>
  </si>
  <si>
    <t>(kopšanas un jaunaudžu kopšanas cirte)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</si>
  <si>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</si>
  <si>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r>
      <t>tai skaitā kailcirte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kailcirte ar sēklas koku atstāšanu,</t>
    </r>
    <r>
      <rPr>
        <sz val="12"/>
        <rFont val="Times New Roman"/>
        <family val="1"/>
        <charset val="186"/>
      </rPr>
      <t>)</t>
    </r>
  </si>
  <si>
    <r>
      <t>tai skaitā izlases 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izlases cirtes pēdējais paņēmiens, sēklas koku novākšana, caurmēra izlases cirte</t>
    </r>
    <r>
      <rPr>
        <sz val="12"/>
        <rFont val="Times New Roman"/>
        <family val="1"/>
        <charset val="186"/>
      </rPr>
      <t>)</t>
    </r>
  </si>
  <si>
    <r>
      <t>tai skaitā kailcirte pēc</t>
    </r>
    <r>
      <rPr>
        <b/>
        <sz val="12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caurmēra</t>
    </r>
  </si>
  <si>
    <r>
      <t xml:space="preserve"> </t>
    </r>
    <r>
      <rPr>
        <b/>
        <sz val="12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</si>
  <si>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rFont val="Times New Roman"/>
        <family val="1"/>
        <charset val="186"/>
      </rPr>
      <t>Rekonstruktīvā izlases cirte</t>
    </r>
  </si>
  <si>
    <t>Valstī kopā valsts meži</t>
  </si>
  <si>
    <t>Kurzemes reģions, visi meži kopā, 2015</t>
  </si>
  <si>
    <t>Kurzemes reģions, pārējie meži, 2015</t>
  </si>
  <si>
    <t>Kurzemes reģions, valsts meži, 2015</t>
  </si>
  <si>
    <t>Latgales reģions, valsts meži, 2015</t>
  </si>
  <si>
    <t>Latgales reģions, pārējie meži, 2015</t>
  </si>
  <si>
    <t>Latgales reģions, visi meži kopā, 2015</t>
  </si>
  <si>
    <t>Rīgas reģions, valsts meži, 2015</t>
  </si>
  <si>
    <t>Rīgas reģions, visi meži kopā, 2015</t>
  </si>
  <si>
    <t>Vidzemes reģions, valsts meži, 2015</t>
  </si>
  <si>
    <t>Valstī visi meži kopā, 2015</t>
  </si>
  <si>
    <t>Valstī kopā pārējie meži, 2015</t>
  </si>
  <si>
    <t>Zemgales reģions, visi meži kopā, 2015</t>
  </si>
  <si>
    <t>Zemgales reģions, pārējie meži, 2015</t>
  </si>
  <si>
    <t>Zemgales reģions, valsts meži, 2015</t>
  </si>
  <si>
    <t>Vidzemes reģions, visi meži kopā, 2015</t>
  </si>
  <si>
    <t>Vidzemes reģions, pārējie meži, 2015</t>
  </si>
  <si>
    <t>Rīgas reģions, pārējie meži, 2015</t>
  </si>
  <si>
    <r>
      <t>(kopšanas</t>
    </r>
    <r>
      <rPr>
        <sz val="10"/>
        <rFont val="Arial"/>
        <family val="2"/>
        <charset val="186"/>
      </rPr>
      <t xml:space="preserve"> </t>
    </r>
    <r>
      <rPr>
        <sz val="10"/>
        <rFont val="Times New Roman"/>
        <family val="1"/>
        <charset val="186"/>
      </rPr>
      <t>un jaunaudžu kopšanas cirte</t>
    </r>
    <r>
      <rPr>
        <sz val="10"/>
        <rFont val="Arial"/>
        <family val="2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</si>
</sst>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C00000"/>
      <name val="Calibri"/>
      <family val="2"/>
      <charset val="186"/>
      <scheme val="minor"/>
    </font>
    <font>
      <b/>
      <sz val="10"/>
      <color rgb="FFC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rgb="FF00B050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4">
    <xf numFmtId="0" fontId="0" fillId="0" borderId="0" xfId="0"/>
    <xf numFmtId="0" fontId="19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18" fillId="0" borderId="11" xfId="0" applyFont="1" applyBorder="1" applyAlignment="1">
      <alignment vertical="top" wrapText="1"/>
    </xf>
    <xf numFmtId="0" fontId="0" fillId="0" borderId="0" xfId="0" applyNumberFormat="1" applyFill="1" applyBorder="1"/>
    <xf numFmtId="0" fontId="19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0" fillId="0" borderId="0" xfId="0" applyFill="1" applyBorder="1"/>
    <xf numFmtId="164" fontId="19" fillId="0" borderId="10" xfId="0" applyNumberFormat="1" applyFont="1" applyFill="1" applyBorder="1" applyAlignment="1">
      <alignment horizontal="center" vertical="top" wrapText="1"/>
    </xf>
    <xf numFmtId="0" fontId="24" fillId="0" borderId="0" xfId="0" applyNumberFormat="1" applyFont="1" applyFill="1" applyBorder="1" applyAlignment="1">
      <alignment vertical="center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5" fillId="0" borderId="15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 wrapText="1"/>
    </xf>
    <xf numFmtId="0" fontId="28" fillId="0" borderId="0" xfId="0" applyFont="1" applyFill="1"/>
    <xf numFmtId="0" fontId="27" fillId="0" borderId="11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29" fillId="0" borderId="10" xfId="0" applyNumberFormat="1" applyFont="1" applyFill="1" applyBorder="1" applyAlignment="1">
      <alignment vertical="center"/>
    </xf>
    <xf numFmtId="0" fontId="29" fillId="0" borderId="0" xfId="0" applyFont="1" applyFill="1"/>
    <xf numFmtId="0" fontId="19" fillId="0" borderId="14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9" fillId="0" borderId="0" xfId="0" applyFont="1" applyFill="1" applyBorder="1"/>
    <xf numFmtId="0" fontId="29" fillId="0" borderId="0" xfId="0" applyNumberFormat="1" applyFont="1" applyFill="1" applyBorder="1"/>
    <xf numFmtId="0" fontId="33" fillId="0" borderId="0" xfId="0" applyFont="1" applyFill="1"/>
    <xf numFmtId="0" fontId="27" fillId="0" borderId="14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0" applyFont="1" applyFill="1"/>
    <xf numFmtId="0" fontId="34" fillId="0" borderId="0" xfId="0" applyFont="1" applyBorder="1"/>
    <xf numFmtId="0" fontId="34" fillId="0" borderId="0" xfId="0" applyNumberFormat="1" applyFont="1" applyFill="1" applyBorder="1"/>
    <xf numFmtId="0" fontId="34" fillId="0" borderId="0" xfId="0" applyFont="1" applyFill="1" applyBorder="1"/>
    <xf numFmtId="0" fontId="35" fillId="0" borderId="0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9" fillId="0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164" fontId="27" fillId="0" borderId="10" xfId="0" applyNumberFormat="1" applyFont="1" applyFill="1" applyBorder="1" applyAlignment="1">
      <alignment vertical="center" wrapText="1"/>
    </xf>
    <xf numFmtId="0" fontId="36" fillId="0" borderId="10" xfId="0" applyNumberFormat="1" applyFont="1" applyFill="1" applyBorder="1"/>
    <xf numFmtId="0" fontId="20" fillId="0" borderId="10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164" fontId="19" fillId="0" borderId="10" xfId="0" applyNumberFormat="1" applyFont="1" applyFill="1" applyBorder="1" applyAlignment="1">
      <alignment vertical="center" wrapText="1"/>
    </xf>
    <xf numFmtId="0" fontId="18" fillId="0" borderId="13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7" fillId="0" borderId="13" xfId="0" applyFont="1" applyFill="1" applyBorder="1" applyAlignment="1">
      <alignment vertical="center" wrapText="1"/>
    </xf>
    <xf numFmtId="0" fontId="26" fillId="0" borderId="10" xfId="0" applyNumberFormat="1" applyFont="1" applyFill="1" applyBorder="1" applyAlignment="1">
      <alignment vertical="center"/>
    </xf>
    <xf numFmtId="0" fontId="19" fillId="0" borderId="10" xfId="0" applyFont="1" applyFill="1" applyBorder="1" applyAlignment="1">
      <alignment vertical="top" wrapText="1"/>
    </xf>
    <xf numFmtId="0" fontId="37" fillId="0" borderId="0" xfId="0" applyFont="1" applyFill="1"/>
    <xf numFmtId="1" fontId="27" fillId="0" borderId="10" xfId="0" applyNumberFormat="1" applyFont="1" applyFill="1" applyBorder="1" applyAlignment="1">
      <alignment vertical="center" wrapText="1"/>
    </xf>
    <xf numFmtId="1" fontId="29" fillId="0" borderId="0" xfId="0" applyNumberFormat="1" applyFont="1" applyFill="1"/>
    <xf numFmtId="1" fontId="19" fillId="0" borderId="10" xfId="0" applyNumberFormat="1" applyFont="1" applyFill="1" applyBorder="1" applyAlignment="1">
      <alignment horizontal="center" vertical="top" wrapText="1"/>
    </xf>
    <xf numFmtId="0" fontId="36" fillId="33" borderId="10" xfId="0" applyNumberFormat="1" applyFont="1" applyFill="1" applyBorder="1"/>
    <xf numFmtId="164" fontId="19" fillId="0" borderId="10" xfId="0" applyNumberFormat="1" applyFont="1" applyFill="1" applyBorder="1" applyAlignment="1">
      <alignment vertical="top" wrapText="1"/>
    </xf>
    <xf numFmtId="1" fontId="19" fillId="0" borderId="10" xfId="0" applyNumberFormat="1" applyFont="1" applyFill="1" applyBorder="1" applyAlignment="1">
      <alignment vertical="top" wrapText="1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1" fontId="27" fillId="0" borderId="10" xfId="0" applyNumberFormat="1" applyFont="1" applyFill="1" applyBorder="1" applyAlignment="1">
      <alignment horizontal="center" vertical="top" wrapText="1"/>
    </xf>
    <xf numFmtId="1" fontId="19" fillId="0" borderId="10" xfId="0" applyNumberFormat="1" applyFont="1" applyFill="1" applyBorder="1" applyAlignment="1">
      <alignment vertical="center" wrapText="1"/>
    </xf>
    <xf numFmtId="1" fontId="19" fillId="0" borderId="12" xfId="0" applyNumberFormat="1" applyFont="1" applyFill="1" applyBorder="1" applyAlignment="1">
      <alignment vertical="center" wrapText="1"/>
    </xf>
    <xf numFmtId="1" fontId="18" fillId="0" borderId="13" xfId="0" applyNumberFormat="1" applyFont="1" applyFill="1" applyBorder="1" applyAlignment="1">
      <alignment vertical="center" wrapText="1"/>
    </xf>
    <xf numFmtId="1" fontId="18" fillId="0" borderId="10" xfId="0" applyNumberFormat="1" applyFont="1" applyFill="1" applyBorder="1" applyAlignment="1">
      <alignment vertical="center" wrapText="1"/>
    </xf>
    <xf numFmtId="1" fontId="27" fillId="0" borderId="12" xfId="0" applyNumberFormat="1" applyFont="1" applyFill="1" applyBorder="1" applyAlignment="1">
      <alignment vertical="center" wrapText="1"/>
    </xf>
    <xf numFmtId="1" fontId="29" fillId="0" borderId="10" xfId="0" applyNumberFormat="1" applyFont="1" applyFill="1" applyBorder="1" applyAlignment="1">
      <alignment vertical="center"/>
    </xf>
    <xf numFmtId="1" fontId="26" fillId="0" borderId="13" xfId="0" applyNumberFormat="1" applyFont="1" applyFill="1" applyBorder="1" applyAlignment="1">
      <alignment vertical="center" wrapText="1"/>
    </xf>
    <xf numFmtId="1" fontId="26" fillId="0" borderId="10" xfId="0" applyNumberFormat="1" applyFont="1" applyFill="1" applyBorder="1" applyAlignment="1">
      <alignment vertical="center" wrapText="1"/>
    </xf>
    <xf numFmtId="0" fontId="29" fillId="0" borderId="0" xfId="0" applyFont="1"/>
    <xf numFmtId="1" fontId="18" fillId="0" borderId="10" xfId="0" applyNumberFormat="1" applyFont="1" applyFill="1" applyBorder="1" applyAlignment="1">
      <alignment horizontal="center" vertical="top" wrapText="1"/>
    </xf>
    <xf numFmtId="1" fontId="18" fillId="0" borderId="10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vertical="top" wrapText="1"/>
    </xf>
    <xf numFmtId="1" fontId="36" fillId="0" borderId="10" xfId="0" applyNumberFormat="1" applyFont="1" applyFill="1" applyBorder="1"/>
    <xf numFmtId="1" fontId="36" fillId="33" borderId="10" xfId="0" applyNumberFormat="1" applyFont="1" applyFill="1" applyBorder="1"/>
    <xf numFmtId="0" fontId="36" fillId="0" borderId="10" xfId="0" applyNumberFormat="1" applyFont="1" applyFill="1" applyBorder="1" applyAlignment="1">
      <alignment vertical="center"/>
    </xf>
    <xf numFmtId="1" fontId="36" fillId="0" borderId="10" xfId="0" applyNumberFormat="1" applyFont="1" applyFill="1" applyBorder="1" applyAlignment="1">
      <alignment vertical="center"/>
    </xf>
    <xf numFmtId="1" fontId="36" fillId="0" borderId="0" xfId="0" applyNumberFormat="1" applyFont="1" applyFill="1"/>
    <xf numFmtId="0" fontId="36" fillId="0" borderId="0" xfId="0" applyFont="1" applyFill="1"/>
    <xf numFmtId="0" fontId="19" fillId="0" borderId="0" xfId="0" applyFont="1" applyFill="1"/>
    <xf numFmtId="0" fontId="26" fillId="0" borderId="0" xfId="0" applyFont="1" applyFill="1"/>
    <xf numFmtId="0" fontId="18" fillId="0" borderId="12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38" fillId="0" borderId="0" xfId="0" applyFont="1" applyFill="1"/>
    <xf numFmtId="1" fontId="26" fillId="0" borderId="10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30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 wrapText="1"/>
    </xf>
    <xf numFmtId="0" fontId="26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9" fillId="0" borderId="0" xfId="0" applyFont="1" applyBorder="1"/>
    <xf numFmtId="1" fontId="36" fillId="0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6" fillId="0" borderId="10" xfId="0" applyFont="1" applyBorder="1" applyAlignment="1">
      <alignment horizontal="center" vertical="top" wrapText="1"/>
    </xf>
    <xf numFmtId="0" fontId="28" fillId="0" borderId="0" xfId="0" applyFont="1"/>
    <xf numFmtId="0" fontId="30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26" fillId="0" borderId="11" xfId="0" applyFont="1" applyBorder="1" applyAlignment="1">
      <alignment vertical="top" wrapText="1"/>
    </xf>
    <xf numFmtId="0" fontId="28" fillId="0" borderId="0" xfId="0" applyNumberFormat="1" applyFont="1" applyFill="1" applyBorder="1"/>
    <xf numFmtId="0" fontId="26" fillId="0" borderId="0" xfId="0" applyFont="1" applyFill="1" applyBorder="1" applyAlignment="1">
      <alignment horizontal="center" vertical="top" wrapText="1"/>
    </xf>
    <xf numFmtId="0" fontId="39" fillId="0" borderId="10" xfId="0" applyFont="1" applyBorder="1" applyAlignment="1">
      <alignment vertical="top" wrapText="1"/>
    </xf>
    <xf numFmtId="2" fontId="28" fillId="0" borderId="0" xfId="0" applyNumberFormat="1" applyFont="1" applyFill="1"/>
    <xf numFmtId="0" fontId="40" fillId="0" borderId="0" xfId="0" applyNumberFormat="1" applyFont="1" applyFill="1" applyBorder="1"/>
    <xf numFmtId="0" fontId="37" fillId="0" borderId="0" xfId="0" applyNumberFormat="1" applyFont="1" applyFill="1" applyBorder="1"/>
    <xf numFmtId="0" fontId="26" fillId="0" borderId="10" xfId="0" applyFont="1" applyFill="1" applyBorder="1" applyAlignment="1">
      <alignment horizontal="center" vertical="top" wrapText="1"/>
    </xf>
    <xf numFmtId="0" fontId="19" fillId="0" borderId="15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Border="1" applyAlignment="1">
      <alignment horizontal="center" vertical="top" wrapText="1"/>
    </xf>
    <xf numFmtId="0" fontId="30" fillId="0" borderId="10" xfId="0" applyFont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164" fontId="26" fillId="0" borderId="10" xfId="0" applyNumberFormat="1" applyFont="1" applyFill="1" applyBorder="1" applyAlignment="1">
      <alignment vertical="center" wrapText="1"/>
    </xf>
    <xf numFmtId="0" fontId="29" fillId="0" borderId="10" xfId="0" applyNumberFormat="1" applyFont="1" applyFill="1" applyBorder="1"/>
    <xf numFmtId="1" fontId="29" fillId="0" borderId="10" xfId="0" applyNumberFormat="1" applyFont="1" applyFill="1" applyBorder="1"/>
    <xf numFmtId="1" fontId="26" fillId="0" borderId="10" xfId="0" applyNumberFormat="1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0" borderId="10" xfId="0" applyNumberFormat="1" applyFont="1" applyFill="1" applyBorder="1"/>
    <xf numFmtId="0" fontId="26" fillId="0" borderId="12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vertical="center" wrapText="1"/>
    </xf>
    <xf numFmtId="164" fontId="27" fillId="0" borderId="13" xfId="0" applyNumberFormat="1" applyFont="1" applyFill="1" applyBorder="1" applyAlignment="1">
      <alignment vertical="center" wrapText="1"/>
    </xf>
    <xf numFmtId="164" fontId="26" fillId="0" borderId="13" xfId="0" applyNumberFormat="1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164" fontId="27" fillId="0" borderId="10" xfId="0" applyNumberFormat="1" applyFont="1" applyFill="1" applyBorder="1" applyAlignment="1">
      <alignment horizontal="center" vertical="top" wrapText="1"/>
    </xf>
    <xf numFmtId="164" fontId="26" fillId="0" borderId="10" xfId="0" applyNumberFormat="1" applyFont="1" applyFill="1" applyBorder="1" applyAlignment="1">
      <alignment horizontal="center" vertical="top" wrapText="1"/>
    </xf>
    <xf numFmtId="1" fontId="26" fillId="0" borderId="10" xfId="0" applyNumberFormat="1" applyFont="1" applyFill="1" applyBorder="1"/>
    <xf numFmtId="0" fontId="26" fillId="0" borderId="10" xfId="0" applyFont="1" applyFill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vertical="center"/>
    </xf>
    <xf numFmtId="1" fontId="26" fillId="0" borderId="1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/>
    </xf>
    <xf numFmtId="1" fontId="29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1" fontId="27" fillId="0" borderId="13" xfId="0" applyNumberFormat="1" applyFont="1" applyFill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topLeftCell="A7" workbookViewId="0">
      <selection activeCell="P40" sqref="P40"/>
    </sheetView>
  </sheetViews>
  <sheetFormatPr defaultRowHeight="15" x14ac:dyDescent="0.25"/>
  <cols>
    <col min="1" max="1" width="32.28515625" style="39" customWidth="1"/>
    <col min="2" max="2" width="3.42578125" style="39" customWidth="1"/>
    <col min="3" max="4" width="9.140625" style="39" customWidth="1"/>
    <col min="5" max="5" width="6.140625" style="39" customWidth="1"/>
    <col min="6" max="6" width="5.85546875" style="39" customWidth="1"/>
    <col min="7" max="7" width="13.140625" style="39" customWidth="1"/>
    <col min="8" max="8" width="9.140625" style="39"/>
    <col min="9" max="9" width="6.5703125" style="39" customWidth="1"/>
    <col min="10" max="10" width="7.28515625" style="39" customWidth="1"/>
    <col min="11" max="11" width="10.85546875" style="39" customWidth="1"/>
    <col min="12" max="12" width="7.85546875" style="39" customWidth="1"/>
    <col min="13" max="13" width="6.140625" style="39" customWidth="1"/>
    <col min="14" max="14" width="12.140625" style="39" customWidth="1"/>
    <col min="15" max="16384" width="9.140625" style="39"/>
  </cols>
  <sheetData>
    <row r="1" spans="1:15" ht="12" customHeight="1" x14ac:dyDescent="0.25">
      <c r="A1" s="80" t="s">
        <v>47</v>
      </c>
    </row>
    <row r="2" spans="1:15" ht="14.25" customHeight="1" x14ac:dyDescent="0.25">
      <c r="A2" s="17" t="s">
        <v>0</v>
      </c>
      <c r="B2" s="17"/>
      <c r="C2" s="128" t="s">
        <v>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" t="s">
        <v>2</v>
      </c>
    </row>
    <row r="3" spans="1:15" ht="26.25" customHeight="1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5" ht="15" customHeight="1" x14ac:dyDescent="0.25">
      <c r="A4" s="16" t="s">
        <v>15</v>
      </c>
      <c r="B4" s="19" t="s">
        <v>16</v>
      </c>
      <c r="C4" s="8">
        <f>C6+C8+C10</f>
        <v>1590.13</v>
      </c>
      <c r="D4" s="8">
        <f>D6+D8+D10</f>
        <v>459.73</v>
      </c>
      <c r="E4" s="8">
        <f>E6+E8+E10</f>
        <v>0</v>
      </c>
      <c r="F4" s="8">
        <f t="shared" ref="F4:M5" si="0">F6+F8+F10</f>
        <v>0.6</v>
      </c>
      <c r="G4" s="8">
        <f t="shared" si="0"/>
        <v>2050.46</v>
      </c>
      <c r="H4" s="8">
        <f t="shared" si="0"/>
        <v>1130.3</v>
      </c>
      <c r="I4" s="8">
        <f t="shared" si="0"/>
        <v>25.87</v>
      </c>
      <c r="J4" s="8">
        <f t="shared" si="0"/>
        <v>31.689999999999998</v>
      </c>
      <c r="K4" s="8">
        <f t="shared" si="0"/>
        <v>1187.8599999999997</v>
      </c>
      <c r="L4" s="8">
        <f t="shared" si="0"/>
        <v>3238.3199999999997</v>
      </c>
      <c r="M4" s="8">
        <f t="shared" si="0"/>
        <v>26.67</v>
      </c>
      <c r="N4" s="56">
        <f>N6+N8+N10</f>
        <v>3264.99</v>
      </c>
      <c r="O4" s="40"/>
    </row>
    <row r="5" spans="1:15" ht="15" customHeight="1" x14ac:dyDescent="0.25">
      <c r="A5" s="18"/>
      <c r="B5" s="19" t="s">
        <v>17</v>
      </c>
      <c r="C5" s="73">
        <f>C7+C9+C11</f>
        <v>451120</v>
      </c>
      <c r="D5" s="73">
        <f t="shared" ref="D5:G5" si="1">D7+D9+D11</f>
        <v>118018</v>
      </c>
      <c r="E5" s="73">
        <f t="shared" si="1"/>
        <v>0</v>
      </c>
      <c r="F5" s="73">
        <f t="shared" si="1"/>
        <v>150</v>
      </c>
      <c r="G5" s="73">
        <f t="shared" si="1"/>
        <v>569288</v>
      </c>
      <c r="H5" s="73">
        <f>H7+H9+H11</f>
        <v>301697</v>
      </c>
      <c r="I5" s="73">
        <f t="shared" si="0"/>
        <v>6835</v>
      </c>
      <c r="J5" s="73">
        <f t="shared" si="0"/>
        <v>7838</v>
      </c>
      <c r="K5" s="73">
        <f t="shared" si="0"/>
        <v>316370</v>
      </c>
      <c r="L5" s="73">
        <f t="shared" si="0"/>
        <v>885658</v>
      </c>
      <c r="M5" s="73">
        <f>M7+M9+M11</f>
        <v>5114</v>
      </c>
      <c r="N5" s="73">
        <f>N7+N9+N11</f>
        <v>890772</v>
      </c>
      <c r="O5" s="40"/>
    </row>
    <row r="6" spans="1:15" ht="15" customHeight="1" x14ac:dyDescent="0.25">
      <c r="A6" s="129" t="s">
        <v>18</v>
      </c>
      <c r="B6" s="5" t="s">
        <v>16</v>
      </c>
      <c r="C6" s="31">
        <v>1561.93</v>
      </c>
      <c r="D6" s="31">
        <v>434.3</v>
      </c>
      <c r="E6" s="26">
        <v>0</v>
      </c>
      <c r="F6" s="26">
        <v>0.6</v>
      </c>
      <c r="G6" s="26">
        <f>SUM(C6:F6)</f>
        <v>1996.83</v>
      </c>
      <c r="H6" s="31">
        <v>1121.5999999999999</v>
      </c>
      <c r="I6" s="31">
        <v>25.87</v>
      </c>
      <c r="J6" s="31">
        <v>30.79</v>
      </c>
      <c r="K6" s="26">
        <f>SUM(H6:J6)</f>
        <v>1178.2599999999998</v>
      </c>
      <c r="L6" s="26">
        <f>G6+K6</f>
        <v>3175.0899999999997</v>
      </c>
      <c r="M6" s="31">
        <v>26.67</v>
      </c>
      <c r="N6" s="29">
        <f>SUM(L6:M6)</f>
        <v>3201.7599999999998</v>
      </c>
      <c r="O6" s="40"/>
    </row>
    <row r="7" spans="1:15" ht="15.75" x14ac:dyDescent="0.25">
      <c r="A7" s="129"/>
      <c r="B7" s="19" t="s">
        <v>17</v>
      </c>
      <c r="C7" s="171">
        <v>446717</v>
      </c>
      <c r="D7" s="171">
        <v>116537</v>
      </c>
      <c r="E7" s="78">
        <v>0</v>
      </c>
      <c r="F7" s="78">
        <v>150</v>
      </c>
      <c r="G7" s="78">
        <f t="shared" ref="G7:G37" si="2">SUM(C7:F7)</f>
        <v>563404</v>
      </c>
      <c r="H7" s="171">
        <v>301413</v>
      </c>
      <c r="I7" s="171">
        <v>6835</v>
      </c>
      <c r="J7" s="171">
        <v>7838</v>
      </c>
      <c r="K7" s="78">
        <f t="shared" ref="K7:K37" si="3">SUM(H7:J7)</f>
        <v>316086</v>
      </c>
      <c r="L7" s="78">
        <f t="shared" ref="L7:L37" si="4">G7+K7</f>
        <v>879490</v>
      </c>
      <c r="M7" s="171">
        <v>5114</v>
      </c>
      <c r="N7" s="173">
        <f t="shared" ref="N7:N37" si="5">SUM(L7:M7)</f>
        <v>884604</v>
      </c>
      <c r="O7" s="40"/>
    </row>
    <row r="8" spans="1:15" x14ac:dyDescent="0.25">
      <c r="A8" s="129" t="s">
        <v>19</v>
      </c>
      <c r="B8" s="19" t="s">
        <v>16</v>
      </c>
      <c r="C8" s="26">
        <v>26.9</v>
      </c>
      <c r="D8" s="26">
        <v>24.33</v>
      </c>
      <c r="E8" s="26">
        <v>0</v>
      </c>
      <c r="F8" s="26">
        <v>0</v>
      </c>
      <c r="G8" s="26">
        <f t="shared" si="2"/>
        <v>51.23</v>
      </c>
      <c r="H8" s="26">
        <v>8.6999999999999993</v>
      </c>
      <c r="I8" s="26">
        <v>0</v>
      </c>
      <c r="J8" s="26">
        <v>0.9</v>
      </c>
      <c r="K8" s="26">
        <f t="shared" si="3"/>
        <v>9.6</v>
      </c>
      <c r="L8" s="26">
        <f t="shared" si="4"/>
        <v>60.83</v>
      </c>
      <c r="M8" s="26">
        <v>0</v>
      </c>
      <c r="N8" s="25">
        <f t="shared" si="5"/>
        <v>60.83</v>
      </c>
      <c r="O8" s="40"/>
    </row>
    <row r="9" spans="1:15" ht="29.25" customHeight="1" x14ac:dyDescent="0.25">
      <c r="A9" s="129"/>
      <c r="B9" s="19" t="s">
        <v>17</v>
      </c>
      <c r="C9" s="26">
        <v>4143</v>
      </c>
      <c r="D9" s="26">
        <v>1070</v>
      </c>
      <c r="E9" s="26">
        <v>0</v>
      </c>
      <c r="F9" s="26">
        <v>0</v>
      </c>
      <c r="G9" s="26">
        <f>SUM(C9:F9)</f>
        <v>5213</v>
      </c>
      <c r="H9" s="26">
        <v>284</v>
      </c>
      <c r="I9" s="26">
        <v>0</v>
      </c>
      <c r="J9" s="26">
        <v>0</v>
      </c>
      <c r="K9" s="26">
        <f t="shared" si="3"/>
        <v>284</v>
      </c>
      <c r="L9" s="26">
        <f>G9+K9</f>
        <v>5497</v>
      </c>
      <c r="M9" s="26">
        <v>0</v>
      </c>
      <c r="N9" s="25">
        <f>SUM(L9:M9)</f>
        <v>5497</v>
      </c>
      <c r="O9" s="40"/>
    </row>
    <row r="10" spans="1:15" ht="12.75" customHeight="1" x14ac:dyDescent="0.25">
      <c r="A10" s="129" t="s">
        <v>20</v>
      </c>
      <c r="B10" s="55" t="s">
        <v>16</v>
      </c>
      <c r="C10" s="26">
        <v>1.3</v>
      </c>
      <c r="D10" s="26">
        <v>1.1000000000000001</v>
      </c>
      <c r="E10" s="26">
        <v>0</v>
      </c>
      <c r="F10" s="26">
        <v>0</v>
      </c>
      <c r="G10" s="26">
        <f t="shared" si="2"/>
        <v>2.4000000000000004</v>
      </c>
      <c r="H10" s="26">
        <v>0</v>
      </c>
      <c r="I10" s="26">
        <v>0</v>
      </c>
      <c r="J10" s="26">
        <v>0</v>
      </c>
      <c r="K10" s="26">
        <f t="shared" si="3"/>
        <v>0</v>
      </c>
      <c r="L10" s="26">
        <f t="shared" si="4"/>
        <v>2.4000000000000004</v>
      </c>
      <c r="M10" s="26">
        <v>0</v>
      </c>
      <c r="N10" s="25">
        <f t="shared" si="5"/>
        <v>2.4000000000000004</v>
      </c>
      <c r="O10" s="40"/>
    </row>
    <row r="11" spans="1:15" ht="12.75" customHeight="1" x14ac:dyDescent="0.25">
      <c r="A11" s="129"/>
      <c r="B11" s="55" t="s">
        <v>17</v>
      </c>
      <c r="C11" s="26">
        <v>260</v>
      </c>
      <c r="D11" s="26">
        <v>411</v>
      </c>
      <c r="E11" s="26">
        <v>0</v>
      </c>
      <c r="F11" s="26">
        <v>0</v>
      </c>
      <c r="G11" s="26">
        <f t="shared" si="2"/>
        <v>671</v>
      </c>
      <c r="H11" s="26">
        <v>0</v>
      </c>
      <c r="I11" s="26">
        <v>0</v>
      </c>
      <c r="J11" s="26">
        <v>0</v>
      </c>
      <c r="K11" s="26">
        <f t="shared" si="3"/>
        <v>0</v>
      </c>
      <c r="L11" s="26">
        <f t="shared" si="4"/>
        <v>671</v>
      </c>
      <c r="M11" s="26">
        <v>0</v>
      </c>
      <c r="N11" s="25">
        <f>SUM(L11:M11)</f>
        <v>671</v>
      </c>
      <c r="O11" s="40"/>
    </row>
    <row r="12" spans="1:15" ht="13.5" customHeight="1" x14ac:dyDescent="0.25">
      <c r="A12" s="58" t="s">
        <v>21</v>
      </c>
      <c r="B12" s="57" t="s">
        <v>16</v>
      </c>
      <c r="C12" s="162">
        <v>2709.46</v>
      </c>
      <c r="D12" s="162">
        <v>1479.98</v>
      </c>
      <c r="E12" s="162">
        <v>3.3</v>
      </c>
      <c r="F12" s="162">
        <v>6.5</v>
      </c>
      <c r="G12" s="59">
        <f t="shared" si="2"/>
        <v>4199.2400000000007</v>
      </c>
      <c r="H12" s="162">
        <v>657.86</v>
      </c>
      <c r="I12" s="162">
        <v>30.12</v>
      </c>
      <c r="J12" s="162">
        <v>69.41</v>
      </c>
      <c r="K12" s="59">
        <f t="shared" si="3"/>
        <v>757.39</v>
      </c>
      <c r="L12" s="59">
        <f t="shared" si="4"/>
        <v>4956.630000000001</v>
      </c>
      <c r="M12" s="162">
        <v>3.71</v>
      </c>
      <c r="N12" s="59">
        <f t="shared" si="5"/>
        <v>4960.3400000000011</v>
      </c>
      <c r="O12" s="40"/>
    </row>
    <row r="13" spans="1:15" ht="12.75" customHeight="1" x14ac:dyDescent="0.25">
      <c r="A13" s="55" t="s">
        <v>37</v>
      </c>
      <c r="B13" s="55" t="s">
        <v>17</v>
      </c>
      <c r="C13" s="26">
        <v>158200</v>
      </c>
      <c r="D13" s="26">
        <v>84888</v>
      </c>
      <c r="E13" s="26">
        <v>172</v>
      </c>
      <c r="F13" s="26">
        <v>278</v>
      </c>
      <c r="G13" s="25">
        <f t="shared" si="2"/>
        <v>243538</v>
      </c>
      <c r="H13" s="26">
        <v>40466</v>
      </c>
      <c r="I13" s="26">
        <v>1487</v>
      </c>
      <c r="J13" s="26">
        <v>5378</v>
      </c>
      <c r="K13" s="25">
        <f t="shared" si="3"/>
        <v>47331</v>
      </c>
      <c r="L13" s="25">
        <f t="shared" si="4"/>
        <v>290869</v>
      </c>
      <c r="M13" s="26">
        <v>110</v>
      </c>
      <c r="N13" s="25">
        <f t="shared" si="5"/>
        <v>290979</v>
      </c>
      <c r="O13" s="40"/>
    </row>
    <row r="14" spans="1:15" ht="12.75" customHeight="1" x14ac:dyDescent="0.25">
      <c r="A14" s="127" t="s">
        <v>23</v>
      </c>
      <c r="B14" s="55" t="s">
        <v>16</v>
      </c>
      <c r="C14" s="26">
        <v>28.66</v>
      </c>
      <c r="D14" s="26">
        <v>43.79</v>
      </c>
      <c r="E14" s="26">
        <v>2.8</v>
      </c>
      <c r="F14" s="26">
        <v>0.5</v>
      </c>
      <c r="G14" s="25">
        <f t="shared" si="2"/>
        <v>75.75</v>
      </c>
      <c r="H14" s="26">
        <v>5.8</v>
      </c>
      <c r="I14" s="26">
        <v>1.2</v>
      </c>
      <c r="J14" s="26">
        <v>7.0000000000000007E-2</v>
      </c>
      <c r="K14" s="25">
        <f t="shared" si="3"/>
        <v>7.07</v>
      </c>
      <c r="L14" s="25">
        <f t="shared" si="4"/>
        <v>82.82</v>
      </c>
      <c r="M14" s="26">
        <v>0</v>
      </c>
      <c r="N14" s="25">
        <f t="shared" si="5"/>
        <v>82.82</v>
      </c>
      <c r="O14" s="40"/>
    </row>
    <row r="15" spans="1:15" ht="12.75" customHeight="1" x14ac:dyDescent="0.25">
      <c r="A15" s="127"/>
      <c r="B15" s="55" t="s">
        <v>17</v>
      </c>
      <c r="C15" s="26">
        <v>4190</v>
      </c>
      <c r="D15" s="26">
        <v>6115</v>
      </c>
      <c r="E15" s="26">
        <v>343</v>
      </c>
      <c r="F15" s="26">
        <v>78</v>
      </c>
      <c r="G15" s="25">
        <f t="shared" si="2"/>
        <v>10726</v>
      </c>
      <c r="H15" s="26">
        <v>654</v>
      </c>
      <c r="I15" s="26">
        <v>50</v>
      </c>
      <c r="J15" s="26">
        <v>0</v>
      </c>
      <c r="K15" s="25">
        <f t="shared" si="3"/>
        <v>704</v>
      </c>
      <c r="L15" s="25">
        <f t="shared" si="4"/>
        <v>11430</v>
      </c>
      <c r="M15" s="26">
        <v>0</v>
      </c>
      <c r="N15" s="25">
        <f t="shared" si="5"/>
        <v>11430</v>
      </c>
      <c r="O15" s="40"/>
    </row>
    <row r="16" spans="1:15" ht="12.75" customHeight="1" x14ac:dyDescent="0.25">
      <c r="A16" s="127" t="s">
        <v>24</v>
      </c>
      <c r="B16" s="55" t="s">
        <v>16</v>
      </c>
      <c r="C16" s="26">
        <v>3043.78</v>
      </c>
      <c r="D16" s="26">
        <v>2232.66</v>
      </c>
      <c r="E16" s="26">
        <v>22.22</v>
      </c>
      <c r="F16" s="26">
        <v>20.75</v>
      </c>
      <c r="G16" s="25">
        <f t="shared" si="2"/>
        <v>5319.4100000000008</v>
      </c>
      <c r="H16" s="26">
        <v>636.22</v>
      </c>
      <c r="I16" s="26">
        <v>9.81</v>
      </c>
      <c r="J16" s="26">
        <v>25</v>
      </c>
      <c r="K16" s="25">
        <f t="shared" si="3"/>
        <v>671.03</v>
      </c>
      <c r="L16" s="25">
        <f t="shared" si="4"/>
        <v>5990.4400000000005</v>
      </c>
      <c r="M16" s="26">
        <v>0</v>
      </c>
      <c r="N16" s="25">
        <f t="shared" si="5"/>
        <v>5990.4400000000005</v>
      </c>
      <c r="O16" s="40"/>
    </row>
    <row r="17" spans="1:15" ht="12.75" customHeight="1" x14ac:dyDescent="0.25">
      <c r="A17" s="127"/>
      <c r="B17" s="55" t="s">
        <v>17</v>
      </c>
      <c r="C17" s="26">
        <v>25182</v>
      </c>
      <c r="D17" s="26">
        <v>20563</v>
      </c>
      <c r="E17" s="26">
        <v>53</v>
      </c>
      <c r="F17" s="26">
        <v>467</v>
      </c>
      <c r="G17" s="25">
        <f t="shared" si="2"/>
        <v>46265</v>
      </c>
      <c r="H17" s="26">
        <v>5905</v>
      </c>
      <c r="I17" s="26">
        <v>115</v>
      </c>
      <c r="J17" s="26">
        <v>336</v>
      </c>
      <c r="K17" s="25">
        <f t="shared" si="3"/>
        <v>6356</v>
      </c>
      <c r="L17" s="25">
        <f t="shared" si="4"/>
        <v>52621</v>
      </c>
      <c r="M17" s="26">
        <v>0</v>
      </c>
      <c r="N17" s="25">
        <f t="shared" si="5"/>
        <v>52621</v>
      </c>
      <c r="O17" s="40"/>
    </row>
    <row r="18" spans="1:15" ht="12.75" customHeight="1" x14ac:dyDescent="0.25">
      <c r="A18" s="132" t="s">
        <v>25</v>
      </c>
      <c r="B18" s="55" t="s">
        <v>16</v>
      </c>
      <c r="C18" s="26">
        <v>0.6</v>
      </c>
      <c r="D18" s="26">
        <v>0</v>
      </c>
      <c r="E18" s="26">
        <v>0</v>
      </c>
      <c r="F18" s="26">
        <v>0</v>
      </c>
      <c r="G18" s="25">
        <f t="shared" si="2"/>
        <v>0.6</v>
      </c>
      <c r="H18" s="26">
        <v>0</v>
      </c>
      <c r="I18" s="26">
        <v>0</v>
      </c>
      <c r="J18" s="26">
        <v>0</v>
      </c>
      <c r="K18" s="25">
        <f t="shared" si="3"/>
        <v>0</v>
      </c>
      <c r="L18" s="25">
        <f t="shared" si="4"/>
        <v>0.6</v>
      </c>
      <c r="M18" s="26">
        <v>0</v>
      </c>
      <c r="N18" s="25">
        <f t="shared" si="5"/>
        <v>0.6</v>
      </c>
      <c r="O18" s="40"/>
    </row>
    <row r="19" spans="1:15" ht="12.75" customHeight="1" x14ac:dyDescent="0.25">
      <c r="A19" s="132"/>
      <c r="B19" s="55" t="s">
        <v>17</v>
      </c>
      <c r="C19" s="26">
        <v>167</v>
      </c>
      <c r="D19" s="26">
        <v>0</v>
      </c>
      <c r="E19" s="26">
        <v>0</v>
      </c>
      <c r="F19" s="26">
        <v>0</v>
      </c>
      <c r="G19" s="25">
        <f t="shared" si="2"/>
        <v>167</v>
      </c>
      <c r="H19" s="26">
        <v>0</v>
      </c>
      <c r="I19" s="26">
        <v>0</v>
      </c>
      <c r="J19" s="26">
        <v>0</v>
      </c>
      <c r="K19" s="25">
        <f t="shared" si="3"/>
        <v>0</v>
      </c>
      <c r="L19" s="25">
        <f t="shared" si="4"/>
        <v>167</v>
      </c>
      <c r="M19" s="26">
        <v>0</v>
      </c>
      <c r="N19" s="25">
        <f t="shared" si="5"/>
        <v>167</v>
      </c>
      <c r="O19" s="40"/>
    </row>
    <row r="20" spans="1:15" ht="12.75" customHeight="1" x14ac:dyDescent="0.25">
      <c r="A20" s="132" t="s">
        <v>26</v>
      </c>
      <c r="B20" s="55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2"/>
        <v>0</v>
      </c>
      <c r="H20" s="26">
        <v>0</v>
      </c>
      <c r="I20" s="26">
        <v>0</v>
      </c>
      <c r="J20" s="26">
        <v>0</v>
      </c>
      <c r="K20" s="25">
        <f t="shared" si="3"/>
        <v>0</v>
      </c>
      <c r="L20" s="25">
        <f t="shared" si="4"/>
        <v>0</v>
      </c>
      <c r="M20" s="26">
        <v>0</v>
      </c>
      <c r="N20" s="25">
        <f t="shared" si="5"/>
        <v>0</v>
      </c>
      <c r="O20" s="40"/>
    </row>
    <row r="21" spans="1:15" ht="12.75" customHeight="1" x14ac:dyDescent="0.25">
      <c r="A21" s="132"/>
      <c r="B21" s="55" t="s">
        <v>17</v>
      </c>
      <c r="C21" s="26">
        <v>0</v>
      </c>
      <c r="D21" s="26">
        <v>0</v>
      </c>
      <c r="E21" s="26">
        <v>0</v>
      </c>
      <c r="F21" s="26">
        <v>0</v>
      </c>
      <c r="G21" s="25">
        <f t="shared" si="2"/>
        <v>0</v>
      </c>
      <c r="H21" s="26">
        <v>0</v>
      </c>
      <c r="I21" s="26">
        <v>0</v>
      </c>
      <c r="J21" s="26">
        <v>0</v>
      </c>
      <c r="K21" s="25">
        <f t="shared" si="3"/>
        <v>0</v>
      </c>
      <c r="L21" s="25">
        <f t="shared" si="4"/>
        <v>0</v>
      </c>
      <c r="M21" s="26">
        <v>0</v>
      </c>
      <c r="N21" s="25">
        <f t="shared" si="5"/>
        <v>0</v>
      </c>
      <c r="O21" s="40"/>
    </row>
    <row r="22" spans="1:15" ht="12.75" customHeight="1" x14ac:dyDescent="0.25">
      <c r="A22" s="53" t="s">
        <v>27</v>
      </c>
      <c r="B22" s="55" t="s">
        <v>16</v>
      </c>
      <c r="C22" s="26">
        <v>3</v>
      </c>
      <c r="D22" s="26">
        <v>1.1000000000000001</v>
      </c>
      <c r="E22" s="26"/>
      <c r="F22" s="26"/>
      <c r="G22" s="25">
        <f t="shared" si="2"/>
        <v>4.0999999999999996</v>
      </c>
      <c r="H22" s="26"/>
      <c r="I22" s="26"/>
      <c r="J22" s="26"/>
      <c r="K22" s="25">
        <f t="shared" si="3"/>
        <v>0</v>
      </c>
      <c r="L22" s="25">
        <f t="shared" si="4"/>
        <v>4.0999999999999996</v>
      </c>
      <c r="M22" s="26"/>
      <c r="N22" s="25">
        <f t="shared" si="5"/>
        <v>4.0999999999999996</v>
      </c>
      <c r="O22" s="40"/>
    </row>
    <row r="23" spans="1:15" ht="12.75" customHeight="1" x14ac:dyDescent="0.25">
      <c r="A23" s="54"/>
      <c r="B23" s="55" t="s">
        <v>17</v>
      </c>
      <c r="C23" s="26">
        <v>265</v>
      </c>
      <c r="D23" s="26">
        <v>43</v>
      </c>
      <c r="E23" s="26"/>
      <c r="F23" s="26"/>
      <c r="G23" s="25">
        <f t="shared" si="2"/>
        <v>308</v>
      </c>
      <c r="H23" s="26"/>
      <c r="I23" s="26"/>
      <c r="J23" s="26"/>
      <c r="K23" s="25">
        <f t="shared" si="3"/>
        <v>0</v>
      </c>
      <c r="L23" s="25">
        <f t="shared" si="4"/>
        <v>308</v>
      </c>
      <c r="M23" s="26"/>
      <c r="N23" s="25">
        <f t="shared" si="5"/>
        <v>308</v>
      </c>
      <c r="O23" s="40"/>
    </row>
    <row r="24" spans="1:15" ht="12.75" customHeight="1" x14ac:dyDescent="0.25">
      <c r="A24" s="127" t="s">
        <v>28</v>
      </c>
      <c r="B24" s="55" t="s">
        <v>16</v>
      </c>
      <c r="C24" s="26">
        <v>57.66</v>
      </c>
      <c r="D24" s="26">
        <v>13.25</v>
      </c>
      <c r="E24" s="26">
        <v>0.2</v>
      </c>
      <c r="F24" s="26">
        <v>0.15</v>
      </c>
      <c r="G24" s="25">
        <f t="shared" si="2"/>
        <v>71.260000000000005</v>
      </c>
      <c r="H24" s="26">
        <v>24.27</v>
      </c>
      <c r="I24" s="26">
        <v>1.1599999999999999</v>
      </c>
      <c r="J24" s="26">
        <v>0.88</v>
      </c>
      <c r="K24" s="25">
        <f t="shared" si="3"/>
        <v>26.31</v>
      </c>
      <c r="L24" s="25">
        <f t="shared" si="4"/>
        <v>97.570000000000007</v>
      </c>
      <c r="M24" s="26">
        <v>0</v>
      </c>
      <c r="N24" s="25">
        <f t="shared" si="5"/>
        <v>97.570000000000007</v>
      </c>
      <c r="O24" s="40"/>
    </row>
    <row r="25" spans="1:15" ht="12.75" customHeight="1" x14ac:dyDescent="0.25">
      <c r="A25" s="127"/>
      <c r="B25" s="55" t="s">
        <v>17</v>
      </c>
      <c r="C25" s="26">
        <v>4152</v>
      </c>
      <c r="D25" s="26">
        <v>911</v>
      </c>
      <c r="E25" s="26">
        <v>33</v>
      </c>
      <c r="F25" s="26">
        <v>15</v>
      </c>
      <c r="G25" s="25">
        <f t="shared" si="2"/>
        <v>5111</v>
      </c>
      <c r="H25" s="26">
        <v>943</v>
      </c>
      <c r="I25" s="26">
        <v>14</v>
      </c>
      <c r="J25" s="26">
        <v>138</v>
      </c>
      <c r="K25" s="25">
        <f t="shared" si="3"/>
        <v>1095</v>
      </c>
      <c r="L25" s="25">
        <f t="shared" si="4"/>
        <v>6206</v>
      </c>
      <c r="M25" s="26">
        <v>0</v>
      </c>
      <c r="N25" s="25">
        <f t="shared" si="5"/>
        <v>6206</v>
      </c>
      <c r="O25" s="40"/>
    </row>
    <row r="26" spans="1:15" ht="12.75" customHeight="1" x14ac:dyDescent="0.25">
      <c r="A26" s="127" t="s">
        <v>29</v>
      </c>
      <c r="B26" s="55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2"/>
        <v>0</v>
      </c>
      <c r="H26" s="26">
        <v>0</v>
      </c>
      <c r="I26" s="26">
        <v>0</v>
      </c>
      <c r="J26" s="26">
        <v>0</v>
      </c>
      <c r="K26" s="25">
        <f t="shared" si="3"/>
        <v>0</v>
      </c>
      <c r="L26" s="25">
        <f t="shared" si="4"/>
        <v>0</v>
      </c>
      <c r="M26" s="26">
        <v>0</v>
      </c>
      <c r="N26" s="25">
        <f t="shared" si="5"/>
        <v>0</v>
      </c>
      <c r="O26" s="40"/>
    </row>
    <row r="27" spans="1:15" ht="12.75" customHeight="1" x14ac:dyDescent="0.25">
      <c r="A27" s="127"/>
      <c r="B27" s="55" t="s">
        <v>17</v>
      </c>
      <c r="C27" s="26">
        <v>0</v>
      </c>
      <c r="D27" s="26">
        <v>0</v>
      </c>
      <c r="E27" s="26">
        <v>0</v>
      </c>
      <c r="F27" s="26">
        <v>0</v>
      </c>
      <c r="G27" s="25">
        <f t="shared" si="2"/>
        <v>0</v>
      </c>
      <c r="H27" s="26">
        <v>0</v>
      </c>
      <c r="I27" s="26">
        <v>0</v>
      </c>
      <c r="J27" s="26">
        <v>0</v>
      </c>
      <c r="K27" s="25">
        <f t="shared" si="3"/>
        <v>0</v>
      </c>
      <c r="L27" s="25">
        <f t="shared" si="4"/>
        <v>0</v>
      </c>
      <c r="M27" s="26">
        <v>0</v>
      </c>
      <c r="N27" s="25">
        <f t="shared" si="5"/>
        <v>0</v>
      </c>
      <c r="O27" s="40"/>
    </row>
    <row r="28" spans="1:15" ht="12.75" customHeight="1" x14ac:dyDescent="0.25">
      <c r="A28" s="127" t="s">
        <v>30</v>
      </c>
      <c r="B28" s="55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2"/>
        <v>0</v>
      </c>
      <c r="H28" s="26">
        <v>0</v>
      </c>
      <c r="I28" s="26">
        <v>0</v>
      </c>
      <c r="J28" s="26">
        <v>0</v>
      </c>
      <c r="K28" s="25">
        <f t="shared" si="3"/>
        <v>0</v>
      </c>
      <c r="L28" s="25">
        <f t="shared" si="4"/>
        <v>0</v>
      </c>
      <c r="M28" s="26">
        <v>0</v>
      </c>
      <c r="N28" s="25">
        <f t="shared" si="5"/>
        <v>0</v>
      </c>
      <c r="O28" s="40"/>
    </row>
    <row r="29" spans="1:15" ht="12.75" customHeight="1" x14ac:dyDescent="0.25">
      <c r="A29" s="127"/>
      <c r="B29" s="55" t="s">
        <v>17</v>
      </c>
      <c r="C29" s="26">
        <v>0</v>
      </c>
      <c r="D29" s="26">
        <v>0</v>
      </c>
      <c r="E29" s="26">
        <v>0</v>
      </c>
      <c r="F29" s="26">
        <v>0</v>
      </c>
      <c r="G29" s="25">
        <f t="shared" si="2"/>
        <v>0</v>
      </c>
      <c r="H29" s="26">
        <v>0</v>
      </c>
      <c r="I29" s="26">
        <v>0</v>
      </c>
      <c r="J29" s="26">
        <v>0</v>
      </c>
      <c r="K29" s="25">
        <f t="shared" si="3"/>
        <v>0</v>
      </c>
      <c r="L29" s="25">
        <f t="shared" si="4"/>
        <v>0</v>
      </c>
      <c r="M29" s="26">
        <v>0</v>
      </c>
      <c r="N29" s="25">
        <f t="shared" si="5"/>
        <v>0</v>
      </c>
      <c r="O29" s="40"/>
    </row>
    <row r="30" spans="1:15" ht="12.75" customHeight="1" x14ac:dyDescent="0.25">
      <c r="A30" s="127" t="s">
        <v>31</v>
      </c>
      <c r="B30" s="55" t="s">
        <v>16</v>
      </c>
      <c r="C30" s="26">
        <v>134.16999999999999</v>
      </c>
      <c r="D30" s="26">
        <v>37.200000000000003</v>
      </c>
      <c r="E30" s="26">
        <v>0.3</v>
      </c>
      <c r="F30" s="26">
        <v>0.8</v>
      </c>
      <c r="G30" s="25">
        <f t="shared" si="2"/>
        <v>172.47000000000003</v>
      </c>
      <c r="H30" s="26">
        <v>38.229999999999997</v>
      </c>
      <c r="I30" s="26">
        <v>1.6</v>
      </c>
      <c r="J30" s="26">
        <v>6.3</v>
      </c>
      <c r="K30" s="25">
        <f t="shared" si="3"/>
        <v>46.129999999999995</v>
      </c>
      <c r="L30" s="25">
        <f t="shared" si="4"/>
        <v>218.60000000000002</v>
      </c>
      <c r="M30" s="26">
        <v>0.82</v>
      </c>
      <c r="N30" s="25">
        <f t="shared" si="5"/>
        <v>219.42000000000002</v>
      </c>
      <c r="O30" s="40"/>
    </row>
    <row r="31" spans="1:15" ht="12.75" customHeight="1" x14ac:dyDescent="0.25">
      <c r="A31" s="127"/>
      <c r="B31" s="55" t="s">
        <v>17</v>
      </c>
      <c r="C31" s="26">
        <v>23326</v>
      </c>
      <c r="D31" s="26">
        <v>6554</v>
      </c>
      <c r="E31" s="26">
        <v>41</v>
      </c>
      <c r="F31" s="26">
        <v>98</v>
      </c>
      <c r="G31" s="25">
        <f t="shared" si="2"/>
        <v>30019</v>
      </c>
      <c r="H31" s="26">
        <v>7849</v>
      </c>
      <c r="I31" s="26">
        <v>261</v>
      </c>
      <c r="J31" s="26">
        <v>1151</v>
      </c>
      <c r="K31" s="25">
        <f t="shared" si="3"/>
        <v>9261</v>
      </c>
      <c r="L31" s="25">
        <f t="shared" si="4"/>
        <v>39280</v>
      </c>
      <c r="M31" s="26">
        <v>12</v>
      </c>
      <c r="N31" s="25">
        <f t="shared" si="5"/>
        <v>39292</v>
      </c>
      <c r="O31" s="40"/>
    </row>
    <row r="32" spans="1:15" ht="12.75" customHeight="1" x14ac:dyDescent="0.25">
      <c r="A32" s="127" t="s">
        <v>32</v>
      </c>
      <c r="B32" s="55" t="s">
        <v>16</v>
      </c>
      <c r="C32" s="26">
        <v>1.04</v>
      </c>
      <c r="D32" s="26">
        <v>0</v>
      </c>
      <c r="E32" s="26">
        <v>0</v>
      </c>
      <c r="F32" s="26">
        <v>0</v>
      </c>
      <c r="G32" s="25">
        <f t="shared" si="2"/>
        <v>1.04</v>
      </c>
      <c r="H32" s="26">
        <v>0</v>
      </c>
      <c r="I32" s="26">
        <v>0</v>
      </c>
      <c r="J32" s="26">
        <v>0</v>
      </c>
      <c r="K32" s="25">
        <f t="shared" si="3"/>
        <v>0</v>
      </c>
      <c r="L32" s="25">
        <f t="shared" si="4"/>
        <v>1.04</v>
      </c>
      <c r="M32" s="26">
        <v>0</v>
      </c>
      <c r="N32" s="25">
        <f t="shared" si="5"/>
        <v>1.04</v>
      </c>
      <c r="O32" s="40"/>
    </row>
    <row r="33" spans="1:16" ht="12.75" customHeight="1" x14ac:dyDescent="0.25">
      <c r="A33" s="127"/>
      <c r="B33" s="55" t="s">
        <v>17</v>
      </c>
      <c r="C33" s="26">
        <v>12</v>
      </c>
      <c r="D33" s="26">
        <v>0</v>
      </c>
      <c r="E33" s="26">
        <v>0</v>
      </c>
      <c r="F33" s="26">
        <v>0</v>
      </c>
      <c r="G33" s="25">
        <f t="shared" si="2"/>
        <v>12</v>
      </c>
      <c r="H33" s="26">
        <v>0</v>
      </c>
      <c r="I33" s="26">
        <v>0</v>
      </c>
      <c r="J33" s="26">
        <v>0</v>
      </c>
      <c r="K33" s="25">
        <f t="shared" si="3"/>
        <v>0</v>
      </c>
      <c r="L33" s="25">
        <f t="shared" si="4"/>
        <v>12</v>
      </c>
      <c r="M33" s="26">
        <v>0</v>
      </c>
      <c r="N33" s="25">
        <f t="shared" si="5"/>
        <v>12</v>
      </c>
      <c r="O33" s="40"/>
    </row>
    <row r="34" spans="1:16" ht="12.75" customHeight="1" x14ac:dyDescent="0.25">
      <c r="A34" s="127" t="s">
        <v>33</v>
      </c>
      <c r="B34" s="55" t="s">
        <v>16</v>
      </c>
      <c r="C34" s="26">
        <v>0</v>
      </c>
      <c r="D34" s="26">
        <v>0</v>
      </c>
      <c r="E34" s="26">
        <v>0</v>
      </c>
      <c r="F34" s="26">
        <v>0</v>
      </c>
      <c r="G34" s="25">
        <f t="shared" si="2"/>
        <v>0</v>
      </c>
      <c r="H34" s="26">
        <v>0.1</v>
      </c>
      <c r="I34" s="26">
        <v>0</v>
      </c>
      <c r="J34" s="26">
        <v>0</v>
      </c>
      <c r="K34" s="25">
        <f t="shared" si="3"/>
        <v>0.1</v>
      </c>
      <c r="L34" s="25">
        <f t="shared" si="4"/>
        <v>0.1</v>
      </c>
      <c r="M34" s="26">
        <v>0</v>
      </c>
      <c r="N34" s="25">
        <f t="shared" si="5"/>
        <v>0.1</v>
      </c>
      <c r="O34" s="40"/>
    </row>
    <row r="35" spans="1:16" ht="12.75" customHeight="1" x14ac:dyDescent="0.25">
      <c r="A35" s="130"/>
      <c r="B35" s="92" t="s">
        <v>17</v>
      </c>
      <c r="C35" s="158">
        <v>0</v>
      </c>
      <c r="D35" s="158">
        <v>0</v>
      </c>
      <c r="E35" s="158">
        <v>0</v>
      </c>
      <c r="F35" s="158">
        <v>0</v>
      </c>
      <c r="G35" s="109">
        <f t="shared" si="2"/>
        <v>0</v>
      </c>
      <c r="H35" s="158">
        <v>10</v>
      </c>
      <c r="I35" s="158">
        <v>0</v>
      </c>
      <c r="J35" s="158">
        <v>0</v>
      </c>
      <c r="K35" s="109">
        <f t="shared" si="3"/>
        <v>10</v>
      </c>
      <c r="L35" s="109">
        <f t="shared" si="4"/>
        <v>10</v>
      </c>
      <c r="M35" s="158">
        <v>0</v>
      </c>
      <c r="N35" s="109">
        <f t="shared" si="5"/>
        <v>10</v>
      </c>
      <c r="O35" s="40"/>
    </row>
    <row r="36" spans="1:16" ht="12.75" customHeight="1" x14ac:dyDescent="0.25">
      <c r="A36" s="131" t="s">
        <v>34</v>
      </c>
      <c r="B36" s="93" t="s">
        <v>16</v>
      </c>
      <c r="C36" s="172">
        <v>8.1999999999999993</v>
      </c>
      <c r="D36" s="172">
        <v>1.1000000000000001</v>
      </c>
      <c r="E36" s="172">
        <v>0</v>
      </c>
      <c r="F36" s="172">
        <v>0</v>
      </c>
      <c r="G36" s="110">
        <f t="shared" si="2"/>
        <v>9.2999999999999989</v>
      </c>
      <c r="H36" s="172">
        <v>0</v>
      </c>
      <c r="I36" s="172">
        <v>0</v>
      </c>
      <c r="J36" s="172">
        <v>0</v>
      </c>
      <c r="K36" s="110">
        <f t="shared" si="3"/>
        <v>0</v>
      </c>
      <c r="L36" s="110">
        <f t="shared" si="4"/>
        <v>9.2999999999999989</v>
      </c>
      <c r="M36" s="172">
        <v>0</v>
      </c>
      <c r="N36" s="110">
        <f t="shared" si="5"/>
        <v>9.2999999999999989</v>
      </c>
      <c r="O36" s="40"/>
    </row>
    <row r="37" spans="1:16" ht="12.75" customHeight="1" x14ac:dyDescent="0.25">
      <c r="A37" s="131"/>
      <c r="B37" s="93" t="s">
        <v>17</v>
      </c>
      <c r="C37" s="172">
        <v>10</v>
      </c>
      <c r="D37" s="172">
        <v>1</v>
      </c>
      <c r="E37" s="172">
        <v>0</v>
      </c>
      <c r="F37" s="172">
        <v>0</v>
      </c>
      <c r="G37" s="110">
        <f t="shared" si="2"/>
        <v>11</v>
      </c>
      <c r="H37" s="172">
        <v>0</v>
      </c>
      <c r="I37" s="172">
        <v>0</v>
      </c>
      <c r="J37" s="172">
        <v>0</v>
      </c>
      <c r="K37" s="110">
        <f t="shared" si="3"/>
        <v>0</v>
      </c>
      <c r="L37" s="110">
        <f t="shared" si="4"/>
        <v>11</v>
      </c>
      <c r="M37" s="172">
        <v>0</v>
      </c>
      <c r="N37" s="110">
        <f t="shared" si="5"/>
        <v>11</v>
      </c>
      <c r="O37" s="40"/>
    </row>
    <row r="38" spans="1:16" ht="12.75" customHeight="1" x14ac:dyDescent="0.25">
      <c r="A38" s="125" t="s">
        <v>35</v>
      </c>
      <c r="B38" s="57" t="s">
        <v>16</v>
      </c>
      <c r="C38" s="59">
        <f>C4+C12+C14+C16+C18+C20+C22+C24+C26+C28+C30+C32+C34+C36</f>
        <v>7576.7000000000007</v>
      </c>
      <c r="D38" s="59">
        <f t="shared" ref="D38:M39" si="6">D4+D12+D14+D16+D18+D20+D22+D24+D26+D28+D30+D32+D34+D36</f>
        <v>4268.8100000000004</v>
      </c>
      <c r="E38" s="59">
        <f t="shared" si="6"/>
        <v>28.82</v>
      </c>
      <c r="F38" s="59">
        <f t="shared" si="6"/>
        <v>29.3</v>
      </c>
      <c r="G38" s="59">
        <f t="shared" si="6"/>
        <v>11903.630000000001</v>
      </c>
      <c r="H38" s="59">
        <f t="shared" si="6"/>
        <v>2492.7799999999997</v>
      </c>
      <c r="I38" s="59">
        <f t="shared" si="6"/>
        <v>69.759999999999991</v>
      </c>
      <c r="J38" s="59">
        <f>J4+J12+J14+J16+J18+J20+J22+J24+J26+J28+J30+J32+J34+J36</f>
        <v>133.35</v>
      </c>
      <c r="K38" s="59">
        <f t="shared" ref="K38:M38" si="7">K4+K12+K14+K16+K18+K20+K22+K24+K26+K28+K30+K32+K34+K36</f>
        <v>2695.8899999999994</v>
      </c>
      <c r="L38" s="59">
        <f t="shared" si="7"/>
        <v>14599.520000000002</v>
      </c>
      <c r="M38" s="59">
        <f t="shared" si="7"/>
        <v>31.200000000000003</v>
      </c>
      <c r="N38" s="111">
        <f>N4+N12+N14+N16+N18+N20+N22+N24+N26+N28+N30+N32+N34+N36</f>
        <v>14630.720000000003</v>
      </c>
      <c r="O38" s="122"/>
      <c r="P38" s="3"/>
    </row>
    <row r="39" spans="1:16" ht="12.75" customHeight="1" x14ac:dyDescent="0.25">
      <c r="A39" s="126"/>
      <c r="B39" s="19" t="s">
        <v>17</v>
      </c>
      <c r="C39" s="63">
        <f>C5+C13+C15+C17+C19+C21+C23+C25+C27+C29+C31+C33+C35+C37</f>
        <v>666624</v>
      </c>
      <c r="D39" s="63">
        <f>D5+D13+D15+D17+D19+D21+D23+D25+D27+D29+D31+D33+D35+D37</f>
        <v>237093</v>
      </c>
      <c r="E39" s="63">
        <f t="shared" si="6"/>
        <v>642</v>
      </c>
      <c r="F39" s="63">
        <f t="shared" si="6"/>
        <v>1086</v>
      </c>
      <c r="G39" s="63">
        <f t="shared" si="6"/>
        <v>905445</v>
      </c>
      <c r="H39" s="63">
        <f t="shared" si="6"/>
        <v>357524</v>
      </c>
      <c r="I39" s="63">
        <f t="shared" si="6"/>
        <v>8762</v>
      </c>
      <c r="J39" s="63">
        <f t="shared" si="6"/>
        <v>14841</v>
      </c>
      <c r="K39" s="63">
        <f t="shared" si="6"/>
        <v>381127</v>
      </c>
      <c r="L39" s="63">
        <f t="shared" si="6"/>
        <v>1286572</v>
      </c>
      <c r="M39" s="63">
        <f t="shared" si="6"/>
        <v>5236</v>
      </c>
      <c r="N39" s="63">
        <f>N5+N13+N15+N17+N19+N21+N23+N25+N27+N29+N31+N33+N35+N37</f>
        <v>1291808</v>
      </c>
      <c r="O39" s="40"/>
      <c r="P39" s="3"/>
    </row>
    <row r="40" spans="1:16" x14ac:dyDescent="0.25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40"/>
    </row>
    <row r="41" spans="1:16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40"/>
    </row>
    <row r="42" spans="1:16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40"/>
    </row>
    <row r="43" spans="1:16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40"/>
    </row>
    <row r="44" spans="1:16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40"/>
    </row>
    <row r="45" spans="1:16" x14ac:dyDescent="0.25"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6" x14ac:dyDescent="0.25"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6" x14ac:dyDescent="0.25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6" x14ac:dyDescent="0.25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</sheetData>
  <mergeCells count="16">
    <mergeCell ref="A38:A39"/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2" bottom="0.74803149606299213" header="0.17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0"/>
  <sheetViews>
    <sheetView workbookViewId="0">
      <selection activeCell="Q18" sqref="Q18"/>
    </sheetView>
  </sheetViews>
  <sheetFormatPr defaultRowHeight="15" x14ac:dyDescent="0.25"/>
  <cols>
    <col min="1" max="1" width="31.5703125" style="80" customWidth="1"/>
    <col min="2" max="2" width="4" style="80" customWidth="1"/>
    <col min="3" max="3" width="8.140625" style="80" customWidth="1"/>
    <col min="4" max="4" width="9.140625" style="80"/>
    <col min="5" max="5" width="5.85546875" style="80" customWidth="1"/>
    <col min="6" max="6" width="5.42578125" style="80" customWidth="1"/>
    <col min="7" max="7" width="12.140625" style="80" customWidth="1"/>
    <col min="8" max="8" width="9.140625" style="80"/>
    <col min="9" max="9" width="7.28515625" style="80" customWidth="1"/>
    <col min="10" max="10" width="9.140625" style="80"/>
    <col min="11" max="11" width="12.5703125" style="80" customWidth="1"/>
    <col min="12" max="12" width="7.85546875" style="80" customWidth="1"/>
    <col min="13" max="13" width="6.42578125" style="80" customWidth="1"/>
    <col min="14" max="14" width="11.85546875" style="80" customWidth="1"/>
    <col min="15" max="15" width="9.140625" style="32"/>
    <col min="16" max="16384" width="9.140625" style="80"/>
  </cols>
  <sheetData>
    <row r="1" spans="1:14" ht="12.75" customHeight="1" x14ac:dyDescent="0.25">
      <c r="A1" s="80" t="s">
        <v>53</v>
      </c>
    </row>
    <row r="2" spans="1:14" ht="11.25" customHeight="1" x14ac:dyDescent="0.25">
      <c r="A2" s="102" t="s">
        <v>0</v>
      </c>
      <c r="B2" s="102"/>
      <c r="C2" s="141" t="s">
        <v>1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34" t="s">
        <v>2</v>
      </c>
    </row>
    <row r="3" spans="1:14" ht="25.5" customHeight="1" x14ac:dyDescent="0.25">
      <c r="A3" s="102" t="s">
        <v>3</v>
      </c>
      <c r="B3" s="102"/>
      <c r="C3" s="102" t="s">
        <v>4</v>
      </c>
      <c r="D3" s="102" t="s">
        <v>5</v>
      </c>
      <c r="E3" s="102" t="s">
        <v>6</v>
      </c>
      <c r="F3" s="102" t="s">
        <v>7</v>
      </c>
      <c r="G3" s="102" t="s">
        <v>8</v>
      </c>
      <c r="H3" s="102" t="s">
        <v>9</v>
      </c>
      <c r="I3" s="102" t="s">
        <v>10</v>
      </c>
      <c r="J3" s="102" t="s">
        <v>11</v>
      </c>
      <c r="K3" s="102" t="s">
        <v>12</v>
      </c>
      <c r="L3" s="102" t="s">
        <v>13</v>
      </c>
      <c r="M3" s="102" t="s">
        <v>14</v>
      </c>
      <c r="N3" s="102"/>
    </row>
    <row r="4" spans="1:14" ht="14.25" customHeight="1" x14ac:dyDescent="0.25">
      <c r="A4" s="100" t="s">
        <v>15</v>
      </c>
      <c r="B4" s="101" t="s">
        <v>16</v>
      </c>
      <c r="C4" s="34">
        <f>C6+C8+C10</f>
        <v>1010.37</v>
      </c>
      <c r="D4" s="34">
        <f>D6+D8+D10</f>
        <v>515.9799999999999</v>
      </c>
      <c r="E4" s="34">
        <f t="shared" ref="E4:F4" si="0">E6+E8+E10</f>
        <v>0</v>
      </c>
      <c r="F4" s="34">
        <f t="shared" si="0"/>
        <v>0</v>
      </c>
      <c r="G4" s="34">
        <f t="shared" ref="G4:G5" si="1">SUM(C4:F4)</f>
        <v>1526.35</v>
      </c>
      <c r="H4" s="34">
        <f>H6+H8+H10</f>
        <v>1140.26</v>
      </c>
      <c r="I4" s="34">
        <f>I6+I8</f>
        <v>61.63</v>
      </c>
      <c r="J4" s="34">
        <f>J6+J8</f>
        <v>149.97</v>
      </c>
      <c r="K4" s="34">
        <f t="shared" ref="K4:K5" si="2">SUM(H4:J4)</f>
        <v>1351.8600000000001</v>
      </c>
      <c r="L4" s="34">
        <f t="shared" ref="L4:L5" si="3">G4+K4</f>
        <v>2878.21</v>
      </c>
      <c r="M4" s="34">
        <f>M6+M8+M10</f>
        <v>53.77</v>
      </c>
      <c r="N4" s="34">
        <f t="shared" ref="N4:N5" si="4">SUM(L4:M4)</f>
        <v>2931.98</v>
      </c>
    </row>
    <row r="5" spans="1:14" ht="14.25" customHeight="1" x14ac:dyDescent="0.25">
      <c r="A5" s="103"/>
      <c r="B5" s="101" t="s">
        <v>38</v>
      </c>
      <c r="C5" s="34">
        <f>C7+C9+C11</f>
        <v>308125</v>
      </c>
      <c r="D5" s="34">
        <f t="shared" ref="D5:F5" si="5">D7+D9+D11</f>
        <v>147756</v>
      </c>
      <c r="E5" s="34">
        <f t="shared" si="5"/>
        <v>0</v>
      </c>
      <c r="F5" s="34">
        <f t="shared" si="5"/>
        <v>0</v>
      </c>
      <c r="G5" s="34">
        <f t="shared" si="1"/>
        <v>455881</v>
      </c>
      <c r="H5" s="34">
        <f>H7+H9+H11</f>
        <v>329631</v>
      </c>
      <c r="I5" s="34">
        <f t="shared" ref="I5:J5" si="6">I7+I9+I11</f>
        <v>18845</v>
      </c>
      <c r="J5" s="34">
        <f t="shared" si="6"/>
        <v>45619</v>
      </c>
      <c r="K5" s="34">
        <f t="shared" si="2"/>
        <v>394095</v>
      </c>
      <c r="L5" s="34">
        <f t="shared" si="3"/>
        <v>849976</v>
      </c>
      <c r="M5" s="34">
        <f>M7+M9+M11</f>
        <v>14649</v>
      </c>
      <c r="N5" s="34">
        <f t="shared" si="4"/>
        <v>864625</v>
      </c>
    </row>
    <row r="6" spans="1:14" ht="13.5" customHeight="1" x14ac:dyDescent="0.25">
      <c r="A6" s="142" t="s">
        <v>39</v>
      </c>
      <c r="B6" s="101" t="s">
        <v>16</v>
      </c>
      <c r="C6" s="157">
        <v>963.37</v>
      </c>
      <c r="D6" s="157">
        <v>510.78</v>
      </c>
      <c r="E6" s="124">
        <v>0</v>
      </c>
      <c r="F6" s="124">
        <v>0</v>
      </c>
      <c r="G6" s="124">
        <f>SUM(C6:F6)</f>
        <v>1474.15</v>
      </c>
      <c r="H6" s="157">
        <v>1138.3599999999999</v>
      </c>
      <c r="I6" s="157">
        <v>61.63</v>
      </c>
      <c r="J6" s="157">
        <v>134.96</v>
      </c>
      <c r="K6" s="124">
        <f>SUM(H6:J6)</f>
        <v>1334.95</v>
      </c>
      <c r="L6" s="124">
        <f>G6+K6</f>
        <v>2809.1000000000004</v>
      </c>
      <c r="M6" s="157">
        <v>53.77</v>
      </c>
      <c r="N6" s="124">
        <f>SUM(L6:M6)</f>
        <v>2862.8700000000003</v>
      </c>
    </row>
    <row r="7" spans="1:14" ht="15" customHeight="1" x14ac:dyDescent="0.25">
      <c r="A7" s="142"/>
      <c r="B7" s="101" t="s">
        <v>38</v>
      </c>
      <c r="C7" s="157">
        <v>306781</v>
      </c>
      <c r="D7" s="157">
        <v>147144</v>
      </c>
      <c r="E7" s="124">
        <v>0</v>
      </c>
      <c r="F7" s="124">
        <v>0</v>
      </c>
      <c r="G7" s="124">
        <f>SUM(C7:F7)</f>
        <v>453925</v>
      </c>
      <c r="H7" s="157">
        <v>329129</v>
      </c>
      <c r="I7" s="157">
        <v>18845</v>
      </c>
      <c r="J7" s="157">
        <v>45619</v>
      </c>
      <c r="K7" s="124">
        <f>SUM(H7:J7)</f>
        <v>393593</v>
      </c>
      <c r="L7" s="124">
        <f>G7+K7</f>
        <v>847518</v>
      </c>
      <c r="M7" s="157">
        <v>14649</v>
      </c>
      <c r="N7" s="124">
        <f>SUM(L7:M7)</f>
        <v>862167</v>
      </c>
    </row>
    <row r="8" spans="1:14" ht="13.5" customHeight="1" x14ac:dyDescent="0.25">
      <c r="A8" s="142" t="s">
        <v>40</v>
      </c>
      <c r="B8" s="101" t="s">
        <v>16</v>
      </c>
      <c r="C8" s="124">
        <v>47</v>
      </c>
      <c r="D8" s="124">
        <v>4.8</v>
      </c>
      <c r="E8" s="124">
        <v>0</v>
      </c>
      <c r="F8" s="124">
        <v>0</v>
      </c>
      <c r="G8" s="124">
        <f t="shared" ref="G8:G37" si="7">SUM(C8:F8)</f>
        <v>51.8</v>
      </c>
      <c r="H8" s="124">
        <v>1</v>
      </c>
      <c r="I8" s="124">
        <v>0</v>
      </c>
      <c r="J8" s="124">
        <v>15.01</v>
      </c>
      <c r="K8" s="124">
        <f t="shared" ref="K8:K37" si="8">SUM(H8:J8)</f>
        <v>16.009999999999998</v>
      </c>
      <c r="L8" s="124">
        <f t="shared" ref="L8:L37" si="9">G8+K8</f>
        <v>67.81</v>
      </c>
      <c r="M8" s="124">
        <v>0</v>
      </c>
      <c r="N8" s="124">
        <f t="shared" ref="N8:N37" si="10">SUM(L8:M8)</f>
        <v>67.81</v>
      </c>
    </row>
    <row r="9" spans="1:14" ht="29.25" customHeight="1" x14ac:dyDescent="0.25">
      <c r="A9" s="142"/>
      <c r="B9" s="101" t="s">
        <v>38</v>
      </c>
      <c r="C9" s="124">
        <v>1344</v>
      </c>
      <c r="D9" s="124">
        <v>506</v>
      </c>
      <c r="E9" s="124">
        <v>0</v>
      </c>
      <c r="F9" s="124">
        <v>0</v>
      </c>
      <c r="G9" s="124">
        <f t="shared" si="7"/>
        <v>1850</v>
      </c>
      <c r="H9" s="124">
        <v>234</v>
      </c>
      <c r="I9" s="124">
        <v>0</v>
      </c>
      <c r="J9" s="124">
        <v>0</v>
      </c>
      <c r="K9" s="124">
        <f t="shared" si="8"/>
        <v>234</v>
      </c>
      <c r="L9" s="124">
        <f t="shared" si="9"/>
        <v>2084</v>
      </c>
      <c r="M9" s="124">
        <v>0</v>
      </c>
      <c r="N9" s="124">
        <f t="shared" si="10"/>
        <v>2084</v>
      </c>
    </row>
    <row r="10" spans="1:14" ht="12.75" customHeight="1" x14ac:dyDescent="0.25">
      <c r="A10" s="142" t="s">
        <v>41</v>
      </c>
      <c r="B10" s="101" t="s">
        <v>16</v>
      </c>
      <c r="C10" s="124">
        <v>0</v>
      </c>
      <c r="D10" s="124">
        <v>0.4</v>
      </c>
      <c r="E10" s="124">
        <v>0</v>
      </c>
      <c r="F10" s="124">
        <v>0</v>
      </c>
      <c r="G10" s="124">
        <f t="shared" si="7"/>
        <v>0.4</v>
      </c>
      <c r="H10" s="124">
        <v>0.9</v>
      </c>
      <c r="I10" s="124">
        <v>0</v>
      </c>
      <c r="J10" s="124">
        <v>0</v>
      </c>
      <c r="K10" s="124">
        <f t="shared" si="8"/>
        <v>0.9</v>
      </c>
      <c r="L10" s="124">
        <f t="shared" si="9"/>
        <v>1.3</v>
      </c>
      <c r="M10" s="124">
        <v>0</v>
      </c>
      <c r="N10" s="124">
        <f t="shared" si="10"/>
        <v>1.3</v>
      </c>
    </row>
    <row r="11" spans="1:14" ht="13.5" customHeight="1" x14ac:dyDescent="0.25">
      <c r="A11" s="142"/>
      <c r="B11" s="101" t="s">
        <v>38</v>
      </c>
      <c r="C11" s="124">
        <v>0</v>
      </c>
      <c r="D11" s="124">
        <v>106</v>
      </c>
      <c r="E11" s="124">
        <v>0</v>
      </c>
      <c r="F11" s="124">
        <v>0</v>
      </c>
      <c r="G11" s="124">
        <f t="shared" si="7"/>
        <v>106</v>
      </c>
      <c r="H11" s="124">
        <v>268</v>
      </c>
      <c r="I11" s="124">
        <v>0</v>
      </c>
      <c r="J11" s="124">
        <v>0</v>
      </c>
      <c r="K11" s="124">
        <f t="shared" si="8"/>
        <v>268</v>
      </c>
      <c r="L11" s="124">
        <f t="shared" si="9"/>
        <v>374</v>
      </c>
      <c r="M11" s="124">
        <v>0</v>
      </c>
      <c r="N11" s="124">
        <f t="shared" si="10"/>
        <v>374</v>
      </c>
    </row>
    <row r="12" spans="1:14" ht="14.25" customHeight="1" x14ac:dyDescent="0.25">
      <c r="A12" s="100" t="s">
        <v>21</v>
      </c>
      <c r="B12" s="101" t="s">
        <v>16</v>
      </c>
      <c r="C12" s="124">
        <v>1124.9100000000001</v>
      </c>
      <c r="D12" s="124">
        <v>1786.31</v>
      </c>
      <c r="E12" s="124">
        <v>0</v>
      </c>
      <c r="F12" s="124">
        <v>2.4700000000000002</v>
      </c>
      <c r="G12" s="34">
        <f t="shared" si="7"/>
        <v>2913.69</v>
      </c>
      <c r="H12" s="124">
        <v>423.03</v>
      </c>
      <c r="I12" s="124">
        <v>18.510000000000002</v>
      </c>
      <c r="J12" s="124">
        <v>20.2</v>
      </c>
      <c r="K12" s="34">
        <f t="shared" si="8"/>
        <v>461.73999999999995</v>
      </c>
      <c r="L12" s="34">
        <f t="shared" si="9"/>
        <v>3375.43</v>
      </c>
      <c r="M12" s="124">
        <v>1.99</v>
      </c>
      <c r="N12" s="34">
        <f t="shared" si="10"/>
        <v>3377.4199999999996</v>
      </c>
    </row>
    <row r="13" spans="1:14" ht="14.25" customHeight="1" x14ac:dyDescent="0.25">
      <c r="A13" s="101" t="s">
        <v>37</v>
      </c>
      <c r="B13" s="101" t="s">
        <v>38</v>
      </c>
      <c r="C13" s="124">
        <v>61726</v>
      </c>
      <c r="D13" s="124">
        <v>107810</v>
      </c>
      <c r="E13" s="124">
        <v>0</v>
      </c>
      <c r="F13" s="124">
        <v>50</v>
      </c>
      <c r="G13" s="34">
        <f t="shared" si="7"/>
        <v>169586</v>
      </c>
      <c r="H13" s="124">
        <v>24798.5</v>
      </c>
      <c r="I13" s="124">
        <v>909</v>
      </c>
      <c r="J13" s="124">
        <v>1048</v>
      </c>
      <c r="K13" s="34">
        <f t="shared" si="8"/>
        <v>26755.5</v>
      </c>
      <c r="L13" s="34">
        <f t="shared" si="9"/>
        <v>196341.5</v>
      </c>
      <c r="M13" s="124">
        <v>99.1</v>
      </c>
      <c r="N13" s="34">
        <f t="shared" si="10"/>
        <v>196440.6</v>
      </c>
    </row>
    <row r="14" spans="1:14" ht="14.25" customHeight="1" x14ac:dyDescent="0.25">
      <c r="A14" s="140" t="s">
        <v>23</v>
      </c>
      <c r="B14" s="101" t="s">
        <v>16</v>
      </c>
      <c r="C14" s="124">
        <v>19.010000000000002</v>
      </c>
      <c r="D14" s="124">
        <v>60.92</v>
      </c>
      <c r="E14" s="124">
        <v>0</v>
      </c>
      <c r="F14" s="124">
        <v>0</v>
      </c>
      <c r="G14" s="34">
        <f t="shared" si="7"/>
        <v>79.930000000000007</v>
      </c>
      <c r="H14" s="124">
        <v>10.83</v>
      </c>
      <c r="I14" s="124">
        <v>0</v>
      </c>
      <c r="J14" s="124">
        <v>1.8</v>
      </c>
      <c r="K14" s="34">
        <f t="shared" si="8"/>
        <v>12.63</v>
      </c>
      <c r="L14" s="34">
        <f t="shared" si="9"/>
        <v>92.56</v>
      </c>
      <c r="M14" s="124">
        <v>1.22</v>
      </c>
      <c r="N14" s="34">
        <f t="shared" si="10"/>
        <v>93.78</v>
      </c>
    </row>
    <row r="15" spans="1:14" ht="14.25" customHeight="1" x14ac:dyDescent="0.25">
      <c r="A15" s="140"/>
      <c r="B15" s="101" t="s">
        <v>38</v>
      </c>
      <c r="C15" s="124">
        <v>4024</v>
      </c>
      <c r="D15" s="124">
        <v>8654</v>
      </c>
      <c r="E15" s="124">
        <v>0</v>
      </c>
      <c r="F15" s="124">
        <v>0</v>
      </c>
      <c r="G15" s="34">
        <f t="shared" si="7"/>
        <v>12678</v>
      </c>
      <c r="H15" s="124">
        <v>1413</v>
      </c>
      <c r="I15" s="124">
        <v>0</v>
      </c>
      <c r="J15" s="124">
        <v>327</v>
      </c>
      <c r="K15" s="34">
        <f t="shared" si="8"/>
        <v>1740</v>
      </c>
      <c r="L15" s="34">
        <f t="shared" si="9"/>
        <v>14418</v>
      </c>
      <c r="M15" s="124">
        <v>166</v>
      </c>
      <c r="N15" s="34">
        <f t="shared" si="10"/>
        <v>14584</v>
      </c>
    </row>
    <row r="16" spans="1:14" ht="14.25" customHeight="1" x14ac:dyDescent="0.25">
      <c r="A16" s="140" t="s">
        <v>24</v>
      </c>
      <c r="B16" s="101" t="s">
        <v>16</v>
      </c>
      <c r="C16" s="124">
        <v>1431.83</v>
      </c>
      <c r="D16" s="124">
        <v>1156.06</v>
      </c>
      <c r="E16" s="124">
        <v>2.5</v>
      </c>
      <c r="F16" s="124">
        <v>0.68</v>
      </c>
      <c r="G16" s="34">
        <f t="shared" si="7"/>
        <v>2591.0699999999997</v>
      </c>
      <c r="H16" s="124">
        <v>145.66999999999999</v>
      </c>
      <c r="I16" s="124">
        <v>8.07</v>
      </c>
      <c r="J16" s="124">
        <v>13.91</v>
      </c>
      <c r="K16" s="34">
        <f t="shared" si="8"/>
        <v>167.64999999999998</v>
      </c>
      <c r="L16" s="34">
        <f>G16+K16</f>
        <v>2758.72</v>
      </c>
      <c r="M16" s="124">
        <v>2.82</v>
      </c>
      <c r="N16" s="34">
        <f>SUM(L16:M16)</f>
        <v>2761.54</v>
      </c>
    </row>
    <row r="17" spans="1:16" ht="14.25" customHeight="1" x14ac:dyDescent="0.25">
      <c r="A17" s="140"/>
      <c r="B17" s="101" t="s">
        <v>38</v>
      </c>
      <c r="C17" s="124">
        <v>28348</v>
      </c>
      <c r="D17" s="124">
        <v>23814</v>
      </c>
      <c r="E17" s="124">
        <v>17</v>
      </c>
      <c r="F17" s="124">
        <v>15</v>
      </c>
      <c r="G17" s="34">
        <f t="shared" si="7"/>
        <v>52194</v>
      </c>
      <c r="H17" s="124">
        <v>3010</v>
      </c>
      <c r="I17" s="124">
        <v>87</v>
      </c>
      <c r="J17" s="124">
        <v>205</v>
      </c>
      <c r="K17" s="34">
        <f t="shared" si="8"/>
        <v>3302</v>
      </c>
      <c r="L17" s="34">
        <f t="shared" si="9"/>
        <v>55496</v>
      </c>
      <c r="M17" s="124">
        <v>14</v>
      </c>
      <c r="N17" s="34">
        <f t="shared" si="10"/>
        <v>55510</v>
      </c>
    </row>
    <row r="18" spans="1:16" ht="14.25" customHeight="1" x14ac:dyDescent="0.25">
      <c r="A18" s="143" t="s">
        <v>42</v>
      </c>
      <c r="B18" s="101" t="s">
        <v>16</v>
      </c>
      <c r="C18" s="124">
        <v>2.2999999999999998</v>
      </c>
      <c r="D18" s="124">
        <v>2.1</v>
      </c>
      <c r="E18" s="124">
        <v>0</v>
      </c>
      <c r="F18" s="124">
        <v>0.02</v>
      </c>
      <c r="G18" s="34">
        <f t="shared" si="7"/>
        <v>4.42</v>
      </c>
      <c r="H18" s="124">
        <v>6</v>
      </c>
      <c r="I18" s="124">
        <v>0</v>
      </c>
      <c r="J18" s="124">
        <v>0</v>
      </c>
      <c r="K18" s="34">
        <f t="shared" si="8"/>
        <v>6</v>
      </c>
      <c r="L18" s="34">
        <f t="shared" si="9"/>
        <v>10.42</v>
      </c>
      <c r="M18" s="124">
        <v>0</v>
      </c>
      <c r="N18" s="34">
        <f t="shared" si="10"/>
        <v>10.42</v>
      </c>
    </row>
    <row r="19" spans="1:16" ht="14.25" customHeight="1" x14ac:dyDescent="0.25">
      <c r="A19" s="143"/>
      <c r="B19" s="101" t="s">
        <v>38</v>
      </c>
      <c r="C19" s="124">
        <v>614</v>
      </c>
      <c r="D19" s="124">
        <v>315</v>
      </c>
      <c r="E19" s="124">
        <v>0</v>
      </c>
      <c r="F19" s="124">
        <v>0</v>
      </c>
      <c r="G19" s="34">
        <f t="shared" si="7"/>
        <v>929</v>
      </c>
      <c r="H19" s="124">
        <v>1618</v>
      </c>
      <c r="I19" s="124">
        <v>0</v>
      </c>
      <c r="J19" s="124">
        <v>0</v>
      </c>
      <c r="K19" s="34">
        <f t="shared" si="8"/>
        <v>1618</v>
      </c>
      <c r="L19" s="34">
        <f t="shared" si="9"/>
        <v>2547</v>
      </c>
      <c r="M19" s="124">
        <v>0</v>
      </c>
      <c r="N19" s="34">
        <f t="shared" si="10"/>
        <v>2547</v>
      </c>
    </row>
    <row r="20" spans="1:16" ht="14.25" customHeight="1" x14ac:dyDescent="0.25">
      <c r="A20" s="143" t="s">
        <v>43</v>
      </c>
      <c r="B20" s="101" t="s">
        <v>16</v>
      </c>
      <c r="C20" s="124">
        <v>0</v>
      </c>
      <c r="D20" s="124">
        <v>0</v>
      </c>
      <c r="E20" s="124">
        <v>0</v>
      </c>
      <c r="F20" s="124">
        <v>0</v>
      </c>
      <c r="G20" s="34">
        <f t="shared" si="7"/>
        <v>0</v>
      </c>
      <c r="H20" s="124">
        <v>0</v>
      </c>
      <c r="I20" s="124">
        <v>0</v>
      </c>
      <c r="J20" s="124">
        <v>0</v>
      </c>
      <c r="K20" s="34">
        <f t="shared" si="8"/>
        <v>0</v>
      </c>
      <c r="L20" s="34">
        <f t="shared" si="9"/>
        <v>0</v>
      </c>
      <c r="M20" s="124">
        <v>0</v>
      </c>
      <c r="N20" s="34">
        <f t="shared" si="10"/>
        <v>0</v>
      </c>
    </row>
    <row r="21" spans="1:16" ht="14.25" customHeight="1" x14ac:dyDescent="0.25">
      <c r="A21" s="143"/>
      <c r="B21" s="101" t="s">
        <v>38</v>
      </c>
      <c r="C21" s="124">
        <v>0</v>
      </c>
      <c r="D21" s="124">
        <v>0</v>
      </c>
      <c r="E21" s="124">
        <v>0</v>
      </c>
      <c r="F21" s="124">
        <v>0</v>
      </c>
      <c r="G21" s="34">
        <f t="shared" si="7"/>
        <v>0</v>
      </c>
      <c r="H21" s="124">
        <v>0</v>
      </c>
      <c r="I21" s="124">
        <v>0</v>
      </c>
      <c r="J21" s="124">
        <v>0</v>
      </c>
      <c r="K21" s="34">
        <f t="shared" si="8"/>
        <v>0</v>
      </c>
      <c r="L21" s="34">
        <f t="shared" si="9"/>
        <v>0</v>
      </c>
      <c r="M21" s="124">
        <v>0</v>
      </c>
      <c r="N21" s="34">
        <f t="shared" si="10"/>
        <v>0</v>
      </c>
    </row>
    <row r="22" spans="1:16" ht="14.25" customHeight="1" x14ac:dyDescent="0.25">
      <c r="A22" s="100" t="s">
        <v>27</v>
      </c>
      <c r="B22" s="101" t="s">
        <v>16</v>
      </c>
      <c r="C22" s="124">
        <v>0.1</v>
      </c>
      <c r="D22" s="124">
        <v>0.2</v>
      </c>
      <c r="E22" s="124">
        <v>0</v>
      </c>
      <c r="F22" s="124">
        <v>0</v>
      </c>
      <c r="G22" s="34">
        <f t="shared" si="7"/>
        <v>0.30000000000000004</v>
      </c>
      <c r="H22" s="124">
        <v>0.1</v>
      </c>
      <c r="I22" s="124">
        <v>0</v>
      </c>
      <c r="J22" s="124">
        <v>0</v>
      </c>
      <c r="K22" s="34">
        <f t="shared" si="8"/>
        <v>0.1</v>
      </c>
      <c r="L22" s="34">
        <f t="shared" si="9"/>
        <v>0.4</v>
      </c>
      <c r="M22" s="124">
        <v>0</v>
      </c>
      <c r="N22" s="34">
        <f t="shared" si="10"/>
        <v>0.4</v>
      </c>
    </row>
    <row r="23" spans="1:16" ht="14.25" customHeight="1" x14ac:dyDescent="0.25">
      <c r="A23" s="103"/>
      <c r="B23" s="101" t="s">
        <v>38</v>
      </c>
      <c r="C23" s="124">
        <v>10</v>
      </c>
      <c r="D23" s="124">
        <v>20</v>
      </c>
      <c r="E23" s="124">
        <v>0</v>
      </c>
      <c r="F23" s="124">
        <v>0</v>
      </c>
      <c r="G23" s="34">
        <f t="shared" si="7"/>
        <v>30</v>
      </c>
      <c r="H23" s="124">
        <v>8</v>
      </c>
      <c r="I23" s="124">
        <v>0</v>
      </c>
      <c r="J23" s="124">
        <v>0</v>
      </c>
      <c r="K23" s="34">
        <f t="shared" si="8"/>
        <v>8</v>
      </c>
      <c r="L23" s="34">
        <f t="shared" si="9"/>
        <v>38</v>
      </c>
      <c r="M23" s="124">
        <v>0</v>
      </c>
      <c r="N23" s="34">
        <f t="shared" si="10"/>
        <v>38</v>
      </c>
    </row>
    <row r="24" spans="1:16" ht="14.25" customHeight="1" x14ac:dyDescent="0.25">
      <c r="A24" s="140" t="s">
        <v>28</v>
      </c>
      <c r="B24" s="101" t="s">
        <v>16</v>
      </c>
      <c r="C24" s="124">
        <v>390.79</v>
      </c>
      <c r="D24" s="124">
        <v>141.1</v>
      </c>
      <c r="E24" s="124">
        <v>0</v>
      </c>
      <c r="F24" s="124">
        <v>0</v>
      </c>
      <c r="G24" s="34">
        <f t="shared" si="7"/>
        <v>531.89</v>
      </c>
      <c r="H24" s="124">
        <v>34.159999999999997</v>
      </c>
      <c r="I24" s="124">
        <v>9.2200000000000006</v>
      </c>
      <c r="J24" s="124">
        <v>2.2999999999999998</v>
      </c>
      <c r="K24" s="34">
        <f t="shared" si="8"/>
        <v>45.679999999999993</v>
      </c>
      <c r="L24" s="34">
        <f t="shared" si="9"/>
        <v>577.56999999999994</v>
      </c>
      <c r="M24" s="124">
        <v>0.36</v>
      </c>
      <c r="N24" s="34">
        <f t="shared" si="10"/>
        <v>577.92999999999995</v>
      </c>
    </row>
    <row r="25" spans="1:16" ht="14.25" customHeight="1" x14ac:dyDescent="0.25">
      <c r="A25" s="140"/>
      <c r="B25" s="101" t="s">
        <v>38</v>
      </c>
      <c r="C25" s="124">
        <v>11535</v>
      </c>
      <c r="D25" s="124">
        <v>1365</v>
      </c>
      <c r="E25" s="124">
        <v>0</v>
      </c>
      <c r="F25" s="124">
        <v>0</v>
      </c>
      <c r="G25" s="34">
        <f t="shared" si="7"/>
        <v>12900</v>
      </c>
      <c r="H25" s="124">
        <v>803</v>
      </c>
      <c r="I25" s="124">
        <v>59</v>
      </c>
      <c r="J25" s="124">
        <v>164</v>
      </c>
      <c r="K25" s="34">
        <f t="shared" si="8"/>
        <v>1026</v>
      </c>
      <c r="L25" s="34">
        <f t="shared" si="9"/>
        <v>13926</v>
      </c>
      <c r="M25" s="124">
        <v>14</v>
      </c>
      <c r="N25" s="34">
        <f t="shared" si="10"/>
        <v>13940</v>
      </c>
    </row>
    <row r="26" spans="1:16" ht="14.25" customHeight="1" x14ac:dyDescent="0.25">
      <c r="A26" s="140" t="s">
        <v>29</v>
      </c>
      <c r="B26" s="101" t="s">
        <v>16</v>
      </c>
      <c r="C26" s="124">
        <v>0</v>
      </c>
      <c r="D26" s="124">
        <v>0</v>
      </c>
      <c r="E26" s="124">
        <v>0</v>
      </c>
      <c r="F26" s="124">
        <v>0</v>
      </c>
      <c r="G26" s="34">
        <f t="shared" si="7"/>
        <v>0</v>
      </c>
      <c r="H26" s="124">
        <v>0</v>
      </c>
      <c r="I26" s="124">
        <v>0</v>
      </c>
      <c r="J26" s="124">
        <v>0</v>
      </c>
      <c r="K26" s="34">
        <f t="shared" si="8"/>
        <v>0</v>
      </c>
      <c r="L26" s="34">
        <f t="shared" si="9"/>
        <v>0</v>
      </c>
      <c r="M26" s="124">
        <v>0</v>
      </c>
      <c r="N26" s="34">
        <f t="shared" si="10"/>
        <v>0</v>
      </c>
    </row>
    <row r="27" spans="1:16" ht="14.25" customHeight="1" x14ac:dyDescent="0.25">
      <c r="A27" s="140"/>
      <c r="B27" s="101" t="s">
        <v>38</v>
      </c>
      <c r="C27" s="124">
        <v>0</v>
      </c>
      <c r="D27" s="124">
        <v>0</v>
      </c>
      <c r="E27" s="124">
        <v>0</v>
      </c>
      <c r="F27" s="124">
        <v>0</v>
      </c>
      <c r="G27" s="34">
        <f t="shared" si="7"/>
        <v>0</v>
      </c>
      <c r="H27" s="124">
        <v>0</v>
      </c>
      <c r="I27" s="124">
        <v>0</v>
      </c>
      <c r="J27" s="124">
        <v>0</v>
      </c>
      <c r="K27" s="34">
        <f t="shared" si="8"/>
        <v>0</v>
      </c>
      <c r="L27" s="34">
        <f t="shared" si="9"/>
        <v>0</v>
      </c>
      <c r="M27" s="124">
        <v>0</v>
      </c>
      <c r="N27" s="34">
        <f t="shared" si="10"/>
        <v>0</v>
      </c>
      <c r="P27" s="80">
        <v>22</v>
      </c>
    </row>
    <row r="28" spans="1:16" ht="14.25" customHeight="1" x14ac:dyDescent="0.25">
      <c r="A28" s="140" t="s">
        <v>30</v>
      </c>
      <c r="B28" s="101" t="s">
        <v>16</v>
      </c>
      <c r="C28" s="124">
        <v>0.2</v>
      </c>
      <c r="D28" s="124">
        <v>0.1</v>
      </c>
      <c r="E28" s="124">
        <v>0</v>
      </c>
      <c r="F28" s="124">
        <v>0</v>
      </c>
      <c r="G28" s="34">
        <f t="shared" si="7"/>
        <v>0.30000000000000004</v>
      </c>
      <c r="H28" s="124">
        <v>0</v>
      </c>
      <c r="I28" s="124">
        <v>0</v>
      </c>
      <c r="J28" s="124">
        <v>0</v>
      </c>
      <c r="K28" s="34">
        <f t="shared" si="8"/>
        <v>0</v>
      </c>
      <c r="L28" s="34">
        <f t="shared" si="9"/>
        <v>0.30000000000000004</v>
      </c>
      <c r="M28" s="124">
        <v>0</v>
      </c>
      <c r="N28" s="34">
        <f t="shared" si="10"/>
        <v>0.30000000000000004</v>
      </c>
    </row>
    <row r="29" spans="1:16" ht="14.25" customHeight="1" x14ac:dyDescent="0.25">
      <c r="A29" s="140"/>
      <c r="B29" s="101" t="s">
        <v>38</v>
      </c>
      <c r="C29" s="124">
        <v>12</v>
      </c>
      <c r="D29" s="124">
        <v>6</v>
      </c>
      <c r="E29" s="124">
        <v>0</v>
      </c>
      <c r="F29" s="124">
        <v>0</v>
      </c>
      <c r="G29" s="34">
        <f t="shared" si="7"/>
        <v>18</v>
      </c>
      <c r="H29" s="124">
        <v>0</v>
      </c>
      <c r="I29" s="124">
        <v>0</v>
      </c>
      <c r="J29" s="124">
        <v>0</v>
      </c>
      <c r="K29" s="34">
        <f t="shared" si="8"/>
        <v>0</v>
      </c>
      <c r="L29" s="34">
        <f t="shared" si="9"/>
        <v>18</v>
      </c>
      <c r="M29" s="124">
        <v>0</v>
      </c>
      <c r="N29" s="34">
        <f t="shared" si="10"/>
        <v>18</v>
      </c>
    </row>
    <row r="30" spans="1:16" ht="14.25" customHeight="1" x14ac:dyDescent="0.25">
      <c r="A30" s="140" t="s">
        <v>31</v>
      </c>
      <c r="B30" s="101" t="s">
        <v>16</v>
      </c>
      <c r="C30" s="124">
        <v>55.99</v>
      </c>
      <c r="D30" s="124">
        <v>31.85</v>
      </c>
      <c r="E30" s="124">
        <v>0</v>
      </c>
      <c r="F30" s="124">
        <v>0</v>
      </c>
      <c r="G30" s="34">
        <f t="shared" si="7"/>
        <v>87.84</v>
      </c>
      <c r="H30" s="124">
        <v>13.14</v>
      </c>
      <c r="I30" s="124">
        <v>0.7</v>
      </c>
      <c r="J30" s="124">
        <v>0.7</v>
      </c>
      <c r="K30" s="34">
        <f t="shared" si="8"/>
        <v>14.54</v>
      </c>
      <c r="L30" s="34">
        <f t="shared" si="9"/>
        <v>102.38</v>
      </c>
      <c r="M30" s="124">
        <v>1.1200000000000001</v>
      </c>
      <c r="N30" s="34">
        <f t="shared" si="10"/>
        <v>103.5</v>
      </c>
    </row>
    <row r="31" spans="1:16" ht="14.25" customHeight="1" x14ac:dyDescent="0.25">
      <c r="A31" s="140"/>
      <c r="B31" s="101" t="s">
        <v>38</v>
      </c>
      <c r="C31" s="124">
        <v>11291</v>
      </c>
      <c r="D31" s="124">
        <v>4652</v>
      </c>
      <c r="E31" s="124">
        <v>0</v>
      </c>
      <c r="F31" s="124">
        <v>0</v>
      </c>
      <c r="G31" s="34">
        <f t="shared" si="7"/>
        <v>15943</v>
      </c>
      <c r="H31" s="124">
        <v>1781</v>
      </c>
      <c r="I31" s="124">
        <v>84</v>
      </c>
      <c r="J31" s="124">
        <v>127</v>
      </c>
      <c r="K31" s="34">
        <f t="shared" si="8"/>
        <v>1992</v>
      </c>
      <c r="L31" s="34">
        <f t="shared" si="9"/>
        <v>17935</v>
      </c>
      <c r="M31" s="124">
        <v>97</v>
      </c>
      <c r="N31" s="34">
        <f t="shared" si="10"/>
        <v>18032</v>
      </c>
    </row>
    <row r="32" spans="1:16" ht="14.25" customHeight="1" x14ac:dyDescent="0.25">
      <c r="A32" s="140" t="s">
        <v>32</v>
      </c>
      <c r="B32" s="101" t="s">
        <v>16</v>
      </c>
      <c r="C32" s="124">
        <v>0</v>
      </c>
      <c r="D32" s="124">
        <v>4.9400000000000004</v>
      </c>
      <c r="E32" s="124">
        <v>0</v>
      </c>
      <c r="F32" s="124">
        <v>0</v>
      </c>
      <c r="G32" s="34">
        <f t="shared" si="7"/>
        <v>4.9400000000000004</v>
      </c>
      <c r="H32" s="124">
        <v>0</v>
      </c>
      <c r="I32" s="124">
        <v>0</v>
      </c>
      <c r="J32" s="124">
        <v>0</v>
      </c>
      <c r="K32" s="34">
        <f t="shared" si="8"/>
        <v>0</v>
      </c>
      <c r="L32" s="34">
        <f t="shared" si="9"/>
        <v>4.9400000000000004</v>
      </c>
      <c r="M32" s="124">
        <v>0</v>
      </c>
      <c r="N32" s="34">
        <f t="shared" si="10"/>
        <v>4.9400000000000004</v>
      </c>
    </row>
    <row r="33" spans="1:15" ht="14.25" customHeight="1" x14ac:dyDescent="0.25">
      <c r="A33" s="140"/>
      <c r="B33" s="101" t="s">
        <v>38</v>
      </c>
      <c r="C33" s="124">
        <v>0</v>
      </c>
      <c r="D33" s="124">
        <v>0</v>
      </c>
      <c r="E33" s="124">
        <v>0</v>
      </c>
      <c r="F33" s="124">
        <v>0</v>
      </c>
      <c r="G33" s="34">
        <f t="shared" si="7"/>
        <v>0</v>
      </c>
      <c r="H33" s="124">
        <v>0</v>
      </c>
      <c r="I33" s="124">
        <v>0</v>
      </c>
      <c r="J33" s="124">
        <v>0</v>
      </c>
      <c r="K33" s="34">
        <f t="shared" si="8"/>
        <v>0</v>
      </c>
      <c r="L33" s="34">
        <f t="shared" si="9"/>
        <v>0</v>
      </c>
      <c r="M33" s="124">
        <v>0</v>
      </c>
      <c r="N33" s="34">
        <f t="shared" si="10"/>
        <v>0</v>
      </c>
    </row>
    <row r="34" spans="1:15" ht="14.25" customHeight="1" x14ac:dyDescent="0.25">
      <c r="A34" s="140" t="s">
        <v>33</v>
      </c>
      <c r="B34" s="101" t="s">
        <v>16</v>
      </c>
      <c r="C34" s="124">
        <v>0.67</v>
      </c>
      <c r="D34" s="124">
        <v>0</v>
      </c>
      <c r="E34" s="124">
        <v>0</v>
      </c>
      <c r="F34" s="124">
        <v>0</v>
      </c>
      <c r="G34" s="34">
        <f t="shared" si="7"/>
        <v>0.67</v>
      </c>
      <c r="H34" s="124">
        <v>0</v>
      </c>
      <c r="I34" s="124">
        <v>0</v>
      </c>
      <c r="J34" s="124">
        <v>0</v>
      </c>
      <c r="K34" s="34">
        <f t="shared" si="8"/>
        <v>0</v>
      </c>
      <c r="L34" s="34">
        <f t="shared" si="9"/>
        <v>0.67</v>
      </c>
      <c r="M34" s="124">
        <v>0</v>
      </c>
      <c r="N34" s="34">
        <f t="shared" si="10"/>
        <v>0.67</v>
      </c>
    </row>
    <row r="35" spans="1:15" ht="14.25" customHeight="1" x14ac:dyDescent="0.25">
      <c r="A35" s="140"/>
      <c r="B35" s="101" t="s">
        <v>38</v>
      </c>
      <c r="C35" s="124">
        <v>73</v>
      </c>
      <c r="D35" s="124">
        <v>0</v>
      </c>
      <c r="E35" s="124">
        <v>0</v>
      </c>
      <c r="F35" s="124">
        <v>0</v>
      </c>
      <c r="G35" s="34">
        <f t="shared" si="7"/>
        <v>73</v>
      </c>
      <c r="H35" s="124">
        <v>0</v>
      </c>
      <c r="I35" s="124">
        <v>0</v>
      </c>
      <c r="J35" s="124">
        <v>0</v>
      </c>
      <c r="K35" s="34">
        <f t="shared" si="8"/>
        <v>0</v>
      </c>
      <c r="L35" s="34">
        <f t="shared" si="9"/>
        <v>73</v>
      </c>
      <c r="M35" s="124">
        <v>0</v>
      </c>
      <c r="N35" s="34">
        <f t="shared" si="10"/>
        <v>73</v>
      </c>
    </row>
    <row r="36" spans="1:15" ht="14.25" customHeight="1" x14ac:dyDescent="0.25">
      <c r="A36" s="140" t="s">
        <v>34</v>
      </c>
      <c r="B36" s="101" t="s">
        <v>16</v>
      </c>
      <c r="C36" s="124">
        <v>1.71</v>
      </c>
      <c r="D36" s="124">
        <v>0</v>
      </c>
      <c r="E36" s="124">
        <v>0</v>
      </c>
      <c r="F36" s="124">
        <v>0</v>
      </c>
      <c r="G36" s="34">
        <f t="shared" si="7"/>
        <v>1.71</v>
      </c>
      <c r="H36" s="124">
        <v>0</v>
      </c>
      <c r="I36" s="124">
        <v>0</v>
      </c>
      <c r="J36" s="124">
        <v>0</v>
      </c>
      <c r="K36" s="34">
        <f t="shared" si="8"/>
        <v>0</v>
      </c>
      <c r="L36" s="34">
        <f t="shared" si="9"/>
        <v>1.71</v>
      </c>
      <c r="M36" s="124">
        <v>0</v>
      </c>
      <c r="N36" s="34">
        <f t="shared" si="10"/>
        <v>1.71</v>
      </c>
    </row>
    <row r="37" spans="1:15" ht="14.25" customHeight="1" x14ac:dyDescent="0.25">
      <c r="A37" s="140"/>
      <c r="B37" s="101" t="s">
        <v>38</v>
      </c>
      <c r="C37" s="124">
        <v>85</v>
      </c>
      <c r="D37" s="124">
        <v>0</v>
      </c>
      <c r="E37" s="124">
        <v>0</v>
      </c>
      <c r="F37" s="124">
        <v>0</v>
      </c>
      <c r="G37" s="34">
        <f t="shared" si="7"/>
        <v>85</v>
      </c>
      <c r="H37" s="124">
        <v>0</v>
      </c>
      <c r="I37" s="124">
        <v>0</v>
      </c>
      <c r="J37" s="124">
        <v>0</v>
      </c>
      <c r="K37" s="34">
        <f t="shared" si="8"/>
        <v>0</v>
      </c>
      <c r="L37" s="34">
        <f t="shared" si="9"/>
        <v>85</v>
      </c>
      <c r="M37" s="124">
        <v>0</v>
      </c>
      <c r="N37" s="34">
        <f t="shared" si="10"/>
        <v>85</v>
      </c>
      <c r="O37" s="35"/>
    </row>
    <row r="38" spans="1:15" ht="14.25" customHeight="1" x14ac:dyDescent="0.25">
      <c r="A38" s="103" t="s">
        <v>35</v>
      </c>
      <c r="B38" s="101" t="s">
        <v>16</v>
      </c>
      <c r="C38" s="34">
        <f t="shared" ref="C38:L39" si="11">C4+C12+C14+C16+C18+C20+C22+C24+C26+C28+C30+C32+C34+C36</f>
        <v>4037.88</v>
      </c>
      <c r="D38" s="34">
        <f t="shared" si="11"/>
        <v>3699.5599999999995</v>
      </c>
      <c r="E38" s="34">
        <f t="shared" si="11"/>
        <v>2.5</v>
      </c>
      <c r="F38" s="34">
        <f t="shared" si="11"/>
        <v>3.1700000000000004</v>
      </c>
      <c r="G38" s="34">
        <f t="shared" si="11"/>
        <v>7743.1100000000006</v>
      </c>
      <c r="H38" s="34">
        <f t="shared" si="11"/>
        <v>1773.19</v>
      </c>
      <c r="I38" s="34">
        <f t="shared" si="11"/>
        <v>98.13000000000001</v>
      </c>
      <c r="J38" s="34">
        <f t="shared" si="11"/>
        <v>188.88</v>
      </c>
      <c r="K38" s="34">
        <f>K4+K12+K14+K16+K18+K20+K22+K24+K26+K28+K30+K32+K34+K36</f>
        <v>2060.2000000000003</v>
      </c>
      <c r="L38" s="34">
        <f t="shared" si="11"/>
        <v>9803.3099999999977</v>
      </c>
      <c r="M38" s="34">
        <f>M4+M12+M14+M16+M18+M20+M22+M24+M26+M28+M30+M32+M34+M36</f>
        <v>61.28</v>
      </c>
      <c r="N38" s="34">
        <f>N4+N12+N14+N16+N18+N20+N22+N24+N26+N28+N30+N32+N34+N36</f>
        <v>9864.5899999999983</v>
      </c>
      <c r="O38" s="36"/>
    </row>
    <row r="39" spans="1:15" ht="14.25" customHeight="1" x14ac:dyDescent="0.25">
      <c r="A39" s="101"/>
      <c r="B39" s="101" t="s">
        <v>38</v>
      </c>
      <c r="C39" s="34">
        <f>C5+C13+C15+C17+C19+C21+C23+C25+C27+C29+C31+C33+C35+C37</f>
        <v>425843</v>
      </c>
      <c r="D39" s="34">
        <f>D5+D13+D15+D17+D19+D21+D23+D25+D27+D29+D31+D33+D35+D37</f>
        <v>294392</v>
      </c>
      <c r="E39" s="34">
        <f t="shared" si="11"/>
        <v>17</v>
      </c>
      <c r="F39" s="34">
        <f t="shared" si="11"/>
        <v>65</v>
      </c>
      <c r="G39" s="34">
        <f t="shared" si="11"/>
        <v>720317</v>
      </c>
      <c r="H39" s="34">
        <f>H5+H13+H15+H17+H19+H21+H23+H25+H27+H29+H31+H33+H35+H37</f>
        <v>363062.5</v>
      </c>
      <c r="I39" s="34">
        <f t="shared" si="11"/>
        <v>19984</v>
      </c>
      <c r="J39" s="34">
        <f t="shared" si="11"/>
        <v>47490</v>
      </c>
      <c r="K39" s="34">
        <f t="shared" si="11"/>
        <v>430536.5</v>
      </c>
      <c r="L39" s="34">
        <f t="shared" si="11"/>
        <v>1150853.5</v>
      </c>
      <c r="M39" s="34">
        <f>M5+M13+M15+M17+M19+M21+M23+M25+M27+M29+M31+M33+M35+M37</f>
        <v>15039.1</v>
      </c>
      <c r="N39" s="71">
        <f>N5+N13+N15+N17+N19+N21+N23+N25+N27+N29+N31+N33+N35+N37</f>
        <v>1165892.6000000001</v>
      </c>
      <c r="O39" s="36"/>
    </row>
    <row r="40" spans="1:15" x14ac:dyDescent="0.25">
      <c r="O40" s="35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2" bottom="0.17" header="0.17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0"/>
  <sheetViews>
    <sheetView topLeftCell="A6" workbookViewId="0">
      <selection activeCell="O23" sqref="O23"/>
    </sheetView>
  </sheetViews>
  <sheetFormatPr defaultRowHeight="15" x14ac:dyDescent="0.25"/>
  <cols>
    <col min="1" max="1" width="31.42578125" style="32" customWidth="1"/>
    <col min="2" max="2" width="4" style="32" customWidth="1"/>
    <col min="3" max="3" width="8" style="32" customWidth="1"/>
    <col min="4" max="4" width="6.85546875" style="32" customWidth="1"/>
    <col min="5" max="5" width="6.28515625" style="32" customWidth="1"/>
    <col min="6" max="6" width="5.85546875" style="32" customWidth="1"/>
    <col min="7" max="7" width="12.5703125" style="32" customWidth="1"/>
    <col min="8" max="8" width="8" style="32" customWidth="1"/>
    <col min="9" max="9" width="7.42578125" style="32" customWidth="1"/>
    <col min="10" max="10" width="6.85546875" style="32" customWidth="1"/>
    <col min="11" max="11" width="11.28515625" style="32" customWidth="1"/>
    <col min="12" max="12" width="7.85546875" style="32" customWidth="1"/>
    <col min="13" max="13" width="6.7109375" style="32" customWidth="1"/>
    <col min="14" max="14" width="12.28515625" style="32" customWidth="1"/>
    <col min="15" max="16384" width="9.140625" style="32"/>
  </cols>
  <sheetData>
    <row r="1" spans="1:14" ht="13.5" customHeight="1" x14ac:dyDescent="0.25">
      <c r="A1" s="32" t="s">
        <v>60</v>
      </c>
    </row>
    <row r="2" spans="1:14" ht="12.75" customHeight="1" x14ac:dyDescent="0.25">
      <c r="A2" s="102" t="s">
        <v>0</v>
      </c>
      <c r="B2" s="102"/>
      <c r="C2" s="141" t="s">
        <v>1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34" t="s">
        <v>2</v>
      </c>
    </row>
    <row r="3" spans="1:14" ht="25.5" customHeight="1" x14ac:dyDescent="0.25">
      <c r="A3" s="102" t="s">
        <v>3</v>
      </c>
      <c r="B3" s="102"/>
      <c r="C3" s="102" t="s">
        <v>4</v>
      </c>
      <c r="D3" s="102" t="s">
        <v>5</v>
      </c>
      <c r="E3" s="102" t="s">
        <v>6</v>
      </c>
      <c r="F3" s="102" t="s">
        <v>7</v>
      </c>
      <c r="G3" s="102" t="s">
        <v>8</v>
      </c>
      <c r="H3" s="102" t="s">
        <v>9</v>
      </c>
      <c r="I3" s="102" t="s">
        <v>10</v>
      </c>
      <c r="J3" s="102" t="s">
        <v>11</v>
      </c>
      <c r="K3" s="102" t="s">
        <v>12</v>
      </c>
      <c r="L3" s="102" t="s">
        <v>13</v>
      </c>
      <c r="M3" s="102" t="s">
        <v>14</v>
      </c>
      <c r="N3" s="102"/>
    </row>
    <row r="4" spans="1:14" ht="14.25" customHeight="1" x14ac:dyDescent="0.25">
      <c r="A4" s="100" t="s">
        <v>15</v>
      </c>
      <c r="B4" s="101" t="s">
        <v>16</v>
      </c>
      <c r="C4" s="34">
        <f>C6+C8+C10</f>
        <v>1302.03</v>
      </c>
      <c r="D4" s="34">
        <f>D6+D8+D10</f>
        <v>1006.5399999999998</v>
      </c>
      <c r="E4" s="34">
        <f t="shared" ref="E4:F4" si="0">E6+E8+E10</f>
        <v>2.9</v>
      </c>
      <c r="F4" s="34">
        <f t="shared" si="0"/>
        <v>6.6</v>
      </c>
      <c r="G4" s="34">
        <f t="shared" ref="G4:G5" si="1">SUM(C4:F4)</f>
        <v>2318.0699999999997</v>
      </c>
      <c r="H4" s="34">
        <f>H6+H8+H10</f>
        <v>2130.86</v>
      </c>
      <c r="I4" s="34">
        <f>I6+I8</f>
        <v>154.91999999999999</v>
      </c>
      <c r="J4" s="34">
        <f>J6+J8</f>
        <v>598.89</v>
      </c>
      <c r="K4" s="34">
        <f t="shared" ref="K4:K5" si="2">SUM(H4:J4)</f>
        <v>2884.67</v>
      </c>
      <c r="L4" s="34">
        <f t="shared" ref="L4:L5" si="3">G4+K4</f>
        <v>5202.74</v>
      </c>
      <c r="M4" s="34">
        <f>M6+M8+M10</f>
        <v>2037.13</v>
      </c>
      <c r="N4" s="34">
        <f>SUM(L4:M4)</f>
        <v>7239.87</v>
      </c>
    </row>
    <row r="5" spans="1:14" ht="14.25" customHeight="1" x14ac:dyDescent="0.25">
      <c r="A5" s="103"/>
      <c r="B5" s="101" t="s">
        <v>38</v>
      </c>
      <c r="C5" s="71">
        <f>C7+C9+C11</f>
        <v>239401</v>
      </c>
      <c r="D5" s="71">
        <f t="shared" ref="D5:F5" si="4">D7+D9+D11</f>
        <v>309801</v>
      </c>
      <c r="E5" s="71">
        <f t="shared" si="4"/>
        <v>39</v>
      </c>
      <c r="F5" s="71">
        <f t="shared" si="4"/>
        <v>984</v>
      </c>
      <c r="G5" s="71">
        <f t="shared" si="1"/>
        <v>550225</v>
      </c>
      <c r="H5" s="71">
        <f>H7+H9+H11</f>
        <v>373416.40899999999</v>
      </c>
      <c r="I5" s="71">
        <f t="shared" ref="I5:J5" si="5">I7+I9+I11</f>
        <v>27900.629999999997</v>
      </c>
      <c r="J5" s="71">
        <f t="shared" si="5"/>
        <v>114783.93</v>
      </c>
      <c r="K5" s="71">
        <f t="shared" si="2"/>
        <v>516100.96899999998</v>
      </c>
      <c r="L5" s="71">
        <f t="shared" si="3"/>
        <v>1066325.969</v>
      </c>
      <c r="M5" s="71">
        <f>M7+M9+M11</f>
        <v>272830.09999999998</v>
      </c>
      <c r="N5" s="71">
        <f>SUM(L5:M5)</f>
        <v>1339156.0690000001</v>
      </c>
    </row>
    <row r="6" spans="1:14" ht="16.5" customHeight="1" x14ac:dyDescent="0.25">
      <c r="A6" s="142" t="s">
        <v>39</v>
      </c>
      <c r="B6" s="101" t="s">
        <v>16</v>
      </c>
      <c r="C6" s="149">
        <v>677.79</v>
      </c>
      <c r="D6" s="149">
        <v>748.43</v>
      </c>
      <c r="E6" s="124">
        <v>0</v>
      </c>
      <c r="F6" s="124">
        <v>5.13</v>
      </c>
      <c r="G6" s="34">
        <f>SUM(C6:F6)</f>
        <v>1431.35</v>
      </c>
      <c r="H6" s="149">
        <v>1520.49</v>
      </c>
      <c r="I6" s="149">
        <v>124.22</v>
      </c>
      <c r="J6" s="149">
        <v>466.66</v>
      </c>
      <c r="K6" s="34">
        <f>SUM(H6:J6)</f>
        <v>2111.37</v>
      </c>
      <c r="L6" s="34">
        <f>G6+K6</f>
        <v>3542.72</v>
      </c>
      <c r="M6" s="149">
        <v>1522.13</v>
      </c>
      <c r="N6" s="124">
        <f>SUM(L6:M6)</f>
        <v>5064.8500000000004</v>
      </c>
    </row>
    <row r="7" spans="1:14" ht="15" customHeight="1" x14ac:dyDescent="0.25">
      <c r="A7" s="142"/>
      <c r="B7" s="101" t="s">
        <v>38</v>
      </c>
      <c r="C7" s="64">
        <v>153829</v>
      </c>
      <c r="D7" s="150">
        <v>288385</v>
      </c>
      <c r="E7" s="151">
        <v>0</v>
      </c>
      <c r="F7" s="151">
        <v>870</v>
      </c>
      <c r="G7" s="71">
        <f>SUM(C7:F7)</f>
        <v>443084</v>
      </c>
      <c r="H7" s="150">
        <v>311206.91899999999</v>
      </c>
      <c r="I7" s="150">
        <v>26830.85</v>
      </c>
      <c r="J7" s="150">
        <v>110207.2</v>
      </c>
      <c r="K7" s="71">
        <f>SUM(H7:J7)</f>
        <v>448244.96899999998</v>
      </c>
      <c r="L7" s="71">
        <f>G7+K7</f>
        <v>891328.96900000004</v>
      </c>
      <c r="M7" s="150">
        <v>254850.46</v>
      </c>
      <c r="N7" s="151">
        <f>SUM(L7:M7)</f>
        <v>1146179.429</v>
      </c>
    </row>
    <row r="8" spans="1:14" ht="27.75" customHeight="1" x14ac:dyDescent="0.25">
      <c r="A8" s="142" t="s">
        <v>40</v>
      </c>
      <c r="B8" s="101" t="s">
        <v>16</v>
      </c>
      <c r="C8" s="124">
        <v>355.7</v>
      </c>
      <c r="D8" s="124">
        <v>215.2</v>
      </c>
      <c r="E8" s="124">
        <v>2.9</v>
      </c>
      <c r="F8" s="124">
        <v>1.47</v>
      </c>
      <c r="G8" s="34">
        <f t="shared" ref="G8:G37" si="6">SUM(C8:F8)</f>
        <v>575.27</v>
      </c>
      <c r="H8" s="124">
        <v>377.7</v>
      </c>
      <c r="I8" s="124">
        <v>30.7</v>
      </c>
      <c r="J8" s="124">
        <v>132.22999999999999</v>
      </c>
      <c r="K8" s="34">
        <f t="shared" ref="K8:K37" si="7">SUM(H8:J8)</f>
        <v>540.63</v>
      </c>
      <c r="L8" s="34">
        <f t="shared" ref="L8:L37" si="8">G8+K8</f>
        <v>1115.9000000000001</v>
      </c>
      <c r="M8" s="124">
        <v>514.98</v>
      </c>
      <c r="N8" s="124">
        <f t="shared" ref="N8:N37" si="9">SUM(L8:M8)</f>
        <v>1630.88</v>
      </c>
    </row>
    <row r="9" spans="1:14" ht="14.25" customHeight="1" x14ac:dyDescent="0.25">
      <c r="A9" s="142"/>
      <c r="B9" s="101" t="s">
        <v>38</v>
      </c>
      <c r="C9" s="151">
        <v>18961</v>
      </c>
      <c r="D9" s="151">
        <v>10880</v>
      </c>
      <c r="E9" s="151">
        <v>39</v>
      </c>
      <c r="F9" s="151">
        <v>114</v>
      </c>
      <c r="G9" s="71">
        <f t="shared" si="6"/>
        <v>29994</v>
      </c>
      <c r="H9" s="151">
        <v>13786.54</v>
      </c>
      <c r="I9" s="151">
        <v>1069.78</v>
      </c>
      <c r="J9" s="151">
        <v>4576.7299999999996</v>
      </c>
      <c r="K9" s="71">
        <f t="shared" si="7"/>
        <v>19433.050000000003</v>
      </c>
      <c r="L9" s="71">
        <f t="shared" si="8"/>
        <v>49427.05</v>
      </c>
      <c r="M9" s="64">
        <v>17978.64</v>
      </c>
      <c r="N9" s="151">
        <f t="shared" si="9"/>
        <v>67405.69</v>
      </c>
    </row>
    <row r="10" spans="1:14" ht="13.5" customHeight="1" x14ac:dyDescent="0.25">
      <c r="A10" s="142" t="s">
        <v>41</v>
      </c>
      <c r="B10" s="101" t="s">
        <v>16</v>
      </c>
      <c r="C10" s="124">
        <v>268.54000000000002</v>
      </c>
      <c r="D10" s="124">
        <v>42.91</v>
      </c>
      <c r="E10" s="124">
        <v>0</v>
      </c>
      <c r="F10" s="124">
        <v>0</v>
      </c>
      <c r="G10" s="34">
        <f t="shared" si="6"/>
        <v>311.45000000000005</v>
      </c>
      <c r="H10" s="124">
        <v>232.67</v>
      </c>
      <c r="I10" s="124">
        <v>0.06</v>
      </c>
      <c r="J10" s="124">
        <v>0.02</v>
      </c>
      <c r="K10" s="34">
        <f t="shared" si="7"/>
        <v>232.75</v>
      </c>
      <c r="L10" s="34">
        <f t="shared" si="8"/>
        <v>544.20000000000005</v>
      </c>
      <c r="M10" s="124">
        <v>0.02</v>
      </c>
      <c r="N10" s="124">
        <f t="shared" si="9"/>
        <v>544.22</v>
      </c>
    </row>
    <row r="11" spans="1:14" ht="13.5" customHeight="1" x14ac:dyDescent="0.25">
      <c r="A11" s="142"/>
      <c r="B11" s="101" t="s">
        <v>38</v>
      </c>
      <c r="C11" s="151">
        <v>66611</v>
      </c>
      <c r="D11" s="151">
        <v>10536</v>
      </c>
      <c r="E11" s="151">
        <v>0</v>
      </c>
      <c r="F11" s="151">
        <v>0</v>
      </c>
      <c r="G11" s="71">
        <f t="shared" si="6"/>
        <v>77147</v>
      </c>
      <c r="H11" s="151">
        <v>48422.95</v>
      </c>
      <c r="I11" s="151">
        <v>0</v>
      </c>
      <c r="J11" s="151">
        <v>0</v>
      </c>
      <c r="K11" s="71">
        <f t="shared" si="7"/>
        <v>48422.95</v>
      </c>
      <c r="L11" s="71">
        <f t="shared" si="8"/>
        <v>125569.95</v>
      </c>
      <c r="M11" s="151">
        <v>1</v>
      </c>
      <c r="N11" s="151">
        <f t="shared" si="9"/>
        <v>125570.95</v>
      </c>
    </row>
    <row r="12" spans="1:14" ht="13.5" customHeight="1" x14ac:dyDescent="0.25">
      <c r="A12" s="100" t="s">
        <v>21</v>
      </c>
      <c r="B12" s="101" t="s">
        <v>16</v>
      </c>
      <c r="C12" s="124">
        <v>835.58</v>
      </c>
      <c r="D12" s="124">
        <v>722.55</v>
      </c>
      <c r="E12" s="124">
        <v>0.3</v>
      </c>
      <c r="F12" s="124">
        <v>9.77</v>
      </c>
      <c r="G12" s="34">
        <f t="shared" si="6"/>
        <v>1568.2</v>
      </c>
      <c r="H12" s="124">
        <v>1663.17</v>
      </c>
      <c r="I12" s="124">
        <v>78.45</v>
      </c>
      <c r="J12" s="124">
        <v>104.24</v>
      </c>
      <c r="K12" s="34">
        <f t="shared" si="7"/>
        <v>1845.8600000000001</v>
      </c>
      <c r="L12" s="34">
        <f t="shared" si="8"/>
        <v>3414.0600000000004</v>
      </c>
      <c r="M12" s="124">
        <v>291.69</v>
      </c>
      <c r="N12" s="34">
        <f t="shared" si="9"/>
        <v>3705.7500000000005</v>
      </c>
    </row>
    <row r="13" spans="1:14" ht="13.5" customHeight="1" x14ac:dyDescent="0.25">
      <c r="A13" s="101" t="s">
        <v>37</v>
      </c>
      <c r="B13" s="101" t="s">
        <v>38</v>
      </c>
      <c r="C13" s="151">
        <v>20243</v>
      </c>
      <c r="D13" s="151">
        <v>21299</v>
      </c>
      <c r="E13" s="151">
        <v>9</v>
      </c>
      <c r="F13" s="151">
        <v>50</v>
      </c>
      <c r="G13" s="71">
        <f t="shared" si="6"/>
        <v>41601</v>
      </c>
      <c r="H13" s="151">
        <v>36684.160000000003</v>
      </c>
      <c r="I13" s="151">
        <v>1982.1</v>
      </c>
      <c r="J13" s="151">
        <v>2048.5</v>
      </c>
      <c r="K13" s="71">
        <f t="shared" si="7"/>
        <v>40714.76</v>
      </c>
      <c r="L13" s="71">
        <f t="shared" si="8"/>
        <v>82315.760000000009</v>
      </c>
      <c r="M13" s="151">
        <v>4606.6000000000004</v>
      </c>
      <c r="N13" s="71">
        <f t="shared" si="9"/>
        <v>86922.360000000015</v>
      </c>
    </row>
    <row r="14" spans="1:14" ht="13.5" customHeight="1" x14ac:dyDescent="0.25">
      <c r="A14" s="140" t="s">
        <v>23</v>
      </c>
      <c r="B14" s="101" t="s">
        <v>16</v>
      </c>
      <c r="C14" s="124">
        <v>57.33</v>
      </c>
      <c r="D14" s="124">
        <v>56.1</v>
      </c>
      <c r="E14" s="124">
        <v>0</v>
      </c>
      <c r="F14" s="124">
        <v>0.9</v>
      </c>
      <c r="G14" s="34">
        <f t="shared" si="6"/>
        <v>114.33000000000001</v>
      </c>
      <c r="H14" s="124">
        <v>36.619999999999997</v>
      </c>
      <c r="I14" s="124">
        <v>0.25</v>
      </c>
      <c r="J14" s="124">
        <v>1.19</v>
      </c>
      <c r="K14" s="34">
        <f t="shared" si="7"/>
        <v>38.059999999999995</v>
      </c>
      <c r="L14" s="34">
        <f t="shared" si="8"/>
        <v>152.39000000000001</v>
      </c>
      <c r="M14" s="124">
        <v>12.65</v>
      </c>
      <c r="N14" s="34">
        <f t="shared" si="9"/>
        <v>165.04000000000002</v>
      </c>
    </row>
    <row r="15" spans="1:14" ht="13.5" customHeight="1" x14ac:dyDescent="0.25">
      <c r="A15" s="140"/>
      <c r="B15" s="101" t="s">
        <v>38</v>
      </c>
      <c r="C15" s="151">
        <v>6599</v>
      </c>
      <c r="D15" s="151">
        <v>9258</v>
      </c>
      <c r="E15" s="151">
        <v>0</v>
      </c>
      <c r="F15" s="151">
        <v>78</v>
      </c>
      <c r="G15" s="71">
        <f t="shared" si="6"/>
        <v>15935</v>
      </c>
      <c r="H15" s="151">
        <v>4471.6000000000004</v>
      </c>
      <c r="I15" s="151">
        <v>51</v>
      </c>
      <c r="J15" s="151">
        <v>277</v>
      </c>
      <c r="K15" s="71">
        <f t="shared" si="7"/>
        <v>4799.6000000000004</v>
      </c>
      <c r="L15" s="71">
        <f t="shared" si="8"/>
        <v>20734.599999999999</v>
      </c>
      <c r="M15" s="151">
        <v>1668</v>
      </c>
      <c r="N15" s="71">
        <f t="shared" si="9"/>
        <v>22402.6</v>
      </c>
    </row>
    <row r="16" spans="1:14" ht="13.5" customHeight="1" x14ac:dyDescent="0.25">
      <c r="A16" s="140" t="s">
        <v>24</v>
      </c>
      <c r="B16" s="101" t="s">
        <v>16</v>
      </c>
      <c r="C16" s="124">
        <v>1054.72</v>
      </c>
      <c r="D16" s="124">
        <v>595.23</v>
      </c>
      <c r="E16" s="124">
        <v>4</v>
      </c>
      <c r="F16" s="124">
        <v>24.93</v>
      </c>
      <c r="G16" s="34">
        <f t="shared" si="6"/>
        <v>1678.88</v>
      </c>
      <c r="H16" s="124">
        <v>610.76</v>
      </c>
      <c r="I16" s="124">
        <v>28.6</v>
      </c>
      <c r="J16" s="124">
        <v>73.75</v>
      </c>
      <c r="K16" s="34">
        <f t="shared" si="7"/>
        <v>713.11</v>
      </c>
      <c r="L16" s="34">
        <f t="shared" si="8"/>
        <v>2391.9900000000002</v>
      </c>
      <c r="M16" s="124">
        <v>191.47</v>
      </c>
      <c r="N16" s="34">
        <f t="shared" si="9"/>
        <v>2583.46</v>
      </c>
    </row>
    <row r="17" spans="1:15" ht="13.5" customHeight="1" x14ac:dyDescent="0.25">
      <c r="A17" s="140"/>
      <c r="B17" s="101" t="s">
        <v>38</v>
      </c>
      <c r="C17" s="151">
        <v>12911</v>
      </c>
      <c r="D17" s="151">
        <v>9061</v>
      </c>
      <c r="E17" s="151">
        <v>37</v>
      </c>
      <c r="F17" s="151">
        <v>322</v>
      </c>
      <c r="G17" s="71">
        <f t="shared" si="6"/>
        <v>22331</v>
      </c>
      <c r="H17" s="151">
        <v>7835.19</v>
      </c>
      <c r="I17" s="151">
        <v>278.8</v>
      </c>
      <c r="J17" s="151">
        <v>893</v>
      </c>
      <c r="K17" s="71">
        <f t="shared" si="7"/>
        <v>9006.99</v>
      </c>
      <c r="L17" s="71">
        <f t="shared" si="8"/>
        <v>31337.989999999998</v>
      </c>
      <c r="M17" s="151">
        <v>2479.1999999999998</v>
      </c>
      <c r="N17" s="71">
        <f t="shared" si="9"/>
        <v>33817.189999999995</v>
      </c>
    </row>
    <row r="18" spans="1:15" ht="13.5" customHeight="1" x14ac:dyDescent="0.25">
      <c r="A18" s="143" t="s">
        <v>42</v>
      </c>
      <c r="B18" s="101" t="s">
        <v>16</v>
      </c>
      <c r="C18" s="124">
        <v>2.77</v>
      </c>
      <c r="D18" s="124">
        <v>5.7</v>
      </c>
      <c r="E18" s="124">
        <v>0</v>
      </c>
      <c r="F18" s="124">
        <v>0</v>
      </c>
      <c r="G18" s="34">
        <f t="shared" si="6"/>
        <v>8.4700000000000006</v>
      </c>
      <c r="H18" s="124">
        <v>3.1</v>
      </c>
      <c r="I18" s="124">
        <v>0</v>
      </c>
      <c r="J18" s="124">
        <v>0</v>
      </c>
      <c r="K18" s="34">
        <f t="shared" si="7"/>
        <v>3.1</v>
      </c>
      <c r="L18" s="34">
        <f t="shared" si="8"/>
        <v>11.57</v>
      </c>
      <c r="M18" s="124">
        <v>0</v>
      </c>
      <c r="N18" s="34">
        <f t="shared" si="9"/>
        <v>11.57</v>
      </c>
    </row>
    <row r="19" spans="1:15" ht="13.5" customHeight="1" x14ac:dyDescent="0.25">
      <c r="A19" s="143"/>
      <c r="B19" s="101" t="s">
        <v>38</v>
      </c>
      <c r="C19" s="124">
        <v>531</v>
      </c>
      <c r="D19" s="124">
        <v>1461</v>
      </c>
      <c r="E19" s="124">
        <v>0</v>
      </c>
      <c r="F19" s="124">
        <v>0</v>
      </c>
      <c r="G19" s="34">
        <f t="shared" si="6"/>
        <v>1992</v>
      </c>
      <c r="H19" s="124">
        <v>809</v>
      </c>
      <c r="I19" s="124">
        <v>0</v>
      </c>
      <c r="J19" s="124">
        <v>0</v>
      </c>
      <c r="K19" s="34">
        <f t="shared" si="7"/>
        <v>809</v>
      </c>
      <c r="L19" s="34">
        <f t="shared" si="8"/>
        <v>2801</v>
      </c>
      <c r="M19" s="124">
        <v>0</v>
      </c>
      <c r="N19" s="34">
        <f t="shared" si="9"/>
        <v>2801</v>
      </c>
    </row>
    <row r="20" spans="1:15" ht="13.5" customHeight="1" x14ac:dyDescent="0.25">
      <c r="A20" s="143" t="s">
        <v>43</v>
      </c>
      <c r="B20" s="101" t="s">
        <v>16</v>
      </c>
      <c r="C20" s="155">
        <v>0.18</v>
      </c>
      <c r="D20" s="155">
        <v>0</v>
      </c>
      <c r="E20" s="155">
        <v>0</v>
      </c>
      <c r="F20" s="155">
        <v>0</v>
      </c>
      <c r="G20" s="152">
        <f t="shared" si="6"/>
        <v>0.18</v>
      </c>
      <c r="H20" s="155">
        <v>0</v>
      </c>
      <c r="I20" s="155">
        <v>0</v>
      </c>
      <c r="J20" s="155">
        <v>0</v>
      </c>
      <c r="K20" s="152">
        <f t="shared" si="7"/>
        <v>0</v>
      </c>
      <c r="L20" s="152">
        <f t="shared" si="8"/>
        <v>0.18</v>
      </c>
      <c r="M20" s="155">
        <v>0</v>
      </c>
      <c r="N20" s="152">
        <f t="shared" si="9"/>
        <v>0.18</v>
      </c>
      <c r="O20" s="35"/>
    </row>
    <row r="21" spans="1:15" ht="13.5" customHeight="1" x14ac:dyDescent="0.25">
      <c r="A21" s="143"/>
      <c r="B21" s="83" t="s">
        <v>38</v>
      </c>
      <c r="C21" s="119">
        <v>0</v>
      </c>
      <c r="D21" s="119">
        <v>0</v>
      </c>
      <c r="E21" s="119">
        <v>0</v>
      </c>
      <c r="F21" s="119">
        <v>0</v>
      </c>
      <c r="G21" s="153">
        <f t="shared" si="6"/>
        <v>0</v>
      </c>
      <c r="H21" s="119">
        <v>0</v>
      </c>
      <c r="I21" s="119">
        <v>0</v>
      </c>
      <c r="J21" s="119">
        <v>0</v>
      </c>
      <c r="K21" s="153">
        <f t="shared" si="7"/>
        <v>0</v>
      </c>
      <c r="L21" s="153">
        <f t="shared" si="8"/>
        <v>0</v>
      </c>
      <c r="M21" s="119">
        <v>0</v>
      </c>
      <c r="N21" s="153">
        <f t="shared" si="9"/>
        <v>0</v>
      </c>
      <c r="O21" s="35"/>
    </row>
    <row r="22" spans="1:15" ht="13.5" customHeight="1" x14ac:dyDescent="0.25">
      <c r="A22" s="100" t="s">
        <v>27</v>
      </c>
      <c r="B22" s="101" t="s">
        <v>16</v>
      </c>
      <c r="C22" s="156">
        <v>0.1</v>
      </c>
      <c r="D22" s="156">
        <v>0</v>
      </c>
      <c r="E22" s="156">
        <v>0</v>
      </c>
      <c r="F22" s="156">
        <v>0</v>
      </c>
      <c r="G22" s="154">
        <f t="shared" si="6"/>
        <v>0.1</v>
      </c>
      <c r="H22" s="156">
        <v>0.36</v>
      </c>
      <c r="I22" s="156">
        <v>0</v>
      </c>
      <c r="J22" s="156">
        <v>0</v>
      </c>
      <c r="K22" s="154">
        <f t="shared" si="7"/>
        <v>0.36</v>
      </c>
      <c r="L22" s="154">
        <f t="shared" si="8"/>
        <v>0.45999999999999996</v>
      </c>
      <c r="M22" s="156">
        <v>0.8</v>
      </c>
      <c r="N22" s="154">
        <f t="shared" si="9"/>
        <v>1.26</v>
      </c>
    </row>
    <row r="23" spans="1:15" ht="13.5" customHeight="1" x14ac:dyDescent="0.25">
      <c r="A23" s="103"/>
      <c r="B23" s="101" t="s">
        <v>38</v>
      </c>
      <c r="C23" s="124">
        <v>12</v>
      </c>
      <c r="D23" s="124">
        <v>0</v>
      </c>
      <c r="E23" s="124">
        <v>0</v>
      </c>
      <c r="F23" s="124">
        <v>0</v>
      </c>
      <c r="G23" s="34">
        <f t="shared" si="6"/>
        <v>12</v>
      </c>
      <c r="H23" s="124">
        <v>32</v>
      </c>
      <c r="I23" s="124">
        <v>0</v>
      </c>
      <c r="J23" s="124">
        <v>0</v>
      </c>
      <c r="K23" s="34">
        <f t="shared" si="7"/>
        <v>32</v>
      </c>
      <c r="L23" s="34">
        <f t="shared" si="8"/>
        <v>44</v>
      </c>
      <c r="M23" s="124">
        <v>130</v>
      </c>
      <c r="N23" s="34">
        <f t="shared" si="9"/>
        <v>174</v>
      </c>
    </row>
    <row r="24" spans="1:15" ht="13.5" customHeight="1" x14ac:dyDescent="0.25">
      <c r="A24" s="140" t="s">
        <v>28</v>
      </c>
      <c r="B24" s="101" t="s">
        <v>16</v>
      </c>
      <c r="C24" s="124">
        <v>7.42</v>
      </c>
      <c r="D24" s="124">
        <v>10.93</v>
      </c>
      <c r="E24" s="124">
        <v>0.8</v>
      </c>
      <c r="F24" s="124">
        <v>0</v>
      </c>
      <c r="G24" s="34">
        <f t="shared" si="6"/>
        <v>19.150000000000002</v>
      </c>
      <c r="H24" s="124">
        <v>7.78</v>
      </c>
      <c r="I24" s="124">
        <v>0.39</v>
      </c>
      <c r="J24" s="124">
        <v>1.07</v>
      </c>
      <c r="K24" s="34">
        <f t="shared" si="7"/>
        <v>9.24</v>
      </c>
      <c r="L24" s="34">
        <f t="shared" si="8"/>
        <v>28.39</v>
      </c>
      <c r="M24" s="124">
        <v>8.0399999999999991</v>
      </c>
      <c r="N24" s="34">
        <f t="shared" si="9"/>
        <v>36.43</v>
      </c>
    </row>
    <row r="25" spans="1:15" ht="13.5" customHeight="1" x14ac:dyDescent="0.25">
      <c r="A25" s="140"/>
      <c r="B25" s="101" t="s">
        <v>38</v>
      </c>
      <c r="C25" s="151">
        <v>299</v>
      </c>
      <c r="D25" s="151">
        <v>331</v>
      </c>
      <c r="E25" s="151">
        <v>31</v>
      </c>
      <c r="F25" s="151">
        <v>0</v>
      </c>
      <c r="G25" s="71">
        <f t="shared" si="6"/>
        <v>661</v>
      </c>
      <c r="H25" s="151">
        <v>236.2</v>
      </c>
      <c r="I25" s="151">
        <v>5</v>
      </c>
      <c r="J25" s="151">
        <v>40</v>
      </c>
      <c r="K25" s="71">
        <f t="shared" si="7"/>
        <v>281.2</v>
      </c>
      <c r="L25" s="71">
        <f t="shared" si="8"/>
        <v>942.2</v>
      </c>
      <c r="M25" s="151">
        <v>215</v>
      </c>
      <c r="N25" s="71">
        <f t="shared" si="9"/>
        <v>1157.2</v>
      </c>
    </row>
    <row r="26" spans="1:15" ht="13.5" customHeight="1" x14ac:dyDescent="0.25">
      <c r="A26" s="140" t="s">
        <v>29</v>
      </c>
      <c r="B26" s="101" t="s">
        <v>16</v>
      </c>
      <c r="C26" s="124">
        <v>0</v>
      </c>
      <c r="D26" s="124">
        <v>0</v>
      </c>
      <c r="E26" s="124">
        <v>0</v>
      </c>
      <c r="F26" s="124">
        <v>0</v>
      </c>
      <c r="G26" s="34">
        <f t="shared" si="6"/>
        <v>0</v>
      </c>
      <c r="H26" s="124">
        <v>0</v>
      </c>
      <c r="I26" s="124">
        <v>0</v>
      </c>
      <c r="J26" s="124">
        <v>0</v>
      </c>
      <c r="K26" s="34">
        <f t="shared" si="7"/>
        <v>0</v>
      </c>
      <c r="L26" s="34">
        <f t="shared" si="8"/>
        <v>0</v>
      </c>
      <c r="M26" s="124">
        <v>0</v>
      </c>
      <c r="N26" s="34">
        <f t="shared" si="9"/>
        <v>0</v>
      </c>
    </row>
    <row r="27" spans="1:15" ht="13.5" customHeight="1" x14ac:dyDescent="0.25">
      <c r="A27" s="140"/>
      <c r="B27" s="101" t="s">
        <v>38</v>
      </c>
      <c r="C27" s="124">
        <v>0</v>
      </c>
      <c r="D27" s="124">
        <v>0</v>
      </c>
      <c r="E27" s="124">
        <v>0</v>
      </c>
      <c r="F27" s="124">
        <v>0</v>
      </c>
      <c r="G27" s="34">
        <f t="shared" si="6"/>
        <v>0</v>
      </c>
      <c r="H27" s="124">
        <v>0</v>
      </c>
      <c r="I27" s="124">
        <v>0</v>
      </c>
      <c r="J27" s="124">
        <v>0</v>
      </c>
      <c r="K27" s="34">
        <f t="shared" si="7"/>
        <v>0</v>
      </c>
      <c r="L27" s="34">
        <f t="shared" si="8"/>
        <v>0</v>
      </c>
      <c r="M27" s="124">
        <v>0</v>
      </c>
      <c r="N27" s="34">
        <f t="shared" si="9"/>
        <v>0</v>
      </c>
    </row>
    <row r="28" spans="1:15" ht="13.5" customHeight="1" x14ac:dyDescent="0.25">
      <c r="A28" s="140" t="s">
        <v>30</v>
      </c>
      <c r="B28" s="101" t="s">
        <v>16</v>
      </c>
      <c r="C28" s="124">
        <v>0</v>
      </c>
      <c r="D28" s="124">
        <v>0</v>
      </c>
      <c r="E28" s="124">
        <v>0</v>
      </c>
      <c r="F28" s="124">
        <v>0</v>
      </c>
      <c r="G28" s="34">
        <f t="shared" si="6"/>
        <v>0</v>
      </c>
      <c r="H28" s="124">
        <v>0</v>
      </c>
      <c r="I28" s="124">
        <v>0</v>
      </c>
      <c r="J28" s="124">
        <v>0</v>
      </c>
      <c r="K28" s="34">
        <f t="shared" si="7"/>
        <v>0</v>
      </c>
      <c r="L28" s="34">
        <f t="shared" si="8"/>
        <v>0</v>
      </c>
      <c r="M28" s="124">
        <v>0</v>
      </c>
      <c r="N28" s="34">
        <f t="shared" si="9"/>
        <v>0</v>
      </c>
    </row>
    <row r="29" spans="1:15" ht="13.5" customHeight="1" x14ac:dyDescent="0.25">
      <c r="A29" s="140"/>
      <c r="B29" s="101" t="s">
        <v>38</v>
      </c>
      <c r="C29" s="124">
        <v>0</v>
      </c>
      <c r="D29" s="124">
        <v>0</v>
      </c>
      <c r="E29" s="124">
        <v>0</v>
      </c>
      <c r="F29" s="124">
        <v>0</v>
      </c>
      <c r="G29" s="34">
        <f t="shared" si="6"/>
        <v>0</v>
      </c>
      <c r="H29" s="124">
        <v>0</v>
      </c>
      <c r="I29" s="124">
        <v>0</v>
      </c>
      <c r="J29" s="124">
        <v>0</v>
      </c>
      <c r="K29" s="34">
        <f t="shared" si="7"/>
        <v>0</v>
      </c>
      <c r="L29" s="34">
        <f t="shared" si="8"/>
        <v>0</v>
      </c>
      <c r="M29" s="124">
        <v>0</v>
      </c>
      <c r="N29" s="34">
        <f t="shared" si="9"/>
        <v>0</v>
      </c>
    </row>
    <row r="30" spans="1:15" ht="13.5" customHeight="1" x14ac:dyDescent="0.25">
      <c r="A30" s="140" t="s">
        <v>31</v>
      </c>
      <c r="B30" s="101" t="s">
        <v>16</v>
      </c>
      <c r="C30" s="124">
        <v>2.2200000000000002</v>
      </c>
      <c r="D30" s="124">
        <v>2.1</v>
      </c>
      <c r="E30" s="124">
        <v>0</v>
      </c>
      <c r="F30" s="124">
        <v>0</v>
      </c>
      <c r="G30" s="34">
        <f t="shared" si="6"/>
        <v>4.32</v>
      </c>
      <c r="H30" s="124">
        <v>13.49</v>
      </c>
      <c r="I30" s="124">
        <v>0.02</v>
      </c>
      <c r="J30" s="124">
        <v>0.75</v>
      </c>
      <c r="K30" s="34">
        <f t="shared" si="7"/>
        <v>14.26</v>
      </c>
      <c r="L30" s="34">
        <f t="shared" si="8"/>
        <v>18.579999999999998</v>
      </c>
      <c r="M30" s="124">
        <v>1.53</v>
      </c>
      <c r="N30" s="34">
        <f t="shared" si="9"/>
        <v>20.11</v>
      </c>
    </row>
    <row r="31" spans="1:15" ht="13.5" customHeight="1" x14ac:dyDescent="0.25">
      <c r="A31" s="140"/>
      <c r="B31" s="101" t="s">
        <v>38</v>
      </c>
      <c r="C31" s="124">
        <v>276</v>
      </c>
      <c r="D31" s="124">
        <v>370</v>
      </c>
      <c r="E31" s="124">
        <v>0</v>
      </c>
      <c r="F31" s="124">
        <v>0</v>
      </c>
      <c r="G31" s="34">
        <f t="shared" si="6"/>
        <v>646</v>
      </c>
      <c r="H31" s="124">
        <v>1190</v>
      </c>
      <c r="I31" s="124">
        <v>1</v>
      </c>
      <c r="J31" s="124">
        <v>171</v>
      </c>
      <c r="K31" s="34">
        <f t="shared" si="7"/>
        <v>1362</v>
      </c>
      <c r="L31" s="34">
        <f t="shared" si="8"/>
        <v>2008</v>
      </c>
      <c r="M31" s="124">
        <v>166</v>
      </c>
      <c r="N31" s="34">
        <f t="shared" si="9"/>
        <v>2174</v>
      </c>
    </row>
    <row r="32" spans="1:15" ht="13.5" customHeight="1" x14ac:dyDescent="0.25">
      <c r="A32" s="140" t="s">
        <v>32</v>
      </c>
      <c r="B32" s="101" t="s">
        <v>16</v>
      </c>
      <c r="C32" s="124">
        <v>0</v>
      </c>
      <c r="D32" s="124">
        <v>0</v>
      </c>
      <c r="E32" s="124">
        <v>0</v>
      </c>
      <c r="F32" s="124">
        <v>0</v>
      </c>
      <c r="G32" s="34">
        <f t="shared" si="6"/>
        <v>0</v>
      </c>
      <c r="H32" s="124">
        <v>7.4</v>
      </c>
      <c r="I32" s="124">
        <v>0</v>
      </c>
      <c r="J32" s="124">
        <v>0</v>
      </c>
      <c r="K32" s="34">
        <f t="shared" si="7"/>
        <v>7.4</v>
      </c>
      <c r="L32" s="34">
        <f t="shared" si="8"/>
        <v>7.4</v>
      </c>
      <c r="M32" s="124">
        <v>0</v>
      </c>
      <c r="N32" s="34">
        <f t="shared" si="9"/>
        <v>7.4</v>
      </c>
    </row>
    <row r="33" spans="1:16" ht="13.5" customHeight="1" x14ac:dyDescent="0.25">
      <c r="A33" s="140"/>
      <c r="B33" s="101" t="s">
        <v>38</v>
      </c>
      <c r="C33" s="124">
        <v>0</v>
      </c>
      <c r="D33" s="124">
        <v>0</v>
      </c>
      <c r="E33" s="124">
        <v>0</v>
      </c>
      <c r="F33" s="124">
        <v>0</v>
      </c>
      <c r="G33" s="34">
        <f t="shared" si="6"/>
        <v>0</v>
      </c>
      <c r="H33" s="124">
        <v>14</v>
      </c>
      <c r="I33" s="124">
        <v>0</v>
      </c>
      <c r="J33" s="124">
        <v>0</v>
      </c>
      <c r="K33" s="34">
        <f t="shared" si="7"/>
        <v>14</v>
      </c>
      <c r="L33" s="34">
        <f t="shared" si="8"/>
        <v>14</v>
      </c>
      <c r="M33" s="124">
        <v>0</v>
      </c>
      <c r="N33" s="34">
        <f t="shared" si="9"/>
        <v>14</v>
      </c>
    </row>
    <row r="34" spans="1:16" ht="13.5" customHeight="1" x14ac:dyDescent="0.25">
      <c r="A34" s="140" t="s">
        <v>33</v>
      </c>
      <c r="B34" s="101" t="s">
        <v>16</v>
      </c>
      <c r="C34" s="124">
        <v>0</v>
      </c>
      <c r="D34" s="124">
        <v>3.72</v>
      </c>
      <c r="E34" s="124">
        <v>0</v>
      </c>
      <c r="F34" s="124">
        <v>0</v>
      </c>
      <c r="G34" s="34">
        <f t="shared" si="6"/>
        <v>3.72</v>
      </c>
      <c r="H34" s="124">
        <v>3.43</v>
      </c>
      <c r="I34" s="124">
        <v>0.18</v>
      </c>
      <c r="J34" s="124">
        <v>0.24</v>
      </c>
      <c r="K34" s="34">
        <f t="shared" si="7"/>
        <v>3.8500000000000005</v>
      </c>
      <c r="L34" s="34">
        <f t="shared" si="8"/>
        <v>7.57</v>
      </c>
      <c r="M34" s="124">
        <v>2.2999999999999998</v>
      </c>
      <c r="N34" s="34">
        <f t="shared" si="9"/>
        <v>9.870000000000001</v>
      </c>
    </row>
    <row r="35" spans="1:16" ht="13.5" customHeight="1" x14ac:dyDescent="0.25">
      <c r="A35" s="140"/>
      <c r="B35" s="101" t="s">
        <v>38</v>
      </c>
      <c r="C35" s="151">
        <v>0</v>
      </c>
      <c r="D35" s="151">
        <v>507</v>
      </c>
      <c r="E35" s="151">
        <v>0</v>
      </c>
      <c r="F35" s="151">
        <v>0</v>
      </c>
      <c r="G35" s="71">
        <f t="shared" si="6"/>
        <v>507</v>
      </c>
      <c r="H35" s="151">
        <v>939.47</v>
      </c>
      <c r="I35" s="151">
        <v>31.84</v>
      </c>
      <c r="J35" s="151">
        <v>23.49</v>
      </c>
      <c r="K35" s="71">
        <f t="shared" si="7"/>
        <v>994.80000000000007</v>
      </c>
      <c r="L35" s="71">
        <f t="shared" si="8"/>
        <v>1501.8000000000002</v>
      </c>
      <c r="M35" s="151">
        <v>271</v>
      </c>
      <c r="N35" s="71">
        <f t="shared" si="9"/>
        <v>1772.8000000000002</v>
      </c>
    </row>
    <row r="36" spans="1:16" ht="13.5" customHeight="1" x14ac:dyDescent="0.25">
      <c r="A36" s="140" t="s">
        <v>34</v>
      </c>
      <c r="B36" s="101" t="s">
        <v>16</v>
      </c>
      <c r="C36" s="124">
        <v>0</v>
      </c>
      <c r="D36" s="124">
        <v>0.83</v>
      </c>
      <c r="E36" s="124">
        <v>0</v>
      </c>
      <c r="F36" s="124">
        <v>0</v>
      </c>
      <c r="G36" s="34">
        <f t="shared" si="6"/>
        <v>0.83</v>
      </c>
      <c r="H36" s="124">
        <v>0.3</v>
      </c>
      <c r="I36" s="124">
        <v>0</v>
      </c>
      <c r="J36" s="124">
        <v>0.1</v>
      </c>
      <c r="K36" s="34">
        <f t="shared" si="7"/>
        <v>0.4</v>
      </c>
      <c r="L36" s="34">
        <f t="shared" si="8"/>
        <v>1.23</v>
      </c>
      <c r="M36" s="124">
        <v>0</v>
      </c>
      <c r="N36" s="34">
        <f t="shared" si="9"/>
        <v>1.23</v>
      </c>
    </row>
    <row r="37" spans="1:16" ht="13.5" customHeight="1" x14ac:dyDescent="0.25">
      <c r="A37" s="140"/>
      <c r="B37" s="101" t="s">
        <v>38</v>
      </c>
      <c r="C37" s="151">
        <v>0</v>
      </c>
      <c r="D37" s="151">
        <v>97</v>
      </c>
      <c r="E37" s="151">
        <v>0</v>
      </c>
      <c r="F37" s="151">
        <v>0</v>
      </c>
      <c r="G37" s="71">
        <f t="shared" si="6"/>
        <v>97</v>
      </c>
      <c r="H37" s="151">
        <v>62.36</v>
      </c>
      <c r="I37" s="151">
        <v>0</v>
      </c>
      <c r="J37" s="151">
        <v>0.3</v>
      </c>
      <c r="K37" s="71">
        <f t="shared" si="7"/>
        <v>62.66</v>
      </c>
      <c r="L37" s="71">
        <f t="shared" si="8"/>
        <v>159.66</v>
      </c>
      <c r="M37" s="151">
        <v>0</v>
      </c>
      <c r="N37" s="71">
        <f t="shared" si="9"/>
        <v>159.66</v>
      </c>
      <c r="O37" s="35"/>
    </row>
    <row r="38" spans="1:16" ht="13.5" customHeight="1" x14ac:dyDescent="0.25">
      <c r="A38" s="103" t="s">
        <v>35</v>
      </c>
      <c r="B38" s="101" t="s">
        <v>16</v>
      </c>
      <c r="C38" s="34">
        <f t="shared" ref="C38:L38" si="10">C4+C12+C14+C16+C18+C20+C22+C24+C26+C28+C30+C32+C34+C36</f>
        <v>3262.3499999999995</v>
      </c>
      <c r="D38" s="34">
        <f t="shared" si="10"/>
        <v>2403.6999999999989</v>
      </c>
      <c r="E38" s="34">
        <f t="shared" si="10"/>
        <v>7.9999999999999991</v>
      </c>
      <c r="F38" s="34">
        <f t="shared" si="10"/>
        <v>42.199999999999996</v>
      </c>
      <c r="G38" s="34">
        <f t="shared" si="10"/>
        <v>5716.25</v>
      </c>
      <c r="H38" s="34">
        <f t="shared" si="10"/>
        <v>4477.2699999999995</v>
      </c>
      <c r="I38" s="34">
        <f t="shared" si="10"/>
        <v>262.81</v>
      </c>
      <c r="J38" s="34">
        <f t="shared" si="10"/>
        <v>780.23000000000013</v>
      </c>
      <c r="K38" s="34">
        <f>K4+K12+K14+K16+K18+K20+K22+K24+K26+K28+K30+K32+K34+K36</f>
        <v>5520.31</v>
      </c>
      <c r="L38" s="34">
        <f t="shared" si="10"/>
        <v>11236.559999999996</v>
      </c>
      <c r="M38" s="34">
        <f>M4+M12+M14+M16+M18+M20+M22+M24+M26+M28+M30+M32+M34+M36</f>
        <v>2545.6100000000006</v>
      </c>
      <c r="N38" s="34">
        <f>N4+N12+N14+N16+N18+N20+N22+N24+N26+N28+N30+N32+N34+N36</f>
        <v>13782.170000000004</v>
      </c>
      <c r="O38" s="36"/>
      <c r="P38" s="38"/>
    </row>
    <row r="39" spans="1:16" ht="13.5" customHeight="1" x14ac:dyDescent="0.25">
      <c r="A39" s="101"/>
      <c r="B39" s="101" t="s">
        <v>38</v>
      </c>
      <c r="C39" s="71">
        <f>C5+C13+C15+C17+C19+C21+C23+C25+C27+C29+C31+C33+C35+C37</f>
        <v>280272</v>
      </c>
      <c r="D39" s="71">
        <f>D5+D13+D15+D17+D19+D21+D23+D25+D27+D29+D31+D33+D35+D37</f>
        <v>352185</v>
      </c>
      <c r="E39" s="71">
        <f t="shared" ref="E39:L39" si="11">E5+E13+E15+E17+E19+E21+E23+E25+E27+E29+E31+E33+E35+E37</f>
        <v>116</v>
      </c>
      <c r="F39" s="71">
        <f t="shared" si="11"/>
        <v>1434</v>
      </c>
      <c r="G39" s="71">
        <f t="shared" si="11"/>
        <v>634007</v>
      </c>
      <c r="H39" s="71">
        <f>H5+H13+H15+H17+H19+H21+H23+H25+H27+H29+H31+H33+H35+H37</f>
        <v>425690.38899999997</v>
      </c>
      <c r="I39" s="71">
        <f t="shared" si="11"/>
        <v>30250.369999999995</v>
      </c>
      <c r="J39" s="71">
        <f t="shared" si="11"/>
        <v>118237.22</v>
      </c>
      <c r="K39" s="71">
        <f t="shared" si="11"/>
        <v>574177.97899999993</v>
      </c>
      <c r="L39" s="71">
        <f t="shared" si="11"/>
        <v>1208184.9790000001</v>
      </c>
      <c r="M39" s="71">
        <f>M5+M13+M15+M17+M19+M21+M23+M25+M27+M29+M31+M33+M35+M37</f>
        <v>282365.89999999997</v>
      </c>
      <c r="N39" s="71">
        <f>N5+N13+N15+N17+N19+N21+N23+N25+N27+N29+N31+N33+N35+N37</f>
        <v>1490550.8790000002</v>
      </c>
      <c r="O39" s="36"/>
      <c r="P39" s="38"/>
    </row>
    <row r="40" spans="1:16" x14ac:dyDescent="0.25">
      <c r="O40" s="3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1" bottom="0.2" header="0.17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0"/>
  <sheetViews>
    <sheetView workbookViewId="0">
      <selection activeCell="C18" sqref="C18"/>
    </sheetView>
  </sheetViews>
  <sheetFormatPr defaultRowHeight="15" x14ac:dyDescent="0.25"/>
  <cols>
    <col min="1" max="1" width="31.5703125" style="39" customWidth="1"/>
    <col min="2" max="2" width="4" style="39" customWidth="1"/>
    <col min="3" max="3" width="8.140625" style="39" customWidth="1"/>
    <col min="4" max="4" width="9.140625" style="39"/>
    <col min="5" max="5" width="5.85546875" style="39" customWidth="1"/>
    <col min="6" max="6" width="5.42578125" style="39" customWidth="1"/>
    <col min="7" max="7" width="12.140625" style="39" customWidth="1"/>
    <col min="8" max="8" width="9.140625" style="39"/>
    <col min="9" max="9" width="7.28515625" style="39" customWidth="1"/>
    <col min="10" max="10" width="9.140625" style="39"/>
    <col min="11" max="11" width="12.5703125" style="39" customWidth="1"/>
    <col min="12" max="12" width="7.85546875" style="39" customWidth="1"/>
    <col min="13" max="13" width="8.42578125" style="39" customWidth="1"/>
    <col min="14" max="14" width="11.85546875" style="39" customWidth="1"/>
    <col min="15" max="16384" width="9.140625" style="39"/>
  </cols>
  <sheetData>
    <row r="1" spans="1:14" ht="12.75" customHeight="1" x14ac:dyDescent="0.25">
      <c r="A1" s="39" t="s">
        <v>59</v>
      </c>
    </row>
    <row r="2" spans="1:14" ht="11.25" customHeight="1" x14ac:dyDescent="0.25">
      <c r="A2" s="46" t="s">
        <v>0</v>
      </c>
      <c r="B2" s="46"/>
      <c r="C2" s="135" t="s">
        <v>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49" t="s">
        <v>2</v>
      </c>
    </row>
    <row r="3" spans="1:14" ht="25.5" customHeight="1" x14ac:dyDescent="0.25">
      <c r="A3" s="46" t="s">
        <v>3</v>
      </c>
      <c r="B3" s="46"/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  <c r="L3" s="46" t="s">
        <v>13</v>
      </c>
      <c r="M3" s="46" t="s">
        <v>14</v>
      </c>
      <c r="N3" s="46"/>
    </row>
    <row r="4" spans="1:14" ht="14.25" customHeight="1" x14ac:dyDescent="0.25">
      <c r="A4" s="45" t="s">
        <v>15</v>
      </c>
      <c r="B4" s="48" t="s">
        <v>16</v>
      </c>
      <c r="C4" s="49">
        <f>C6+C8+C10</f>
        <v>2312.4</v>
      </c>
      <c r="D4" s="49">
        <f>D6+D8+D10</f>
        <v>1522.52</v>
      </c>
      <c r="E4" s="49">
        <f t="shared" ref="E4:F4" si="0">E6+E8+E10</f>
        <v>2.9</v>
      </c>
      <c r="F4" s="49">
        <f t="shared" si="0"/>
        <v>6.6</v>
      </c>
      <c r="G4" s="49">
        <f t="shared" ref="G4:G5" si="1">SUM(C4:F4)</f>
        <v>3844.42</v>
      </c>
      <c r="H4" s="49">
        <f>H6+H8+H10</f>
        <v>3271.12</v>
      </c>
      <c r="I4" s="49">
        <f>I6+I8</f>
        <v>216.54999999999998</v>
      </c>
      <c r="J4" s="49">
        <f>J6+J8</f>
        <v>748.86</v>
      </c>
      <c r="K4" s="49">
        <f t="shared" ref="K4:K5" si="2">SUM(H4:J4)</f>
        <v>4236.53</v>
      </c>
      <c r="L4" s="49">
        <f t="shared" ref="L4:L5" si="3">G4+K4</f>
        <v>8080.95</v>
      </c>
      <c r="M4" s="49">
        <f>M6+M8+M10</f>
        <v>2090.9</v>
      </c>
      <c r="N4" s="49">
        <f t="shared" ref="N4:N5" si="4">SUM(L4:M4)</f>
        <v>10171.85</v>
      </c>
    </row>
    <row r="5" spans="1:14" ht="14.25" customHeight="1" x14ac:dyDescent="0.25">
      <c r="A5" s="47"/>
      <c r="B5" s="48" t="s">
        <v>17</v>
      </c>
      <c r="C5" s="65">
        <f>C7+C9+C11</f>
        <v>547526</v>
      </c>
      <c r="D5" s="65">
        <f t="shared" ref="D5:F5" si="5">D7+D9+D11</f>
        <v>457557</v>
      </c>
      <c r="E5" s="65">
        <f t="shared" si="5"/>
        <v>39</v>
      </c>
      <c r="F5" s="65">
        <f t="shared" si="5"/>
        <v>984</v>
      </c>
      <c r="G5" s="65">
        <f t="shared" si="1"/>
        <v>1006106</v>
      </c>
      <c r="H5" s="65">
        <f>H7+H9+H11</f>
        <v>703047.40899999999</v>
      </c>
      <c r="I5" s="65">
        <f t="shared" ref="I5:J5" si="6">I7+I9+I11</f>
        <v>46745.63</v>
      </c>
      <c r="J5" s="65">
        <f t="shared" si="6"/>
        <v>160402.93000000002</v>
      </c>
      <c r="K5" s="65">
        <f t="shared" si="2"/>
        <v>910195.96900000004</v>
      </c>
      <c r="L5" s="65">
        <f t="shared" si="3"/>
        <v>1916301.969</v>
      </c>
      <c r="M5" s="65">
        <f>M7+M9+M11</f>
        <v>287479.09999999998</v>
      </c>
      <c r="N5" s="65">
        <f t="shared" si="4"/>
        <v>2203781.0690000001</v>
      </c>
    </row>
    <row r="6" spans="1:14" ht="13.5" customHeight="1" x14ac:dyDescent="0.25">
      <c r="A6" s="136" t="s">
        <v>18</v>
      </c>
      <c r="B6" s="48" t="s">
        <v>16</v>
      </c>
      <c r="C6" s="52">
        <f>'Vidzeme valsts'!C6+'Vidzeme pārējie'!C6</f>
        <v>1641.1599999999999</v>
      </c>
      <c r="D6" s="52">
        <f>'Vidzeme valsts'!D6+'Vidzeme pārējie'!D6</f>
        <v>1259.21</v>
      </c>
      <c r="E6" s="52">
        <f>'Vidzeme valsts'!E6+'Vidzeme pārējie'!E6</f>
        <v>0</v>
      </c>
      <c r="F6" s="52">
        <f>'Vidzeme valsts'!F6+'Vidzeme pārējie'!F6</f>
        <v>5.13</v>
      </c>
      <c r="G6" s="97">
        <f>SUM(C6:F6)</f>
        <v>2905.5</v>
      </c>
      <c r="H6" s="52">
        <f>'Vidzeme valsts'!H6+'Vidzeme pārējie'!H6</f>
        <v>2658.85</v>
      </c>
      <c r="I6" s="52">
        <f>'Vidzeme valsts'!I6+'Vidzeme pārējie'!I6</f>
        <v>185.85</v>
      </c>
      <c r="J6" s="52">
        <f>'Vidzeme valsts'!J6+'Vidzeme pārējie'!J6</f>
        <v>601.62</v>
      </c>
      <c r="K6" s="97">
        <f>SUM(H6:J6)</f>
        <v>3446.3199999999997</v>
      </c>
      <c r="L6" s="97">
        <f>G6+K6</f>
        <v>6351.82</v>
      </c>
      <c r="M6" s="52">
        <f>'Vidzeme valsts'!M6+'Vidzeme pārējie'!M6</f>
        <v>1575.9</v>
      </c>
      <c r="N6" s="97">
        <f>SUM(L6:M6)</f>
        <v>7927.7199999999993</v>
      </c>
    </row>
    <row r="7" spans="1:14" ht="15" customHeight="1" x14ac:dyDescent="0.25">
      <c r="A7" s="136"/>
      <c r="B7" s="48" t="s">
        <v>17</v>
      </c>
      <c r="C7" s="84">
        <f>'Vidzeme valsts'!C7+'Vidzeme pārējie'!C7</f>
        <v>460610</v>
      </c>
      <c r="D7" s="84">
        <f>'Vidzeme valsts'!D7+'Vidzeme pārējie'!D7</f>
        <v>435529</v>
      </c>
      <c r="E7" s="84">
        <f>'Vidzeme valsts'!E7+'Vidzeme pārējie'!E7</f>
        <v>0</v>
      </c>
      <c r="F7" s="84">
        <f>'Vidzeme valsts'!F7+'Vidzeme pārējie'!F7</f>
        <v>870</v>
      </c>
      <c r="G7" s="81">
        <f>SUM(C7:F7)</f>
        <v>897009</v>
      </c>
      <c r="H7" s="84">
        <f>'Vidzeme valsts'!H7+'Vidzeme pārējie'!H7</f>
        <v>640335.91899999999</v>
      </c>
      <c r="I7" s="84">
        <f>'Vidzeme valsts'!I7+'Vidzeme pārējie'!I7</f>
        <v>45675.85</v>
      </c>
      <c r="J7" s="84">
        <f>'Vidzeme valsts'!J7+'Vidzeme pārējie'!J7</f>
        <v>155826.20000000001</v>
      </c>
      <c r="K7" s="81">
        <f>SUM(H7:J7)</f>
        <v>841837.96900000004</v>
      </c>
      <c r="L7" s="81">
        <f>G7+K7</f>
        <v>1738846.969</v>
      </c>
      <c r="M7" s="84">
        <f>'Vidzeme valsts'!M7+'Vidzeme pārējie'!M7</f>
        <v>269499.45999999996</v>
      </c>
      <c r="N7" s="81">
        <f>SUM(L7:M7)</f>
        <v>2008346.429</v>
      </c>
    </row>
    <row r="8" spans="1:14" ht="12" customHeight="1" x14ac:dyDescent="0.25">
      <c r="A8" s="136" t="s">
        <v>19</v>
      </c>
      <c r="B8" s="48" t="s">
        <v>16</v>
      </c>
      <c r="C8" s="52">
        <f>'Vidzeme valsts'!C8+'Vidzeme pārējie'!C8</f>
        <v>402.7</v>
      </c>
      <c r="D8" s="52">
        <f>'Vidzeme valsts'!D8+'Vidzeme pārējie'!D8</f>
        <v>220</v>
      </c>
      <c r="E8" s="52">
        <f>'Vidzeme valsts'!E8+'Vidzeme pārējie'!E8</f>
        <v>2.9</v>
      </c>
      <c r="F8" s="52">
        <f>'Vidzeme valsts'!F8+'Vidzeme pārējie'!F8</f>
        <v>1.47</v>
      </c>
      <c r="G8" s="97">
        <f t="shared" ref="G8:G37" si="7">SUM(C8:F8)</f>
        <v>627.07000000000005</v>
      </c>
      <c r="H8" s="52">
        <f>'Vidzeme valsts'!H8+'Vidzeme pārējie'!H8</f>
        <v>378.7</v>
      </c>
      <c r="I8" s="52">
        <f>'Vidzeme valsts'!I8+'Vidzeme pārējie'!I8</f>
        <v>30.7</v>
      </c>
      <c r="J8" s="52">
        <f>'Vidzeme valsts'!J8+'Vidzeme pārējie'!J8</f>
        <v>147.23999999999998</v>
      </c>
      <c r="K8" s="97">
        <f t="shared" ref="K8:K37" si="8">SUM(H8:J8)</f>
        <v>556.64</v>
      </c>
      <c r="L8" s="97">
        <f t="shared" ref="L8:L37" si="9">G8+K8</f>
        <v>1183.71</v>
      </c>
      <c r="M8" s="52">
        <f>'Vidzeme valsts'!M8+'Vidzeme pārējie'!M8</f>
        <v>514.98</v>
      </c>
      <c r="N8" s="97">
        <f t="shared" ref="N8:N37" si="10">SUM(L8:M8)</f>
        <v>1698.69</v>
      </c>
    </row>
    <row r="9" spans="1:14" ht="29.25" customHeight="1" x14ac:dyDescent="0.25">
      <c r="A9" s="136"/>
      <c r="B9" s="48" t="s">
        <v>17</v>
      </c>
      <c r="C9" s="107">
        <f>'Vidzeme valsts'!C9+'Vidzeme pārējie'!C9</f>
        <v>20305</v>
      </c>
      <c r="D9" s="87">
        <f>'Vidzeme valsts'!D9+'Vidzeme pārējie'!D9</f>
        <v>11386</v>
      </c>
      <c r="E9" s="108">
        <f>'Vidzeme valsts'!E9+'Vidzeme pārējie'!E9</f>
        <v>39</v>
      </c>
      <c r="F9" s="108">
        <f>'Vidzeme valsts'!F9+'Vidzeme pārējie'!F9</f>
        <v>114</v>
      </c>
      <c r="G9" s="82">
        <f t="shared" si="7"/>
        <v>31844</v>
      </c>
      <c r="H9" s="108">
        <f>'Vidzeme valsts'!H9+'Vidzeme pārējie'!H9</f>
        <v>14020.54</v>
      </c>
      <c r="I9" s="108">
        <f>'Vidzeme valsts'!I9+'Vidzeme pārējie'!I9</f>
        <v>1069.78</v>
      </c>
      <c r="J9" s="108">
        <f>'Vidzeme valsts'!J9+'Vidzeme pārējie'!J9</f>
        <v>4576.7299999999996</v>
      </c>
      <c r="K9" s="82">
        <f t="shared" si="8"/>
        <v>19667.050000000003</v>
      </c>
      <c r="L9" s="82">
        <f t="shared" si="9"/>
        <v>51511.05</v>
      </c>
      <c r="M9" s="108">
        <f>'Vidzeme valsts'!M9+'Vidzeme pārējie'!M9</f>
        <v>17978.64</v>
      </c>
      <c r="N9" s="82">
        <f t="shared" si="10"/>
        <v>69489.69</v>
      </c>
    </row>
    <row r="10" spans="1:14" ht="12.75" customHeight="1" x14ac:dyDescent="0.25">
      <c r="A10" s="136" t="s">
        <v>20</v>
      </c>
      <c r="B10" s="48" t="s">
        <v>16</v>
      </c>
      <c r="C10" s="52">
        <f>'Vidzeme valsts'!C10+'Vidzeme pārējie'!C10</f>
        <v>268.54000000000002</v>
      </c>
      <c r="D10" s="52">
        <f>'Vidzeme valsts'!D10+'Vidzeme pārējie'!D10</f>
        <v>43.309999999999995</v>
      </c>
      <c r="E10" s="52">
        <f>'Vidzeme valsts'!E10+'Vidzeme pārējie'!E10</f>
        <v>0</v>
      </c>
      <c r="F10" s="52">
        <f>'Vidzeme valsts'!F10+'Vidzeme pārējie'!F10</f>
        <v>0</v>
      </c>
      <c r="G10" s="97">
        <f t="shared" si="7"/>
        <v>311.85000000000002</v>
      </c>
      <c r="H10" s="52">
        <f>'Vidzeme valsts'!H10+'Vidzeme pārējie'!H10</f>
        <v>233.57</v>
      </c>
      <c r="I10" s="52">
        <f>'Vidzeme valsts'!I10+'Vidzeme pārējie'!I10</f>
        <v>0.06</v>
      </c>
      <c r="J10" s="52">
        <f>'Vidzeme valsts'!J10+'Vidzeme pārējie'!J10</f>
        <v>0.02</v>
      </c>
      <c r="K10" s="97">
        <f t="shared" si="8"/>
        <v>233.65</v>
      </c>
      <c r="L10" s="97">
        <f t="shared" si="9"/>
        <v>545.5</v>
      </c>
      <c r="M10" s="52">
        <f>'Vidzeme valsts'!M10+'Vidzeme pārējie'!M10</f>
        <v>0.02</v>
      </c>
      <c r="N10" s="97">
        <f t="shared" si="10"/>
        <v>545.52</v>
      </c>
    </row>
    <row r="11" spans="1:14" ht="13.5" customHeight="1" x14ac:dyDescent="0.25">
      <c r="A11" s="136"/>
      <c r="B11" s="48" t="s">
        <v>17</v>
      </c>
      <c r="C11" s="84">
        <f>'Vidzeme valsts'!C11+'Vidzeme pārējie'!C11</f>
        <v>66611</v>
      </c>
      <c r="D11" s="84">
        <f>'Vidzeme valsts'!D11+'Vidzeme pārējie'!D11</f>
        <v>10642</v>
      </c>
      <c r="E11" s="84">
        <f>'Vidzeme valsts'!E11+'Vidzeme pārējie'!E11</f>
        <v>0</v>
      </c>
      <c r="F11" s="84">
        <f>'Vidzeme valsts'!F11+'Vidzeme pārējie'!F11</f>
        <v>0</v>
      </c>
      <c r="G11" s="81">
        <f t="shared" si="7"/>
        <v>77253</v>
      </c>
      <c r="H11" s="84">
        <f>'Vidzeme valsts'!H11+'Vidzeme pārējie'!H11</f>
        <v>48690.95</v>
      </c>
      <c r="I11" s="84">
        <f>'Vidzeme valsts'!I11+'Vidzeme pārējie'!I11</f>
        <v>0</v>
      </c>
      <c r="J11" s="84">
        <f>'Vidzeme valsts'!J11+'Vidzeme pārējie'!J11</f>
        <v>0</v>
      </c>
      <c r="K11" s="81">
        <f t="shared" si="8"/>
        <v>48690.95</v>
      </c>
      <c r="L11" s="81">
        <f t="shared" si="9"/>
        <v>125943.95</v>
      </c>
      <c r="M11" s="84">
        <f>'Vidzeme valsts'!M11+'Vidzeme pārējie'!M11</f>
        <v>1</v>
      </c>
      <c r="N11" s="81">
        <f t="shared" si="10"/>
        <v>125944.95</v>
      </c>
    </row>
    <row r="12" spans="1:14" ht="14.25" customHeight="1" x14ac:dyDescent="0.25">
      <c r="A12" s="45" t="s">
        <v>21</v>
      </c>
      <c r="B12" s="48" t="s">
        <v>16</v>
      </c>
      <c r="C12" s="52">
        <f>'Vidzeme valsts'!C12+'Vidzeme pārējie'!C12</f>
        <v>1960.4900000000002</v>
      </c>
      <c r="D12" s="52">
        <f>'Vidzeme valsts'!D12+'Vidzeme pārējie'!D12</f>
        <v>2508.8599999999997</v>
      </c>
      <c r="E12" s="52">
        <f>'Vidzeme valsts'!E12+'Vidzeme pārējie'!E12</f>
        <v>0.3</v>
      </c>
      <c r="F12" s="52">
        <f>'Vidzeme valsts'!F12+'Vidzeme pārējie'!F12</f>
        <v>12.24</v>
      </c>
      <c r="G12" s="49">
        <f t="shared" si="7"/>
        <v>4481.8900000000003</v>
      </c>
      <c r="H12" s="52">
        <f>'Vidzeme valsts'!H12+'Vidzeme pārējie'!H12</f>
        <v>2086.1999999999998</v>
      </c>
      <c r="I12" s="52">
        <f>'Vidzeme valsts'!I12+'Vidzeme pārējie'!I12</f>
        <v>96.960000000000008</v>
      </c>
      <c r="J12" s="52">
        <f>'Vidzeme valsts'!J12+'Vidzeme pārējie'!J12</f>
        <v>124.44</v>
      </c>
      <c r="K12" s="49">
        <f t="shared" si="8"/>
        <v>2307.6</v>
      </c>
      <c r="L12" s="49">
        <f t="shared" si="9"/>
        <v>6789.49</v>
      </c>
      <c r="M12" s="52">
        <f>'Vidzeme valsts'!M12+'Vidzeme pārējie'!M12</f>
        <v>293.68</v>
      </c>
      <c r="N12" s="49">
        <f t="shared" si="10"/>
        <v>7083.17</v>
      </c>
    </row>
    <row r="13" spans="1:14" ht="14.25" customHeight="1" x14ac:dyDescent="0.25">
      <c r="A13" s="48" t="s">
        <v>37</v>
      </c>
      <c r="B13" s="48" t="s">
        <v>17</v>
      </c>
      <c r="C13" s="84">
        <f>'Vidzeme valsts'!C13+'Vidzeme pārējie'!C13</f>
        <v>81969</v>
      </c>
      <c r="D13" s="84">
        <f>'Vidzeme valsts'!D13+'Vidzeme pārējie'!D13</f>
        <v>129109</v>
      </c>
      <c r="E13" s="84">
        <f>'Vidzeme valsts'!E13+'Vidzeme pārējie'!E13</f>
        <v>9</v>
      </c>
      <c r="F13" s="84">
        <f>'Vidzeme valsts'!F13+'Vidzeme pārējie'!F13</f>
        <v>100</v>
      </c>
      <c r="G13" s="65">
        <f t="shared" si="7"/>
        <v>211187</v>
      </c>
      <c r="H13" s="84">
        <f>'Vidzeme valsts'!H13+'Vidzeme pārējie'!H13</f>
        <v>61482.66</v>
      </c>
      <c r="I13" s="84">
        <f>'Vidzeme valsts'!I13+'Vidzeme pārējie'!I13</f>
        <v>2891.1</v>
      </c>
      <c r="J13" s="84">
        <f>'Vidzeme valsts'!J13+'Vidzeme pārējie'!J13</f>
        <v>3096.5</v>
      </c>
      <c r="K13" s="65">
        <f t="shared" si="8"/>
        <v>67470.260000000009</v>
      </c>
      <c r="L13" s="65">
        <f t="shared" si="9"/>
        <v>278657.26</v>
      </c>
      <c r="M13" s="84">
        <f>'Vidzeme valsts'!M13+'Vidzeme pārējie'!M13</f>
        <v>4705.7000000000007</v>
      </c>
      <c r="N13" s="65">
        <f t="shared" si="10"/>
        <v>283362.96000000002</v>
      </c>
    </row>
    <row r="14" spans="1:14" ht="14.25" customHeight="1" x14ac:dyDescent="0.25">
      <c r="A14" s="133" t="s">
        <v>23</v>
      </c>
      <c r="B14" s="48" t="s">
        <v>16</v>
      </c>
      <c r="C14" s="52">
        <f>'Vidzeme valsts'!C14+'Vidzeme pārējie'!C14</f>
        <v>76.34</v>
      </c>
      <c r="D14" s="52">
        <f>'Vidzeme valsts'!D14+'Vidzeme pārējie'!D14</f>
        <v>117.02000000000001</v>
      </c>
      <c r="E14" s="52">
        <f>'Vidzeme valsts'!E14+'Vidzeme pārējie'!E14</f>
        <v>0</v>
      </c>
      <c r="F14" s="52">
        <f>'Vidzeme valsts'!F14+'Vidzeme pārējie'!F14</f>
        <v>0.9</v>
      </c>
      <c r="G14" s="49">
        <f t="shared" si="7"/>
        <v>194.26000000000002</v>
      </c>
      <c r="H14" s="52">
        <f>'Vidzeme valsts'!H14+'Vidzeme pārējie'!H14</f>
        <v>47.449999999999996</v>
      </c>
      <c r="I14" s="52">
        <f>'Vidzeme valsts'!I14+'Vidzeme pārējie'!I14</f>
        <v>0.25</v>
      </c>
      <c r="J14" s="52">
        <f>'Vidzeme valsts'!J14+'Vidzeme pārējie'!J14</f>
        <v>2.99</v>
      </c>
      <c r="K14" s="49">
        <f t="shared" si="8"/>
        <v>50.69</v>
      </c>
      <c r="L14" s="49">
        <f t="shared" si="9"/>
        <v>244.95000000000002</v>
      </c>
      <c r="M14" s="52">
        <f>'Vidzeme valsts'!M14+'Vidzeme pārējie'!M14</f>
        <v>13.870000000000001</v>
      </c>
      <c r="N14" s="49">
        <f t="shared" si="10"/>
        <v>258.82</v>
      </c>
    </row>
    <row r="15" spans="1:14" ht="14.25" customHeight="1" x14ac:dyDescent="0.25">
      <c r="A15" s="133"/>
      <c r="B15" s="48" t="s">
        <v>17</v>
      </c>
      <c r="C15" s="84">
        <f>'Vidzeme valsts'!C15+'Vidzeme pārējie'!C15</f>
        <v>10623</v>
      </c>
      <c r="D15" s="84">
        <f>'Vidzeme valsts'!D15+'Vidzeme pārējie'!D15</f>
        <v>17912</v>
      </c>
      <c r="E15" s="84">
        <f>'Vidzeme valsts'!E15+'Vidzeme pārējie'!E15</f>
        <v>0</v>
      </c>
      <c r="F15" s="84">
        <f>'Vidzeme valsts'!F15+'Vidzeme pārējie'!F15</f>
        <v>78</v>
      </c>
      <c r="G15" s="65">
        <f t="shared" si="7"/>
        <v>28613</v>
      </c>
      <c r="H15" s="84">
        <f>'Vidzeme valsts'!H15+'Vidzeme pārējie'!H15</f>
        <v>5884.6</v>
      </c>
      <c r="I15" s="84">
        <f>'Vidzeme valsts'!I15+'Vidzeme pārējie'!I15</f>
        <v>51</v>
      </c>
      <c r="J15" s="84">
        <f>'Vidzeme valsts'!J15+'Vidzeme pārējie'!J15</f>
        <v>604</v>
      </c>
      <c r="K15" s="65">
        <f t="shared" si="8"/>
        <v>6539.6</v>
      </c>
      <c r="L15" s="65">
        <f t="shared" si="9"/>
        <v>35152.6</v>
      </c>
      <c r="M15" s="84">
        <f>'Vidzeme valsts'!M15+'Vidzeme pārējie'!M15</f>
        <v>1834</v>
      </c>
      <c r="N15" s="65">
        <f t="shared" si="10"/>
        <v>36986.6</v>
      </c>
    </row>
    <row r="16" spans="1:14" ht="14.25" customHeight="1" x14ac:dyDescent="0.25">
      <c r="A16" s="133" t="s">
        <v>24</v>
      </c>
      <c r="B16" s="48" t="s">
        <v>16</v>
      </c>
      <c r="C16" s="52">
        <f>'Vidzeme valsts'!C16+'Vidzeme pārējie'!C16</f>
        <v>2486.5500000000002</v>
      </c>
      <c r="D16" s="52">
        <f>'Vidzeme valsts'!D16+'Vidzeme pārējie'!D16</f>
        <v>1751.29</v>
      </c>
      <c r="E16" s="52">
        <f>'Vidzeme valsts'!E16+'Vidzeme pārējie'!E16</f>
        <v>6.5</v>
      </c>
      <c r="F16" s="52">
        <f>'Vidzeme valsts'!F16+'Vidzeme pārējie'!F16</f>
        <v>25.61</v>
      </c>
      <c r="G16" s="49">
        <f t="shared" si="7"/>
        <v>4269.95</v>
      </c>
      <c r="H16" s="52">
        <f>'Vidzeme valsts'!H16+'Vidzeme pārējie'!H16</f>
        <v>756.43</v>
      </c>
      <c r="I16" s="52">
        <f>'Vidzeme valsts'!I16+'Vidzeme pārējie'!I16</f>
        <v>36.67</v>
      </c>
      <c r="J16" s="52">
        <f>'Vidzeme valsts'!J16+'Vidzeme pārējie'!J16</f>
        <v>87.66</v>
      </c>
      <c r="K16" s="49">
        <f t="shared" si="8"/>
        <v>880.75999999999988</v>
      </c>
      <c r="L16" s="49">
        <f t="shared" si="9"/>
        <v>5150.71</v>
      </c>
      <c r="M16" s="52">
        <f>'Vidzeme valsts'!M16+'Vidzeme pārējie'!M16</f>
        <v>194.29</v>
      </c>
      <c r="N16" s="49">
        <f t="shared" si="10"/>
        <v>5345</v>
      </c>
    </row>
    <row r="17" spans="1:14" ht="14.25" customHeight="1" x14ac:dyDescent="0.25">
      <c r="A17" s="133"/>
      <c r="B17" s="48" t="s">
        <v>17</v>
      </c>
      <c r="C17" s="84">
        <f>'Vidzeme valsts'!C17+'Vidzeme pārējie'!C17</f>
        <v>41259</v>
      </c>
      <c r="D17" s="84">
        <f>'Vidzeme valsts'!D17+'Vidzeme pārējie'!D17</f>
        <v>32875</v>
      </c>
      <c r="E17" s="84">
        <f>'Vidzeme valsts'!E17+'Vidzeme pārējie'!E17</f>
        <v>54</v>
      </c>
      <c r="F17" s="84">
        <f>'Vidzeme valsts'!F17+'Vidzeme pārējie'!F17</f>
        <v>337</v>
      </c>
      <c r="G17" s="65">
        <f t="shared" si="7"/>
        <v>74525</v>
      </c>
      <c r="H17" s="84">
        <f>'Vidzeme valsts'!H17+'Vidzeme pārējie'!H17</f>
        <v>10845.189999999999</v>
      </c>
      <c r="I17" s="84">
        <f>'Vidzeme valsts'!I17+'Vidzeme pārējie'!I17</f>
        <v>365.8</v>
      </c>
      <c r="J17" s="84">
        <f>'Vidzeme valsts'!J17+'Vidzeme pārējie'!J17</f>
        <v>1098</v>
      </c>
      <c r="K17" s="65">
        <f t="shared" si="8"/>
        <v>12308.989999999998</v>
      </c>
      <c r="L17" s="65">
        <f t="shared" si="9"/>
        <v>86833.989999999991</v>
      </c>
      <c r="M17" s="84">
        <f>'Vidzeme valsts'!M17+'Vidzeme pārējie'!M17</f>
        <v>2493.1999999999998</v>
      </c>
      <c r="N17" s="65">
        <f t="shared" si="10"/>
        <v>89327.189999999988</v>
      </c>
    </row>
    <row r="18" spans="1:14" ht="14.25" customHeight="1" x14ac:dyDescent="0.25">
      <c r="A18" s="134" t="s">
        <v>25</v>
      </c>
      <c r="B18" s="48" t="s">
        <v>16</v>
      </c>
      <c r="C18" s="52">
        <f>'Vidzeme valsts'!C18+'Vidzeme pārējie'!C18</f>
        <v>5.07</v>
      </c>
      <c r="D18" s="52">
        <f>'Vidzeme valsts'!D18+'Vidzeme pārējie'!D18</f>
        <v>7.8000000000000007</v>
      </c>
      <c r="E18" s="52">
        <f>'Vidzeme valsts'!E18+'Vidzeme pārējie'!E18</f>
        <v>0</v>
      </c>
      <c r="F18" s="52">
        <f>'Vidzeme valsts'!F18+'Vidzeme pārējie'!F18</f>
        <v>0.02</v>
      </c>
      <c r="G18" s="49">
        <f t="shared" si="7"/>
        <v>12.89</v>
      </c>
      <c r="H18" s="52">
        <f>'Vidzeme valsts'!H18+'Vidzeme pārējie'!H18</f>
        <v>9.1</v>
      </c>
      <c r="I18" s="52">
        <f>'Vidzeme valsts'!I18+'Vidzeme pārējie'!I18</f>
        <v>0</v>
      </c>
      <c r="J18" s="52">
        <f>'Vidzeme valsts'!J18+'Vidzeme pārējie'!J18</f>
        <v>0</v>
      </c>
      <c r="K18" s="49">
        <f t="shared" si="8"/>
        <v>9.1</v>
      </c>
      <c r="L18" s="49">
        <f t="shared" si="9"/>
        <v>21.990000000000002</v>
      </c>
      <c r="M18" s="52">
        <f>'Vidzeme valsts'!M18+'Vidzeme pārējie'!M18</f>
        <v>0</v>
      </c>
      <c r="N18" s="49">
        <f t="shared" si="10"/>
        <v>21.990000000000002</v>
      </c>
    </row>
    <row r="19" spans="1:14" ht="14.25" customHeight="1" x14ac:dyDescent="0.25">
      <c r="A19" s="134"/>
      <c r="B19" s="48" t="s">
        <v>17</v>
      </c>
      <c r="C19" s="52">
        <f>'Vidzeme valsts'!C19+'Vidzeme pārējie'!C19</f>
        <v>1145</v>
      </c>
      <c r="D19" s="52">
        <f>'Vidzeme valsts'!D19+'Vidzeme pārējie'!D19</f>
        <v>1776</v>
      </c>
      <c r="E19" s="52">
        <f>'Vidzeme valsts'!E19+'Vidzeme pārējie'!E19</f>
        <v>0</v>
      </c>
      <c r="F19" s="52">
        <f>'Vidzeme valsts'!F19+'Vidzeme pārējie'!F19</f>
        <v>0</v>
      </c>
      <c r="G19" s="49">
        <f t="shared" si="7"/>
        <v>2921</v>
      </c>
      <c r="H19" s="52">
        <f>'Vidzeme valsts'!H19+'Vidzeme pārējie'!H19</f>
        <v>2427</v>
      </c>
      <c r="I19" s="52">
        <f>'Vidzeme valsts'!I19+'Vidzeme pārējie'!I19</f>
        <v>0</v>
      </c>
      <c r="J19" s="52">
        <f>'Vidzeme valsts'!J19+'Vidzeme pārējie'!J19</f>
        <v>0</v>
      </c>
      <c r="K19" s="49">
        <f t="shared" si="8"/>
        <v>2427</v>
      </c>
      <c r="L19" s="49">
        <f t="shared" si="9"/>
        <v>5348</v>
      </c>
      <c r="M19" s="52">
        <f>'Vidzeme valsts'!M19+'Vidzeme pārējie'!M19</f>
        <v>0</v>
      </c>
      <c r="N19" s="49">
        <f t="shared" si="10"/>
        <v>5348</v>
      </c>
    </row>
    <row r="20" spans="1:14" ht="14.25" customHeight="1" x14ac:dyDescent="0.25">
      <c r="A20" s="134" t="s">
        <v>26</v>
      </c>
      <c r="B20" s="48" t="s">
        <v>16</v>
      </c>
      <c r="C20" s="52">
        <f>'Vidzeme valsts'!C20+'Vidzeme pārējie'!C20</f>
        <v>0.18</v>
      </c>
      <c r="D20" s="52">
        <f>'Vidzeme valsts'!D20+'Vidzeme pārējie'!D20</f>
        <v>0</v>
      </c>
      <c r="E20" s="52">
        <f>'Vidzeme valsts'!E20+'Vidzeme pārējie'!E20</f>
        <v>0</v>
      </c>
      <c r="F20" s="52">
        <f>'Vidzeme valsts'!F20+'Vidzeme pārējie'!F20</f>
        <v>0</v>
      </c>
      <c r="G20" s="49">
        <f t="shared" si="7"/>
        <v>0.18</v>
      </c>
      <c r="H20" s="52">
        <f>'Vidzeme valsts'!H20+'Vidzeme pārējie'!H20</f>
        <v>0</v>
      </c>
      <c r="I20" s="52">
        <f>'Vidzeme valsts'!I20+'Vidzeme pārējie'!I20</f>
        <v>0</v>
      </c>
      <c r="J20" s="52">
        <f>'Vidzeme valsts'!J20+'Vidzeme pārējie'!J20</f>
        <v>0</v>
      </c>
      <c r="K20" s="49">
        <f t="shared" si="8"/>
        <v>0</v>
      </c>
      <c r="L20" s="49">
        <f t="shared" si="9"/>
        <v>0.18</v>
      </c>
      <c r="M20" s="52">
        <f>'Vidzeme valsts'!M20+'Vidzeme pārējie'!M20</f>
        <v>0</v>
      </c>
      <c r="N20" s="49">
        <f t="shared" si="10"/>
        <v>0.18</v>
      </c>
    </row>
    <row r="21" spans="1:14" ht="14.25" customHeight="1" x14ac:dyDescent="0.25">
      <c r="A21" s="134"/>
      <c r="B21" s="48" t="s">
        <v>17</v>
      </c>
      <c r="C21" s="52">
        <f>'Vidzeme valsts'!C21+'Vidzeme pārējie'!C21</f>
        <v>0</v>
      </c>
      <c r="D21" s="52">
        <f>'Vidzeme valsts'!D21+'Vidzeme pārējie'!D21</f>
        <v>0</v>
      </c>
      <c r="E21" s="52">
        <f>'Vidzeme valsts'!E21+'Vidzeme pārējie'!E21</f>
        <v>0</v>
      </c>
      <c r="F21" s="52">
        <f>'Vidzeme valsts'!F21+'Vidzeme pārējie'!F21</f>
        <v>0</v>
      </c>
      <c r="G21" s="49">
        <f t="shared" si="7"/>
        <v>0</v>
      </c>
      <c r="H21" s="52">
        <f>'Vidzeme valsts'!H21+'Vidzeme pārējie'!H21</f>
        <v>0</v>
      </c>
      <c r="I21" s="52">
        <f>'Vidzeme valsts'!I21+'Vidzeme pārējie'!I21</f>
        <v>0</v>
      </c>
      <c r="J21" s="52">
        <f>'Vidzeme valsts'!J21+'Vidzeme pārējie'!J21</f>
        <v>0</v>
      </c>
      <c r="K21" s="49">
        <f t="shared" si="8"/>
        <v>0</v>
      </c>
      <c r="L21" s="49">
        <f t="shared" si="9"/>
        <v>0</v>
      </c>
      <c r="M21" s="52">
        <f>'Vidzeme valsts'!M21+'Vidzeme pārējie'!M21</f>
        <v>0</v>
      </c>
      <c r="N21" s="49">
        <f t="shared" si="10"/>
        <v>0</v>
      </c>
    </row>
    <row r="22" spans="1:14" ht="14.25" customHeight="1" x14ac:dyDescent="0.25">
      <c r="A22" s="45" t="s">
        <v>27</v>
      </c>
      <c r="B22" s="48" t="s">
        <v>16</v>
      </c>
      <c r="C22" s="52">
        <f>'Vidzeme valsts'!C22+'Vidzeme pārējie'!C22</f>
        <v>0.2</v>
      </c>
      <c r="D22" s="52">
        <f>'Vidzeme valsts'!D22+'Vidzeme pārējie'!D22</f>
        <v>0.2</v>
      </c>
      <c r="E22" s="52">
        <f>'Vidzeme valsts'!E22+'Vidzeme pārējie'!E22</f>
        <v>0</v>
      </c>
      <c r="F22" s="52">
        <f>'Vidzeme valsts'!F22+'Vidzeme pārējie'!F22</f>
        <v>0</v>
      </c>
      <c r="G22" s="49">
        <f t="shared" si="7"/>
        <v>0.4</v>
      </c>
      <c r="H22" s="52">
        <f>'Vidzeme valsts'!H22+'Vidzeme pārējie'!H22</f>
        <v>0.45999999999999996</v>
      </c>
      <c r="I22" s="52">
        <f>'Vidzeme valsts'!I22+'Vidzeme pārējie'!I22</f>
        <v>0</v>
      </c>
      <c r="J22" s="52">
        <f>'Vidzeme valsts'!J22+'Vidzeme pārējie'!J22</f>
        <v>0</v>
      </c>
      <c r="K22" s="49">
        <f t="shared" si="8"/>
        <v>0.45999999999999996</v>
      </c>
      <c r="L22" s="49">
        <f t="shared" si="9"/>
        <v>0.86</v>
      </c>
      <c r="M22" s="52">
        <f>'Vidzeme valsts'!M22+'Vidzeme pārējie'!M22</f>
        <v>0.8</v>
      </c>
      <c r="N22" s="49">
        <f t="shared" si="10"/>
        <v>1.6600000000000001</v>
      </c>
    </row>
    <row r="23" spans="1:14" ht="14.25" customHeight="1" x14ac:dyDescent="0.25">
      <c r="A23" s="47"/>
      <c r="B23" s="48" t="s">
        <v>17</v>
      </c>
      <c r="C23" s="52">
        <f>'Vidzeme valsts'!C23+'Vidzeme pārējie'!C23</f>
        <v>22</v>
      </c>
      <c r="D23" s="52">
        <f>'Vidzeme valsts'!D23+'Vidzeme pārējie'!D23</f>
        <v>20</v>
      </c>
      <c r="E23" s="52">
        <f>'Vidzeme valsts'!E23+'Vidzeme pārējie'!E23</f>
        <v>0</v>
      </c>
      <c r="F23" s="52">
        <f>'Vidzeme valsts'!F23+'Vidzeme pārējie'!F23</f>
        <v>0</v>
      </c>
      <c r="G23" s="49">
        <f t="shared" si="7"/>
        <v>42</v>
      </c>
      <c r="H23" s="52">
        <f>'Vidzeme valsts'!H23+'Vidzeme pārējie'!H23</f>
        <v>40</v>
      </c>
      <c r="I23" s="52">
        <f>'Vidzeme valsts'!I23+'Vidzeme pārējie'!I23</f>
        <v>0</v>
      </c>
      <c r="J23" s="52">
        <f>'Vidzeme valsts'!J23+'Vidzeme pārējie'!J23</f>
        <v>0</v>
      </c>
      <c r="K23" s="49">
        <f t="shared" si="8"/>
        <v>40</v>
      </c>
      <c r="L23" s="49">
        <f t="shared" si="9"/>
        <v>82</v>
      </c>
      <c r="M23" s="52">
        <f>'Vidzeme valsts'!M23+'Vidzeme pārējie'!M23</f>
        <v>130</v>
      </c>
      <c r="N23" s="49">
        <f t="shared" si="10"/>
        <v>212</v>
      </c>
    </row>
    <row r="24" spans="1:14" ht="14.25" customHeight="1" x14ac:dyDescent="0.25">
      <c r="A24" s="133" t="s">
        <v>28</v>
      </c>
      <c r="B24" s="48" t="s">
        <v>16</v>
      </c>
      <c r="C24" s="52">
        <f>'Vidzeme valsts'!C24+'Vidzeme pārējie'!C24</f>
        <v>398.21000000000004</v>
      </c>
      <c r="D24" s="52">
        <f>'Vidzeme valsts'!D24+'Vidzeme pārējie'!D24</f>
        <v>152.03</v>
      </c>
      <c r="E24" s="52">
        <f>'Vidzeme valsts'!E24+'Vidzeme pārējie'!E24</f>
        <v>0.8</v>
      </c>
      <c r="F24" s="52">
        <f>'Vidzeme valsts'!F24+'Vidzeme pārējie'!F24</f>
        <v>0</v>
      </c>
      <c r="G24" s="49">
        <f t="shared" si="7"/>
        <v>551.04</v>
      </c>
      <c r="H24" s="52">
        <f>'Vidzeme valsts'!H24+'Vidzeme pārējie'!H24</f>
        <v>41.94</v>
      </c>
      <c r="I24" s="52">
        <f>'Vidzeme valsts'!I24+'Vidzeme pārējie'!I24</f>
        <v>9.6100000000000012</v>
      </c>
      <c r="J24" s="52">
        <f>'Vidzeme valsts'!J24+'Vidzeme pārējie'!J24</f>
        <v>3.37</v>
      </c>
      <c r="K24" s="49">
        <f t="shared" si="8"/>
        <v>54.919999999999995</v>
      </c>
      <c r="L24" s="49">
        <f t="shared" si="9"/>
        <v>605.95999999999992</v>
      </c>
      <c r="M24" s="52">
        <f>'Vidzeme valsts'!M24+'Vidzeme pārējie'!M24</f>
        <v>8.3999999999999986</v>
      </c>
      <c r="N24" s="49">
        <f t="shared" si="10"/>
        <v>614.3599999999999</v>
      </c>
    </row>
    <row r="25" spans="1:14" ht="14.25" customHeight="1" x14ac:dyDescent="0.25">
      <c r="A25" s="133"/>
      <c r="B25" s="48" t="s">
        <v>17</v>
      </c>
      <c r="C25" s="84">
        <f>'Vidzeme valsts'!C25+'Vidzeme pārējie'!C25</f>
        <v>11834</v>
      </c>
      <c r="D25" s="84">
        <f>'Vidzeme valsts'!D25+'Vidzeme pārējie'!D25</f>
        <v>1696</v>
      </c>
      <c r="E25" s="84">
        <f>'Vidzeme valsts'!E25+'Vidzeme pārējie'!E25</f>
        <v>31</v>
      </c>
      <c r="F25" s="84">
        <f>'Vidzeme valsts'!F25+'Vidzeme pārējie'!F25</f>
        <v>0</v>
      </c>
      <c r="G25" s="65">
        <f t="shared" si="7"/>
        <v>13561</v>
      </c>
      <c r="H25" s="84">
        <f>'Vidzeme valsts'!H25+'Vidzeme pārējie'!H25</f>
        <v>1039.2</v>
      </c>
      <c r="I25" s="84">
        <f>'Vidzeme valsts'!I25+'Vidzeme pārējie'!I25</f>
        <v>64</v>
      </c>
      <c r="J25" s="84">
        <f>'Vidzeme valsts'!J25+'Vidzeme pārējie'!J25</f>
        <v>204</v>
      </c>
      <c r="K25" s="65">
        <f t="shared" si="8"/>
        <v>1307.2</v>
      </c>
      <c r="L25" s="65">
        <f t="shared" si="9"/>
        <v>14868.2</v>
      </c>
      <c r="M25" s="84">
        <f>'Vidzeme valsts'!M25+'Vidzeme pārējie'!M25</f>
        <v>229</v>
      </c>
      <c r="N25" s="65">
        <f t="shared" si="10"/>
        <v>15097.2</v>
      </c>
    </row>
    <row r="26" spans="1:14" ht="14.25" customHeight="1" x14ac:dyDescent="0.25">
      <c r="A26" s="133" t="s">
        <v>29</v>
      </c>
      <c r="B26" s="48" t="s">
        <v>16</v>
      </c>
      <c r="C26" s="52">
        <f>'Vidzeme valsts'!C26+'Vidzeme pārējie'!C26</f>
        <v>0</v>
      </c>
      <c r="D26" s="52">
        <f>'Vidzeme valsts'!D26+'Vidzeme pārējie'!D26</f>
        <v>0</v>
      </c>
      <c r="E26" s="52">
        <f>'Vidzeme valsts'!E26+'Vidzeme pārējie'!E26</f>
        <v>0</v>
      </c>
      <c r="F26" s="52">
        <f>'Vidzeme valsts'!F26+'Vidzeme pārējie'!F26</f>
        <v>0</v>
      </c>
      <c r="G26" s="49">
        <f t="shared" si="7"/>
        <v>0</v>
      </c>
      <c r="H26" s="52">
        <f>'Vidzeme valsts'!H26+'Vidzeme pārējie'!H26</f>
        <v>0</v>
      </c>
      <c r="I26" s="52">
        <f>'Vidzeme valsts'!I26+'Vidzeme pārējie'!I26</f>
        <v>0</v>
      </c>
      <c r="J26" s="52">
        <f>'Vidzeme valsts'!J26+'Vidzeme pārējie'!J26</f>
        <v>0</v>
      </c>
      <c r="K26" s="49">
        <f t="shared" si="8"/>
        <v>0</v>
      </c>
      <c r="L26" s="49">
        <f t="shared" si="9"/>
        <v>0</v>
      </c>
      <c r="M26" s="52">
        <f>'Vidzeme valsts'!M26+'Vidzeme pārējie'!M26</f>
        <v>0</v>
      </c>
      <c r="N26" s="49">
        <f t="shared" si="10"/>
        <v>0</v>
      </c>
    </row>
    <row r="27" spans="1:14" ht="14.25" customHeight="1" x14ac:dyDescent="0.25">
      <c r="A27" s="133"/>
      <c r="B27" s="48" t="s">
        <v>17</v>
      </c>
      <c r="C27" s="52">
        <f>'Vidzeme valsts'!C27+'Vidzeme pārējie'!C27</f>
        <v>0</v>
      </c>
      <c r="D27" s="52">
        <f>'Vidzeme valsts'!D27+'Vidzeme pārējie'!D27</f>
        <v>0</v>
      </c>
      <c r="E27" s="52">
        <f>'Vidzeme valsts'!E27+'Vidzeme pārējie'!E27</f>
        <v>0</v>
      </c>
      <c r="F27" s="52">
        <f>'Vidzeme valsts'!F27+'Vidzeme pārējie'!F27</f>
        <v>0</v>
      </c>
      <c r="G27" s="49">
        <f t="shared" si="7"/>
        <v>0</v>
      </c>
      <c r="H27" s="52">
        <f>'Vidzeme valsts'!H27+'Vidzeme pārējie'!H27</f>
        <v>0</v>
      </c>
      <c r="I27" s="52">
        <f>'Vidzeme valsts'!I27+'Vidzeme pārējie'!I27</f>
        <v>0</v>
      </c>
      <c r="J27" s="52">
        <f>'Vidzeme valsts'!J27+'Vidzeme pārējie'!J27</f>
        <v>0</v>
      </c>
      <c r="K27" s="49">
        <f t="shared" si="8"/>
        <v>0</v>
      </c>
      <c r="L27" s="49">
        <f t="shared" si="9"/>
        <v>0</v>
      </c>
      <c r="M27" s="52">
        <f>'Vidzeme valsts'!M27+'Vidzeme pārējie'!M27</f>
        <v>0</v>
      </c>
      <c r="N27" s="49">
        <f t="shared" si="10"/>
        <v>0</v>
      </c>
    </row>
    <row r="28" spans="1:14" ht="14.25" customHeight="1" x14ac:dyDescent="0.25">
      <c r="A28" s="133" t="s">
        <v>30</v>
      </c>
      <c r="B28" s="48" t="s">
        <v>16</v>
      </c>
      <c r="C28" s="52">
        <f>'Vidzeme valsts'!C28+'Vidzeme pārējie'!C28</f>
        <v>0.2</v>
      </c>
      <c r="D28" s="52">
        <f>'Vidzeme valsts'!D28+'Vidzeme pārējie'!D28</f>
        <v>0.1</v>
      </c>
      <c r="E28" s="52">
        <f>'Vidzeme valsts'!E28+'Vidzeme pārējie'!E28</f>
        <v>0</v>
      </c>
      <c r="F28" s="52">
        <f>'Vidzeme valsts'!F28+'Vidzeme pārējie'!F28</f>
        <v>0</v>
      </c>
      <c r="G28" s="49">
        <f t="shared" si="7"/>
        <v>0.30000000000000004</v>
      </c>
      <c r="H28" s="52">
        <f>'Vidzeme valsts'!H28+'Vidzeme pārējie'!H28</f>
        <v>0</v>
      </c>
      <c r="I28" s="52">
        <f>'Vidzeme valsts'!I28+'Vidzeme pārējie'!I28</f>
        <v>0</v>
      </c>
      <c r="J28" s="52">
        <f>'Vidzeme valsts'!J28+'Vidzeme pārējie'!J28</f>
        <v>0</v>
      </c>
      <c r="K28" s="49">
        <f t="shared" si="8"/>
        <v>0</v>
      </c>
      <c r="L28" s="49">
        <f t="shared" si="9"/>
        <v>0.30000000000000004</v>
      </c>
      <c r="M28" s="52">
        <f>'Vidzeme valsts'!M28+'Vidzeme pārējie'!M28</f>
        <v>0</v>
      </c>
      <c r="N28" s="49">
        <f t="shared" si="10"/>
        <v>0.30000000000000004</v>
      </c>
    </row>
    <row r="29" spans="1:14" ht="14.25" customHeight="1" x14ac:dyDescent="0.25">
      <c r="A29" s="133"/>
      <c r="B29" s="48" t="s">
        <v>17</v>
      </c>
      <c r="C29" s="52">
        <f>'Vidzeme valsts'!C29+'Vidzeme pārējie'!C29</f>
        <v>12</v>
      </c>
      <c r="D29" s="52">
        <f>'Vidzeme valsts'!D29+'Vidzeme pārējie'!D29</f>
        <v>6</v>
      </c>
      <c r="E29" s="52">
        <f>'Vidzeme valsts'!E29+'Vidzeme pārējie'!E29</f>
        <v>0</v>
      </c>
      <c r="F29" s="52">
        <f>'Vidzeme valsts'!F29+'Vidzeme pārējie'!F29</f>
        <v>0</v>
      </c>
      <c r="G29" s="49">
        <f t="shared" si="7"/>
        <v>18</v>
      </c>
      <c r="H29" s="52">
        <f>'Vidzeme valsts'!H29+'Vidzeme pārējie'!H29</f>
        <v>0</v>
      </c>
      <c r="I29" s="52">
        <f>'Vidzeme valsts'!I29+'Vidzeme pārējie'!I29</f>
        <v>0</v>
      </c>
      <c r="J29" s="52">
        <f>'Vidzeme valsts'!J29+'Vidzeme pārējie'!J29</f>
        <v>0</v>
      </c>
      <c r="K29" s="49">
        <f t="shared" si="8"/>
        <v>0</v>
      </c>
      <c r="L29" s="49">
        <f t="shared" si="9"/>
        <v>18</v>
      </c>
      <c r="M29" s="52">
        <f>'Vidzeme valsts'!M29+'Vidzeme pārējie'!M29</f>
        <v>0</v>
      </c>
      <c r="N29" s="49">
        <f t="shared" si="10"/>
        <v>18</v>
      </c>
    </row>
    <row r="30" spans="1:14" ht="14.25" customHeight="1" x14ac:dyDescent="0.25">
      <c r="A30" s="133" t="s">
        <v>31</v>
      </c>
      <c r="B30" s="48" t="s">
        <v>16</v>
      </c>
      <c r="C30" s="52">
        <f>'Vidzeme valsts'!C30+'Vidzeme pārējie'!C30</f>
        <v>58.21</v>
      </c>
      <c r="D30" s="52">
        <f>'Vidzeme valsts'!D30+'Vidzeme pārējie'!D30</f>
        <v>33.950000000000003</v>
      </c>
      <c r="E30" s="52">
        <f>'Vidzeme valsts'!E30+'Vidzeme pārējie'!E30</f>
        <v>0</v>
      </c>
      <c r="F30" s="52">
        <f>'Vidzeme valsts'!F30+'Vidzeme pārējie'!F30</f>
        <v>0</v>
      </c>
      <c r="G30" s="49">
        <f t="shared" si="7"/>
        <v>92.16</v>
      </c>
      <c r="H30" s="52">
        <f>'Vidzeme valsts'!H30+'Vidzeme pārējie'!H30</f>
        <v>26.630000000000003</v>
      </c>
      <c r="I30" s="52">
        <f>'Vidzeme valsts'!I30+'Vidzeme pārējie'!I30</f>
        <v>0.72</v>
      </c>
      <c r="J30" s="52">
        <f>'Vidzeme valsts'!J30+'Vidzeme pārējie'!J30</f>
        <v>1.45</v>
      </c>
      <c r="K30" s="49">
        <f t="shared" si="8"/>
        <v>28.8</v>
      </c>
      <c r="L30" s="49">
        <f t="shared" si="9"/>
        <v>120.96</v>
      </c>
      <c r="M30" s="52">
        <f>'Vidzeme valsts'!M30+'Vidzeme pārējie'!M30</f>
        <v>2.6500000000000004</v>
      </c>
      <c r="N30" s="49">
        <f t="shared" si="10"/>
        <v>123.61</v>
      </c>
    </row>
    <row r="31" spans="1:14" ht="14.25" customHeight="1" x14ac:dyDescent="0.25">
      <c r="A31" s="133"/>
      <c r="B31" s="48" t="s">
        <v>17</v>
      </c>
      <c r="C31" s="52">
        <f>'Vidzeme valsts'!C31+'Vidzeme pārējie'!C31</f>
        <v>11567</v>
      </c>
      <c r="D31" s="52">
        <f>'Vidzeme valsts'!D31+'Vidzeme pārējie'!D31</f>
        <v>5022</v>
      </c>
      <c r="E31" s="52">
        <f>'Vidzeme valsts'!E31+'Vidzeme pārējie'!E31</f>
        <v>0</v>
      </c>
      <c r="F31" s="52">
        <f>'Vidzeme valsts'!F31+'Vidzeme pārējie'!F31</f>
        <v>0</v>
      </c>
      <c r="G31" s="49">
        <f t="shared" si="7"/>
        <v>16589</v>
      </c>
      <c r="H31" s="52">
        <f>'Vidzeme valsts'!H31+'Vidzeme pārējie'!H31</f>
        <v>2971</v>
      </c>
      <c r="I31" s="52">
        <f>'Vidzeme valsts'!I31+'Vidzeme pārējie'!I31</f>
        <v>85</v>
      </c>
      <c r="J31" s="52">
        <f>'Vidzeme valsts'!J31+'Vidzeme pārējie'!J31</f>
        <v>298</v>
      </c>
      <c r="K31" s="49">
        <f t="shared" si="8"/>
        <v>3354</v>
      </c>
      <c r="L31" s="49">
        <f t="shared" si="9"/>
        <v>19943</v>
      </c>
      <c r="M31" s="52">
        <f>'Vidzeme valsts'!M31+'Vidzeme pārējie'!M31</f>
        <v>263</v>
      </c>
      <c r="N31" s="49">
        <f t="shared" si="10"/>
        <v>20206</v>
      </c>
    </row>
    <row r="32" spans="1:14" ht="14.25" customHeight="1" x14ac:dyDescent="0.25">
      <c r="A32" s="133" t="s">
        <v>32</v>
      </c>
      <c r="B32" s="48" t="s">
        <v>16</v>
      </c>
      <c r="C32" s="52">
        <f>'Vidzeme valsts'!C32+'Vidzeme pārējie'!C32</f>
        <v>0</v>
      </c>
      <c r="D32" s="52">
        <f>'Vidzeme valsts'!D32+'Vidzeme pārējie'!D32</f>
        <v>4.9400000000000004</v>
      </c>
      <c r="E32" s="52">
        <f>'Vidzeme valsts'!E32+'Vidzeme pārējie'!E32</f>
        <v>0</v>
      </c>
      <c r="F32" s="52">
        <f>'Vidzeme valsts'!F32+'Vidzeme pārējie'!F32</f>
        <v>0</v>
      </c>
      <c r="G32" s="49">
        <f t="shared" si="7"/>
        <v>4.9400000000000004</v>
      </c>
      <c r="H32" s="52">
        <f>'Vidzeme valsts'!H32+'Vidzeme pārējie'!H32</f>
        <v>7.4</v>
      </c>
      <c r="I32" s="52">
        <f>'Vidzeme valsts'!I32+'Vidzeme pārējie'!I32</f>
        <v>0</v>
      </c>
      <c r="J32" s="52">
        <f>'Vidzeme valsts'!J32+'Vidzeme pārējie'!J32</f>
        <v>0</v>
      </c>
      <c r="K32" s="49">
        <f t="shared" si="8"/>
        <v>7.4</v>
      </c>
      <c r="L32" s="49">
        <f t="shared" si="9"/>
        <v>12.34</v>
      </c>
      <c r="M32" s="52">
        <f>'Vidzeme valsts'!M32+'Vidzeme pārējie'!M32</f>
        <v>0</v>
      </c>
      <c r="N32" s="49">
        <f t="shared" si="10"/>
        <v>12.34</v>
      </c>
    </row>
    <row r="33" spans="1:15" ht="14.25" customHeight="1" x14ac:dyDescent="0.25">
      <c r="A33" s="133"/>
      <c r="B33" s="48" t="s">
        <v>17</v>
      </c>
      <c r="C33" s="52">
        <f>'Vidzeme valsts'!C33+'Vidzeme pārējie'!C33</f>
        <v>0</v>
      </c>
      <c r="D33" s="52">
        <f>'Vidzeme valsts'!D33+'Vidzeme pārējie'!D33</f>
        <v>0</v>
      </c>
      <c r="E33" s="52">
        <f>'Vidzeme valsts'!E33+'Vidzeme pārējie'!E33</f>
        <v>0</v>
      </c>
      <c r="F33" s="52">
        <f>'Vidzeme valsts'!F33+'Vidzeme pārējie'!F33</f>
        <v>0</v>
      </c>
      <c r="G33" s="49">
        <f t="shared" si="7"/>
        <v>0</v>
      </c>
      <c r="H33" s="52">
        <f>'Vidzeme valsts'!H33+'Vidzeme pārējie'!H33</f>
        <v>14</v>
      </c>
      <c r="I33" s="52">
        <f>'Vidzeme valsts'!I33+'Vidzeme pārējie'!I33</f>
        <v>0</v>
      </c>
      <c r="J33" s="52">
        <f>'Vidzeme valsts'!J33+'Vidzeme pārējie'!J33</f>
        <v>0</v>
      </c>
      <c r="K33" s="49">
        <f t="shared" si="8"/>
        <v>14</v>
      </c>
      <c r="L33" s="49">
        <f t="shared" si="9"/>
        <v>14</v>
      </c>
      <c r="M33" s="52">
        <f>'Vidzeme valsts'!M33+'Vidzeme pārējie'!M33</f>
        <v>0</v>
      </c>
      <c r="N33" s="49">
        <f t="shared" si="10"/>
        <v>14</v>
      </c>
    </row>
    <row r="34" spans="1:15" ht="14.25" customHeight="1" x14ac:dyDescent="0.25">
      <c r="A34" s="133" t="s">
        <v>33</v>
      </c>
      <c r="B34" s="48" t="s">
        <v>16</v>
      </c>
      <c r="C34" s="52">
        <f>'Vidzeme valsts'!C34+'Vidzeme pārējie'!C34</f>
        <v>0.67</v>
      </c>
      <c r="D34" s="52">
        <f>'Vidzeme valsts'!D34+'Vidzeme pārējie'!D34</f>
        <v>3.72</v>
      </c>
      <c r="E34" s="52">
        <f>'Vidzeme valsts'!E34+'Vidzeme pārējie'!E34</f>
        <v>0</v>
      </c>
      <c r="F34" s="52">
        <f>'Vidzeme valsts'!F34+'Vidzeme pārējie'!F34</f>
        <v>0</v>
      </c>
      <c r="G34" s="49">
        <f t="shared" si="7"/>
        <v>4.3900000000000006</v>
      </c>
      <c r="H34" s="52">
        <f>'Vidzeme valsts'!H34+'Vidzeme pārējie'!H34</f>
        <v>3.43</v>
      </c>
      <c r="I34" s="52">
        <f>'Vidzeme valsts'!I34+'Vidzeme pārējie'!I34</f>
        <v>0.18</v>
      </c>
      <c r="J34" s="52">
        <f>'Vidzeme valsts'!J34+'Vidzeme pārējie'!J34</f>
        <v>0.24</v>
      </c>
      <c r="K34" s="49">
        <f t="shared" si="8"/>
        <v>3.8500000000000005</v>
      </c>
      <c r="L34" s="49">
        <f t="shared" si="9"/>
        <v>8.240000000000002</v>
      </c>
      <c r="M34" s="52">
        <f>'Vidzeme valsts'!M34+'Vidzeme pārējie'!M34</f>
        <v>2.2999999999999998</v>
      </c>
      <c r="N34" s="49">
        <f t="shared" si="10"/>
        <v>10.540000000000003</v>
      </c>
    </row>
    <row r="35" spans="1:15" ht="14.25" customHeight="1" x14ac:dyDescent="0.25">
      <c r="A35" s="133"/>
      <c r="B35" s="48" t="s">
        <v>17</v>
      </c>
      <c r="C35" s="84">
        <f>'Vidzeme valsts'!C35+'Vidzeme pārējie'!C35</f>
        <v>73</v>
      </c>
      <c r="D35" s="84">
        <f>'Vidzeme valsts'!D35+'Vidzeme pārējie'!D35</f>
        <v>507</v>
      </c>
      <c r="E35" s="84">
        <f>'Vidzeme valsts'!E35+'Vidzeme pārējie'!E35</f>
        <v>0</v>
      </c>
      <c r="F35" s="84">
        <f>'Vidzeme valsts'!F35+'Vidzeme pārējie'!F35</f>
        <v>0</v>
      </c>
      <c r="G35" s="65">
        <f t="shared" si="7"/>
        <v>580</v>
      </c>
      <c r="H35" s="84">
        <f>'Vidzeme valsts'!H35+'Vidzeme pārējie'!H35</f>
        <v>939.47</v>
      </c>
      <c r="I35" s="84">
        <f>'Vidzeme valsts'!I35+'Vidzeme pārējie'!I35</f>
        <v>31.84</v>
      </c>
      <c r="J35" s="84">
        <f>'Vidzeme valsts'!J35+'Vidzeme pārējie'!J35</f>
        <v>23.49</v>
      </c>
      <c r="K35" s="65">
        <f t="shared" si="8"/>
        <v>994.80000000000007</v>
      </c>
      <c r="L35" s="65">
        <f t="shared" si="9"/>
        <v>1574.8000000000002</v>
      </c>
      <c r="M35" s="84">
        <f>'Vidzeme valsts'!M35+'Vidzeme pārējie'!M35</f>
        <v>271</v>
      </c>
      <c r="N35" s="65">
        <f t="shared" si="10"/>
        <v>1845.8000000000002</v>
      </c>
    </row>
    <row r="36" spans="1:15" ht="14.25" customHeight="1" x14ac:dyDescent="0.25">
      <c r="A36" s="133" t="s">
        <v>34</v>
      </c>
      <c r="B36" s="48" t="s">
        <v>16</v>
      </c>
      <c r="C36" s="52">
        <f>'Vidzeme valsts'!C36+'Vidzeme pārējie'!C36</f>
        <v>1.71</v>
      </c>
      <c r="D36" s="52">
        <f>'Vidzeme valsts'!D36+'Vidzeme pārējie'!D36</f>
        <v>0.83</v>
      </c>
      <c r="E36" s="52">
        <f>'Vidzeme valsts'!E36+'Vidzeme pārējie'!E36</f>
        <v>0</v>
      </c>
      <c r="F36" s="52">
        <f>'Vidzeme valsts'!F36+'Vidzeme pārējie'!F36</f>
        <v>0</v>
      </c>
      <c r="G36" s="49">
        <f t="shared" si="7"/>
        <v>2.54</v>
      </c>
      <c r="H36" s="52">
        <f>'Vidzeme valsts'!H36+'Vidzeme pārējie'!H36</f>
        <v>0.3</v>
      </c>
      <c r="I36" s="52">
        <f>'Vidzeme valsts'!I36+'Vidzeme pārējie'!I36</f>
        <v>0</v>
      </c>
      <c r="J36" s="52">
        <f>'Vidzeme valsts'!J36+'Vidzeme pārējie'!J36</f>
        <v>0.1</v>
      </c>
      <c r="K36" s="49">
        <f t="shared" si="8"/>
        <v>0.4</v>
      </c>
      <c r="L36" s="49">
        <f t="shared" si="9"/>
        <v>2.94</v>
      </c>
      <c r="M36" s="52">
        <f>'Vidzeme valsts'!M36+'Vidzeme pārējie'!M36</f>
        <v>0</v>
      </c>
      <c r="N36" s="49">
        <f t="shared" si="10"/>
        <v>2.94</v>
      </c>
    </row>
    <row r="37" spans="1:15" ht="14.25" customHeight="1" x14ac:dyDescent="0.25">
      <c r="A37" s="133"/>
      <c r="B37" s="48" t="s">
        <v>17</v>
      </c>
      <c r="C37" s="84">
        <f>'Vidzeme valsts'!C37+'Vidzeme pārējie'!C37</f>
        <v>85</v>
      </c>
      <c r="D37" s="84">
        <f>'Vidzeme valsts'!D37+'Vidzeme pārējie'!D37</f>
        <v>97</v>
      </c>
      <c r="E37" s="84">
        <f>'Vidzeme valsts'!E37+'Vidzeme pārējie'!E37</f>
        <v>0</v>
      </c>
      <c r="F37" s="84">
        <f>'Vidzeme valsts'!F37+'Vidzeme pārējie'!F37</f>
        <v>0</v>
      </c>
      <c r="G37" s="65">
        <f t="shared" si="7"/>
        <v>182</v>
      </c>
      <c r="H37" s="84">
        <f>'Vidzeme valsts'!H37+'Vidzeme pārējie'!H37</f>
        <v>62.36</v>
      </c>
      <c r="I37" s="84">
        <f>'Vidzeme valsts'!I37+'Vidzeme pārējie'!I37</f>
        <v>0</v>
      </c>
      <c r="J37" s="84">
        <f>'Vidzeme valsts'!J37+'Vidzeme pārējie'!J37</f>
        <v>0.3</v>
      </c>
      <c r="K37" s="65">
        <f t="shared" si="8"/>
        <v>62.66</v>
      </c>
      <c r="L37" s="65">
        <f t="shared" si="9"/>
        <v>244.66</v>
      </c>
      <c r="M37" s="84">
        <f>'Vidzeme valsts'!M37+'Vidzeme pārējie'!M37</f>
        <v>0</v>
      </c>
      <c r="N37" s="65">
        <f t="shared" si="10"/>
        <v>244.66</v>
      </c>
      <c r="O37" s="43"/>
    </row>
    <row r="38" spans="1:15" ht="14.25" customHeight="1" x14ac:dyDescent="0.25">
      <c r="A38" s="47" t="s">
        <v>35</v>
      </c>
      <c r="B38" s="48" t="s">
        <v>16</v>
      </c>
      <c r="C38" s="49">
        <f t="shared" ref="C38:L39" si="11">C4+C12+C14+C16+C18+C20+C22+C24+C26+C28+C30+C32+C34+C36</f>
        <v>7300.2300000000005</v>
      </c>
      <c r="D38" s="49">
        <f t="shared" si="11"/>
        <v>6103.2599999999993</v>
      </c>
      <c r="E38" s="49">
        <f t="shared" si="11"/>
        <v>10.5</v>
      </c>
      <c r="F38" s="49">
        <f t="shared" si="11"/>
        <v>45.37</v>
      </c>
      <c r="G38" s="49">
        <f t="shared" si="11"/>
        <v>13459.359999999999</v>
      </c>
      <c r="H38" s="49">
        <f t="shared" si="11"/>
        <v>6250.46</v>
      </c>
      <c r="I38" s="49">
        <f t="shared" si="11"/>
        <v>360.94000000000005</v>
      </c>
      <c r="J38" s="49">
        <f t="shared" si="11"/>
        <v>969.11</v>
      </c>
      <c r="K38" s="49">
        <f>K4+K12+K14+K16+K18+K20+K22+K24+K26+K28+K30+K32+K34+K36</f>
        <v>7580.5099999999993</v>
      </c>
      <c r="L38" s="49">
        <f t="shared" si="11"/>
        <v>21039.87</v>
      </c>
      <c r="M38" s="49">
        <f>M4+M12+M14+M16+M18+M20+M22+M24+M26+M28+M30+M32+M34+M36</f>
        <v>2606.8900000000003</v>
      </c>
      <c r="N38" s="49">
        <f>N4+N12+N14+N16+N18+N20+N22+N24+N26+N28+N30+N32+N34+N36</f>
        <v>23646.760000000002</v>
      </c>
      <c r="O38" s="42"/>
    </row>
    <row r="39" spans="1:15" ht="14.25" customHeight="1" x14ac:dyDescent="0.25">
      <c r="A39" s="48"/>
      <c r="B39" s="48" t="s">
        <v>17</v>
      </c>
      <c r="C39" s="65">
        <f>C5+C13+C15+C17+C19+C21+C23+C25+C27+C29+C31+C33+C35+C37</f>
        <v>706115</v>
      </c>
      <c r="D39" s="65">
        <f>D5+D13+D15+D17+D19+D21+D23+D25+D27+D29+D31+D33+D35+D37</f>
        <v>646577</v>
      </c>
      <c r="E39" s="65">
        <f t="shared" si="11"/>
        <v>133</v>
      </c>
      <c r="F39" s="65">
        <f t="shared" si="11"/>
        <v>1499</v>
      </c>
      <c r="G39" s="65">
        <f t="shared" si="11"/>
        <v>1354324</v>
      </c>
      <c r="H39" s="65">
        <f>H5+H13+H15+H17+H19+H21+H23+H25+H27+H29+H31+H33+H35+H37</f>
        <v>788752.88899999985</v>
      </c>
      <c r="I39" s="65">
        <f t="shared" si="11"/>
        <v>50234.369999999995</v>
      </c>
      <c r="J39" s="65">
        <f t="shared" si="11"/>
        <v>165727.22</v>
      </c>
      <c r="K39" s="65">
        <f t="shared" si="11"/>
        <v>1004714.4790000001</v>
      </c>
      <c r="L39" s="65">
        <f t="shared" si="11"/>
        <v>2359038.4790000003</v>
      </c>
      <c r="M39" s="65">
        <f>M5+M13+M15+M17+M19+M21+M23+M25+M27+M29+M31+M33+M35+M37</f>
        <v>297405</v>
      </c>
      <c r="N39" s="65">
        <f>N5+N13+N15+N17+N19+N21+N23+N25+N27+N29+N31+N33+N35+N37</f>
        <v>2656443.4790000003</v>
      </c>
      <c r="O39" s="42"/>
    </row>
    <row r="40" spans="1:15" x14ac:dyDescent="0.25">
      <c r="O40" s="4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19" header="0.17" footer="0.17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1"/>
  <sheetViews>
    <sheetView workbookViewId="0">
      <selection activeCell="G33" sqref="G33"/>
    </sheetView>
  </sheetViews>
  <sheetFormatPr defaultRowHeight="15" x14ac:dyDescent="0.25"/>
  <cols>
    <col min="1" max="1" width="33.5703125" style="80" customWidth="1"/>
    <col min="2" max="2" width="4" style="80" customWidth="1"/>
    <col min="3" max="3" width="8.28515625" style="80" customWidth="1"/>
    <col min="4" max="4" width="9.140625" style="80"/>
    <col min="5" max="5" width="5.28515625" style="80" customWidth="1"/>
    <col min="6" max="6" width="5.7109375" style="80" customWidth="1"/>
    <col min="7" max="7" width="13.28515625" style="80" customWidth="1"/>
    <col min="8" max="8" width="9.140625" style="80"/>
    <col min="9" max="9" width="6.7109375" style="80" customWidth="1"/>
    <col min="10" max="10" width="7.7109375" style="80" customWidth="1"/>
    <col min="11" max="11" width="11.140625" style="80" customWidth="1"/>
    <col min="12" max="12" width="7.85546875" style="80" customWidth="1"/>
    <col min="13" max="13" width="6.28515625" style="80" customWidth="1"/>
    <col min="14" max="14" width="12.140625" style="80" customWidth="1"/>
    <col min="15" max="16384" width="9.140625" style="80"/>
  </cols>
  <sheetData>
    <row r="1" spans="1:15" ht="12.75" customHeight="1" x14ac:dyDescent="0.25">
      <c r="A1" s="80" t="s">
        <v>58</v>
      </c>
    </row>
    <row r="2" spans="1:15" ht="12" customHeight="1" x14ac:dyDescent="0.25">
      <c r="A2" s="104" t="s">
        <v>0</v>
      </c>
      <c r="B2" s="104"/>
      <c r="C2" s="144" t="s">
        <v>1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05" t="s">
        <v>2</v>
      </c>
    </row>
    <row r="3" spans="1:15" ht="24.75" customHeight="1" x14ac:dyDescent="0.25">
      <c r="A3" s="102" t="s">
        <v>3</v>
      </c>
      <c r="B3" s="102"/>
      <c r="C3" s="102" t="s">
        <v>4</v>
      </c>
      <c r="D3" s="102" t="s">
        <v>5</v>
      </c>
      <c r="E3" s="102" t="s">
        <v>6</v>
      </c>
      <c r="F3" s="102" t="s">
        <v>7</v>
      </c>
      <c r="G3" s="102" t="s">
        <v>8</v>
      </c>
      <c r="H3" s="102" t="s">
        <v>9</v>
      </c>
      <c r="I3" s="102" t="s">
        <v>10</v>
      </c>
      <c r="J3" s="102" t="s">
        <v>11</v>
      </c>
      <c r="K3" s="102" t="s">
        <v>12</v>
      </c>
      <c r="L3" s="102" t="s">
        <v>13</v>
      </c>
      <c r="M3" s="102" t="s">
        <v>14</v>
      </c>
      <c r="N3" s="102"/>
      <c r="O3" s="32"/>
    </row>
    <row r="4" spans="1:15" ht="13.5" customHeight="1" x14ac:dyDescent="0.25">
      <c r="A4" s="100" t="s">
        <v>15</v>
      </c>
      <c r="B4" s="101" t="s">
        <v>16</v>
      </c>
      <c r="C4" s="25">
        <f>C6+C8+C10</f>
        <v>826.36</v>
      </c>
      <c r="D4" s="25">
        <f t="shared" ref="D4:F5" si="0">D6+D8+D10</f>
        <v>475.15</v>
      </c>
      <c r="E4" s="25">
        <f t="shared" si="0"/>
        <v>0</v>
      </c>
      <c r="F4" s="25">
        <f t="shared" si="0"/>
        <v>12.57</v>
      </c>
      <c r="G4" s="25">
        <f>SUM(C4:F4)</f>
        <v>1314.08</v>
      </c>
      <c r="H4" s="25">
        <f>H6+H8+H10</f>
        <v>2064.5500000000002</v>
      </c>
      <c r="I4" s="25">
        <f t="shared" ref="I4:J5" si="1">I6+I8+I10</f>
        <v>162.21</v>
      </c>
      <c r="J4" s="25">
        <f t="shared" si="1"/>
        <v>261.23</v>
      </c>
      <c r="K4" s="25">
        <f>SUM(H4:J4)</f>
        <v>2487.9900000000002</v>
      </c>
      <c r="L4" s="25">
        <f>G4+K4</f>
        <v>3802.07</v>
      </c>
      <c r="M4" s="25">
        <f>M6+M8+M10</f>
        <v>205.31</v>
      </c>
      <c r="N4" s="25">
        <f>M4+L4</f>
        <v>4007.38</v>
      </c>
      <c r="O4" s="32"/>
    </row>
    <row r="5" spans="1:15" ht="14.25" customHeight="1" x14ac:dyDescent="0.25">
      <c r="A5" s="103"/>
      <c r="B5" s="101" t="s">
        <v>38</v>
      </c>
      <c r="C5" s="63">
        <f>C7+C9+C11</f>
        <v>256219</v>
      </c>
      <c r="D5" s="63">
        <f>D7+D9+D11</f>
        <v>142578</v>
      </c>
      <c r="E5" s="63">
        <f t="shared" si="0"/>
        <v>0</v>
      </c>
      <c r="F5" s="63">
        <f t="shared" si="0"/>
        <v>2123</v>
      </c>
      <c r="G5" s="63">
        <f>SUM(C5:F5)</f>
        <v>400920</v>
      </c>
      <c r="H5" s="63">
        <f>H7+H9+H11</f>
        <v>586132.69999999995</v>
      </c>
      <c r="I5" s="63">
        <f t="shared" si="1"/>
        <v>52497</v>
      </c>
      <c r="J5" s="63">
        <f t="shared" si="1"/>
        <v>87611</v>
      </c>
      <c r="K5" s="63">
        <f>SUM(H5:J5)</f>
        <v>726240.7</v>
      </c>
      <c r="L5" s="63">
        <f>G5+K5</f>
        <v>1127160.7</v>
      </c>
      <c r="M5" s="63">
        <f>M7+M9+M11</f>
        <v>44973</v>
      </c>
      <c r="N5" s="63">
        <f>M5+L5</f>
        <v>1172133.7</v>
      </c>
      <c r="O5" s="32"/>
    </row>
    <row r="6" spans="1:15" x14ac:dyDescent="0.25">
      <c r="A6" s="142" t="s">
        <v>39</v>
      </c>
      <c r="B6" s="101" t="s">
        <v>16</v>
      </c>
      <c r="C6" s="31">
        <v>817.46</v>
      </c>
      <c r="D6" s="31">
        <v>459.45</v>
      </c>
      <c r="E6" s="26">
        <v>0</v>
      </c>
      <c r="F6" s="26">
        <v>12.57</v>
      </c>
      <c r="G6" s="26">
        <f>SUM(C6:F6)</f>
        <v>1289.48</v>
      </c>
      <c r="H6" s="31">
        <v>2056.65</v>
      </c>
      <c r="I6" s="31">
        <v>162.21</v>
      </c>
      <c r="J6" s="31">
        <v>261.23</v>
      </c>
      <c r="K6" s="26">
        <f>SUM(H6:J6)</f>
        <v>2480.09</v>
      </c>
      <c r="L6" s="26">
        <f>G6+K6</f>
        <v>3769.57</v>
      </c>
      <c r="M6" s="31">
        <v>205.31</v>
      </c>
      <c r="N6" s="26">
        <f>SUM(L6:M6)</f>
        <v>3974.88</v>
      </c>
      <c r="O6" s="32"/>
    </row>
    <row r="7" spans="1:15" ht="15.75" x14ac:dyDescent="0.25">
      <c r="A7" s="142"/>
      <c r="B7" s="101" t="s">
        <v>38</v>
      </c>
      <c r="C7" s="77">
        <v>254416</v>
      </c>
      <c r="D7" s="77">
        <v>141009</v>
      </c>
      <c r="E7" s="79">
        <v>0</v>
      </c>
      <c r="F7" s="79">
        <v>2123</v>
      </c>
      <c r="G7" s="79">
        <f t="shared" ref="G7:G39" si="2">SUM(C7:F7)</f>
        <v>397548</v>
      </c>
      <c r="H7" s="77">
        <v>585001.69999999995</v>
      </c>
      <c r="I7" s="77">
        <v>52497</v>
      </c>
      <c r="J7" s="77">
        <v>87611</v>
      </c>
      <c r="K7" s="79">
        <f t="shared" ref="K7:K39" si="3">SUM(H7:J7)</f>
        <v>725109.7</v>
      </c>
      <c r="L7" s="79">
        <f t="shared" ref="L7:L39" si="4">G7+K7</f>
        <v>1122657.7</v>
      </c>
      <c r="M7" s="77">
        <v>44973</v>
      </c>
      <c r="N7" s="79">
        <f t="shared" ref="N7:N39" si="5">SUM(L7:M7)</f>
        <v>1167630.7</v>
      </c>
      <c r="O7" s="32"/>
    </row>
    <row r="8" spans="1:15" x14ac:dyDescent="0.25">
      <c r="A8" s="142" t="s">
        <v>40</v>
      </c>
      <c r="B8" s="101" t="s">
        <v>16</v>
      </c>
      <c r="C8" s="26">
        <v>3.9</v>
      </c>
      <c r="D8" s="26">
        <v>15.7</v>
      </c>
      <c r="E8" s="26">
        <v>0</v>
      </c>
      <c r="F8" s="26">
        <v>0</v>
      </c>
      <c r="G8" s="26">
        <f t="shared" si="2"/>
        <v>19.599999999999998</v>
      </c>
      <c r="H8" s="26">
        <v>5.6</v>
      </c>
      <c r="I8" s="26">
        <v>0</v>
      </c>
      <c r="J8" s="26">
        <v>0</v>
      </c>
      <c r="K8" s="26">
        <f t="shared" si="3"/>
        <v>5.6</v>
      </c>
      <c r="L8" s="26">
        <f t="shared" si="4"/>
        <v>25.199999999999996</v>
      </c>
      <c r="M8" s="26">
        <v>0</v>
      </c>
      <c r="N8" s="26">
        <f t="shared" si="5"/>
        <v>25.199999999999996</v>
      </c>
      <c r="O8" s="32"/>
    </row>
    <row r="9" spans="1:15" ht="27" customHeight="1" x14ac:dyDescent="0.25">
      <c r="A9" s="142"/>
      <c r="B9" s="101" t="s">
        <v>38</v>
      </c>
      <c r="C9" s="26">
        <v>378</v>
      </c>
      <c r="D9" s="26">
        <v>1569</v>
      </c>
      <c r="E9" s="26">
        <v>0</v>
      </c>
      <c r="F9" s="26">
        <v>0</v>
      </c>
      <c r="G9" s="26">
        <f t="shared" si="2"/>
        <v>1947</v>
      </c>
      <c r="H9" s="26">
        <v>452</v>
      </c>
      <c r="I9" s="26">
        <v>0</v>
      </c>
      <c r="J9" s="26">
        <v>0</v>
      </c>
      <c r="K9" s="26">
        <f t="shared" si="3"/>
        <v>452</v>
      </c>
      <c r="L9" s="26">
        <f t="shared" si="4"/>
        <v>2399</v>
      </c>
      <c r="M9" s="26">
        <v>0</v>
      </c>
      <c r="N9" s="26">
        <f t="shared" si="5"/>
        <v>2399</v>
      </c>
      <c r="O9" s="32"/>
    </row>
    <row r="10" spans="1:15" ht="14.25" customHeight="1" x14ac:dyDescent="0.25">
      <c r="A10" s="142" t="s">
        <v>41</v>
      </c>
      <c r="B10" s="101" t="s">
        <v>16</v>
      </c>
      <c r="C10" s="26">
        <v>5</v>
      </c>
      <c r="D10" s="26">
        <v>0</v>
      </c>
      <c r="E10" s="26">
        <v>0</v>
      </c>
      <c r="F10" s="26">
        <v>0</v>
      </c>
      <c r="G10" s="26">
        <f t="shared" si="2"/>
        <v>5</v>
      </c>
      <c r="H10" s="26">
        <v>2.2999999999999998</v>
      </c>
      <c r="I10" s="26">
        <v>0</v>
      </c>
      <c r="J10" s="26">
        <v>0</v>
      </c>
      <c r="K10" s="26">
        <f t="shared" si="3"/>
        <v>2.2999999999999998</v>
      </c>
      <c r="L10" s="26">
        <f t="shared" si="4"/>
        <v>7.3</v>
      </c>
      <c r="M10" s="26">
        <v>0</v>
      </c>
      <c r="N10" s="26">
        <f t="shared" si="5"/>
        <v>7.3</v>
      </c>
      <c r="O10" s="32"/>
    </row>
    <row r="11" spans="1:15" ht="14.25" customHeight="1" x14ac:dyDescent="0.25">
      <c r="A11" s="142"/>
      <c r="B11" s="101" t="s">
        <v>38</v>
      </c>
      <c r="C11" s="26">
        <v>1425</v>
      </c>
      <c r="D11" s="26">
        <v>0</v>
      </c>
      <c r="E11" s="26">
        <v>0</v>
      </c>
      <c r="F11" s="26">
        <v>0</v>
      </c>
      <c r="G11" s="26">
        <f t="shared" si="2"/>
        <v>1425</v>
      </c>
      <c r="H11" s="26">
        <v>679</v>
      </c>
      <c r="I11" s="26">
        <v>0</v>
      </c>
      <c r="J11" s="26">
        <v>0</v>
      </c>
      <c r="K11" s="26">
        <f t="shared" si="3"/>
        <v>679</v>
      </c>
      <c r="L11" s="26">
        <f t="shared" si="4"/>
        <v>2104</v>
      </c>
      <c r="M11" s="26">
        <v>0</v>
      </c>
      <c r="N11" s="26">
        <f t="shared" si="5"/>
        <v>2104</v>
      </c>
      <c r="O11" s="32"/>
    </row>
    <row r="12" spans="1:15" ht="14.25" customHeight="1" x14ac:dyDescent="0.25">
      <c r="A12" s="100" t="s">
        <v>21</v>
      </c>
      <c r="B12" s="101" t="s">
        <v>16</v>
      </c>
      <c r="C12" s="26">
        <v>1481.23</v>
      </c>
      <c r="D12" s="26">
        <v>2262.92</v>
      </c>
      <c r="E12" s="26">
        <v>0</v>
      </c>
      <c r="F12" s="26">
        <v>12.66</v>
      </c>
      <c r="G12" s="25">
        <f t="shared" si="2"/>
        <v>3756.81</v>
      </c>
      <c r="H12" s="26">
        <v>475.55</v>
      </c>
      <c r="I12" s="26">
        <v>27.38</v>
      </c>
      <c r="J12" s="26">
        <v>30.9</v>
      </c>
      <c r="K12" s="25">
        <f t="shared" si="3"/>
        <v>533.83000000000004</v>
      </c>
      <c r="L12" s="25">
        <f t="shared" si="4"/>
        <v>4290.6400000000003</v>
      </c>
      <c r="M12" s="26">
        <v>3.13</v>
      </c>
      <c r="N12" s="25">
        <f>SUM(L12:M12)</f>
        <v>4293.7700000000004</v>
      </c>
      <c r="O12" s="32"/>
    </row>
    <row r="13" spans="1:15" ht="14.25" customHeight="1" x14ac:dyDescent="0.25">
      <c r="A13" s="101" t="s">
        <v>37</v>
      </c>
      <c r="B13" s="101" t="s">
        <v>38</v>
      </c>
      <c r="C13" s="26">
        <v>84919</v>
      </c>
      <c r="D13" s="26">
        <v>130778</v>
      </c>
      <c r="E13" s="26">
        <v>0</v>
      </c>
      <c r="F13" s="26">
        <v>842</v>
      </c>
      <c r="G13" s="25">
        <f t="shared" si="2"/>
        <v>216539</v>
      </c>
      <c r="H13" s="26">
        <v>25478</v>
      </c>
      <c r="I13" s="26">
        <v>1826</v>
      </c>
      <c r="J13" s="26">
        <v>1559</v>
      </c>
      <c r="K13" s="25">
        <f t="shared" si="3"/>
        <v>28863</v>
      </c>
      <c r="L13" s="25">
        <f t="shared" si="4"/>
        <v>245402</v>
      </c>
      <c r="M13" s="26">
        <v>180</v>
      </c>
      <c r="N13" s="25">
        <f t="shared" si="5"/>
        <v>245582</v>
      </c>
      <c r="O13" s="32"/>
    </row>
    <row r="14" spans="1:15" ht="14.25" customHeight="1" x14ac:dyDescent="0.25">
      <c r="A14" s="140" t="s">
        <v>23</v>
      </c>
      <c r="B14" s="101" t="s">
        <v>16</v>
      </c>
      <c r="C14" s="26">
        <v>48.02</v>
      </c>
      <c r="D14" s="26">
        <v>120.58</v>
      </c>
      <c r="E14" s="26">
        <v>0.5</v>
      </c>
      <c r="F14" s="26">
        <v>91.44</v>
      </c>
      <c r="G14" s="25">
        <f t="shared" si="2"/>
        <v>260.53999999999996</v>
      </c>
      <c r="H14" s="26">
        <v>50.11</v>
      </c>
      <c r="I14" s="26">
        <v>2.04</v>
      </c>
      <c r="J14" s="26">
        <v>1.75</v>
      </c>
      <c r="K14" s="25">
        <f t="shared" si="3"/>
        <v>53.9</v>
      </c>
      <c r="L14" s="25">
        <f t="shared" si="4"/>
        <v>314.43999999999994</v>
      </c>
      <c r="M14" s="26">
        <v>0</v>
      </c>
      <c r="N14" s="25">
        <f t="shared" si="5"/>
        <v>314.43999999999994</v>
      </c>
      <c r="O14" s="32"/>
    </row>
    <row r="15" spans="1:15" ht="14.25" customHeight="1" x14ac:dyDescent="0.25">
      <c r="A15" s="140"/>
      <c r="B15" s="101" t="s">
        <v>38</v>
      </c>
      <c r="C15" s="26">
        <v>12646</v>
      </c>
      <c r="D15" s="26">
        <v>20188</v>
      </c>
      <c r="E15" s="26">
        <v>150</v>
      </c>
      <c r="F15" s="26">
        <v>13953</v>
      </c>
      <c r="G15" s="25">
        <f t="shared" si="2"/>
        <v>46937</v>
      </c>
      <c r="H15" s="26">
        <v>8398</v>
      </c>
      <c r="I15" s="26">
        <v>437</v>
      </c>
      <c r="J15" s="26">
        <v>494</v>
      </c>
      <c r="K15" s="25">
        <f t="shared" si="3"/>
        <v>9329</v>
      </c>
      <c r="L15" s="25">
        <f t="shared" si="4"/>
        <v>56266</v>
      </c>
      <c r="M15" s="26">
        <v>0</v>
      </c>
      <c r="N15" s="25">
        <f t="shared" si="5"/>
        <v>56266</v>
      </c>
      <c r="O15" s="32"/>
    </row>
    <row r="16" spans="1:15" ht="14.25" customHeight="1" x14ac:dyDescent="0.25">
      <c r="A16" s="140" t="s">
        <v>24</v>
      </c>
      <c r="B16" s="101" t="s">
        <v>16</v>
      </c>
      <c r="C16" s="26">
        <v>842.57</v>
      </c>
      <c r="D16" s="26">
        <v>1006.57</v>
      </c>
      <c r="E16" s="26">
        <v>0</v>
      </c>
      <c r="F16" s="26">
        <v>91.07</v>
      </c>
      <c r="G16" s="25">
        <f t="shared" si="2"/>
        <v>1940.21</v>
      </c>
      <c r="H16" s="26">
        <v>353.55</v>
      </c>
      <c r="I16" s="26">
        <v>21.59</v>
      </c>
      <c r="J16" s="26">
        <v>20.61</v>
      </c>
      <c r="K16" s="25">
        <f t="shared" si="3"/>
        <v>395.75</v>
      </c>
      <c r="L16" s="25">
        <f t="shared" si="4"/>
        <v>2335.96</v>
      </c>
      <c r="M16" s="26">
        <v>9.69</v>
      </c>
      <c r="N16" s="25">
        <f t="shared" si="5"/>
        <v>2345.65</v>
      </c>
      <c r="O16" s="32"/>
    </row>
    <row r="17" spans="1:15" ht="14.25" customHeight="1" x14ac:dyDescent="0.25">
      <c r="A17" s="140"/>
      <c r="B17" s="101" t="s">
        <v>38</v>
      </c>
      <c r="C17" s="26">
        <v>15444</v>
      </c>
      <c r="D17" s="26">
        <v>17713</v>
      </c>
      <c r="E17" s="26">
        <v>0</v>
      </c>
      <c r="F17" s="26">
        <v>5785</v>
      </c>
      <c r="G17" s="25">
        <f t="shared" si="2"/>
        <v>38942</v>
      </c>
      <c r="H17" s="26">
        <v>6414</v>
      </c>
      <c r="I17" s="26">
        <v>510</v>
      </c>
      <c r="J17" s="26">
        <v>429</v>
      </c>
      <c r="K17" s="25">
        <f t="shared" si="3"/>
        <v>7353</v>
      </c>
      <c r="L17" s="25">
        <f t="shared" si="4"/>
        <v>46295</v>
      </c>
      <c r="M17" s="26">
        <v>32</v>
      </c>
      <c r="N17" s="25">
        <f t="shared" si="5"/>
        <v>46327</v>
      </c>
      <c r="O17" s="32"/>
    </row>
    <row r="18" spans="1:15" ht="14.25" customHeight="1" x14ac:dyDescent="0.25">
      <c r="A18" s="143" t="s">
        <v>42</v>
      </c>
      <c r="B18" s="101" t="s">
        <v>16</v>
      </c>
      <c r="C18" s="26">
        <v>3.22</v>
      </c>
      <c r="D18" s="26">
        <v>0</v>
      </c>
      <c r="E18" s="26">
        <v>0</v>
      </c>
      <c r="F18" s="26">
        <v>0</v>
      </c>
      <c r="G18" s="25">
        <f t="shared" si="2"/>
        <v>3.22</v>
      </c>
      <c r="H18" s="26">
        <v>4</v>
      </c>
      <c r="I18" s="26">
        <v>0</v>
      </c>
      <c r="J18" s="26">
        <v>0</v>
      </c>
      <c r="K18" s="25">
        <f t="shared" si="3"/>
        <v>4</v>
      </c>
      <c r="L18" s="25">
        <f t="shared" si="4"/>
        <v>7.2200000000000006</v>
      </c>
      <c r="M18" s="26">
        <v>0</v>
      </c>
      <c r="N18" s="25">
        <f t="shared" si="5"/>
        <v>7.2200000000000006</v>
      </c>
      <c r="O18" s="32"/>
    </row>
    <row r="19" spans="1:15" ht="14.25" customHeight="1" x14ac:dyDescent="0.25">
      <c r="A19" s="143"/>
      <c r="B19" s="101" t="s">
        <v>38</v>
      </c>
      <c r="C19" s="26">
        <v>748</v>
      </c>
      <c r="D19" s="26">
        <v>0</v>
      </c>
      <c r="E19" s="26">
        <v>0</v>
      </c>
      <c r="F19" s="26">
        <v>0</v>
      </c>
      <c r="G19" s="25">
        <f t="shared" si="2"/>
        <v>748</v>
      </c>
      <c r="H19" s="26">
        <v>1235</v>
      </c>
      <c r="I19" s="26">
        <v>0</v>
      </c>
      <c r="J19" s="26">
        <v>0</v>
      </c>
      <c r="K19" s="25">
        <f t="shared" si="3"/>
        <v>1235</v>
      </c>
      <c r="L19" s="25">
        <f t="shared" si="4"/>
        <v>1983</v>
      </c>
      <c r="M19" s="26">
        <v>0</v>
      </c>
      <c r="N19" s="25">
        <f t="shared" si="5"/>
        <v>1983</v>
      </c>
      <c r="O19" s="32"/>
    </row>
    <row r="20" spans="1:15" ht="14.25" customHeight="1" x14ac:dyDescent="0.25">
      <c r="A20" s="143" t="s">
        <v>43</v>
      </c>
      <c r="B20" s="101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2"/>
        <v>0</v>
      </c>
      <c r="H20" s="26">
        <v>0</v>
      </c>
      <c r="I20" s="26">
        <v>0</v>
      </c>
      <c r="J20" s="26">
        <v>0</v>
      </c>
      <c r="K20" s="25">
        <f t="shared" si="3"/>
        <v>0</v>
      </c>
      <c r="L20" s="25">
        <f t="shared" si="4"/>
        <v>0</v>
      </c>
      <c r="M20" s="26">
        <v>0</v>
      </c>
      <c r="N20" s="25">
        <f t="shared" si="5"/>
        <v>0</v>
      </c>
      <c r="O20" s="32"/>
    </row>
    <row r="21" spans="1:15" ht="14.25" customHeight="1" x14ac:dyDescent="0.25">
      <c r="A21" s="143"/>
      <c r="B21" s="101" t="s">
        <v>38</v>
      </c>
      <c r="C21" s="26">
        <v>0</v>
      </c>
      <c r="D21" s="26">
        <v>0</v>
      </c>
      <c r="E21" s="26">
        <v>0</v>
      </c>
      <c r="F21" s="26">
        <v>0</v>
      </c>
      <c r="G21" s="25">
        <f t="shared" si="2"/>
        <v>0</v>
      </c>
      <c r="H21" s="26">
        <v>0</v>
      </c>
      <c r="I21" s="26">
        <v>0</v>
      </c>
      <c r="J21" s="26">
        <v>0</v>
      </c>
      <c r="K21" s="25">
        <f t="shared" si="3"/>
        <v>0</v>
      </c>
      <c r="L21" s="25">
        <f t="shared" si="4"/>
        <v>0</v>
      </c>
      <c r="M21" s="26">
        <v>0</v>
      </c>
      <c r="N21" s="25">
        <f t="shared" si="5"/>
        <v>0</v>
      </c>
      <c r="O21" s="32"/>
    </row>
    <row r="22" spans="1:15" ht="14.25" customHeight="1" x14ac:dyDescent="0.25">
      <c r="A22" s="100" t="s">
        <v>27</v>
      </c>
      <c r="B22" s="101" t="s">
        <v>16</v>
      </c>
      <c r="C22" s="26">
        <v>1.97</v>
      </c>
      <c r="D22" s="26">
        <v>0.7</v>
      </c>
      <c r="E22" s="26">
        <v>0</v>
      </c>
      <c r="F22" s="26">
        <v>0.1</v>
      </c>
      <c r="G22" s="25">
        <f t="shared" si="2"/>
        <v>2.77</v>
      </c>
      <c r="H22" s="26">
        <v>0.8</v>
      </c>
      <c r="I22" s="26">
        <v>0</v>
      </c>
      <c r="J22" s="26">
        <v>0.2</v>
      </c>
      <c r="K22" s="25">
        <f t="shared" si="3"/>
        <v>1</v>
      </c>
      <c r="L22" s="25">
        <f t="shared" si="4"/>
        <v>3.77</v>
      </c>
      <c r="M22" s="26">
        <v>0.3</v>
      </c>
      <c r="N22" s="25">
        <f t="shared" si="5"/>
        <v>4.07</v>
      </c>
      <c r="O22" s="32"/>
    </row>
    <row r="23" spans="1:15" ht="14.25" customHeight="1" x14ac:dyDescent="0.25">
      <c r="A23" s="103"/>
      <c r="B23" s="101" t="s">
        <v>38</v>
      </c>
      <c r="C23" s="26">
        <v>240</v>
      </c>
      <c r="D23" s="26">
        <v>49</v>
      </c>
      <c r="E23" s="26">
        <v>0</v>
      </c>
      <c r="F23" s="26">
        <v>11</v>
      </c>
      <c r="G23" s="25">
        <f t="shared" si="2"/>
        <v>300</v>
      </c>
      <c r="H23" s="26">
        <v>69</v>
      </c>
      <c r="I23" s="26">
        <v>0</v>
      </c>
      <c r="J23" s="26">
        <v>50</v>
      </c>
      <c r="K23" s="25">
        <f t="shared" si="3"/>
        <v>119</v>
      </c>
      <c r="L23" s="25">
        <f t="shared" si="4"/>
        <v>419</v>
      </c>
      <c r="M23" s="26">
        <v>26</v>
      </c>
      <c r="N23" s="25">
        <f t="shared" si="5"/>
        <v>445</v>
      </c>
      <c r="O23" s="32"/>
    </row>
    <row r="24" spans="1:15" ht="14.25" customHeight="1" x14ac:dyDescent="0.25">
      <c r="A24" s="140" t="s">
        <v>28</v>
      </c>
      <c r="B24" s="101" t="s">
        <v>16</v>
      </c>
      <c r="C24" s="26">
        <v>104.38</v>
      </c>
      <c r="D24" s="26">
        <v>37.119999999999997</v>
      </c>
      <c r="E24" s="26">
        <v>0</v>
      </c>
      <c r="F24" s="26">
        <v>2.88</v>
      </c>
      <c r="G24" s="25">
        <f t="shared" si="2"/>
        <v>144.38</v>
      </c>
      <c r="H24" s="26">
        <v>30.05</v>
      </c>
      <c r="I24" s="26">
        <v>2.4300000000000002</v>
      </c>
      <c r="J24" s="26">
        <v>5.53</v>
      </c>
      <c r="K24" s="25">
        <f t="shared" si="3"/>
        <v>38.010000000000005</v>
      </c>
      <c r="L24" s="25">
        <f t="shared" si="4"/>
        <v>182.39</v>
      </c>
      <c r="M24" s="26">
        <v>1.62</v>
      </c>
      <c r="N24" s="25">
        <f t="shared" si="5"/>
        <v>184.01</v>
      </c>
      <c r="O24" s="32"/>
    </row>
    <row r="25" spans="1:15" ht="14.25" customHeight="1" x14ac:dyDescent="0.25">
      <c r="A25" s="140"/>
      <c r="B25" s="101" t="s">
        <v>38</v>
      </c>
      <c r="C25" s="26">
        <v>5108</v>
      </c>
      <c r="D25" s="26">
        <v>1525</v>
      </c>
      <c r="E25" s="26">
        <v>0</v>
      </c>
      <c r="F25" s="26">
        <v>63</v>
      </c>
      <c r="G25" s="25">
        <f t="shared" si="2"/>
        <v>6696</v>
      </c>
      <c r="H25" s="26">
        <v>2030</v>
      </c>
      <c r="I25" s="26">
        <v>276</v>
      </c>
      <c r="J25" s="26">
        <v>423</v>
      </c>
      <c r="K25" s="25">
        <f t="shared" si="3"/>
        <v>2729</v>
      </c>
      <c r="L25" s="25">
        <f t="shared" si="4"/>
        <v>9425</v>
      </c>
      <c r="M25" s="26">
        <v>138</v>
      </c>
      <c r="N25" s="25">
        <f t="shared" si="5"/>
        <v>9563</v>
      </c>
      <c r="O25" s="32"/>
    </row>
    <row r="26" spans="1:15" ht="14.25" customHeight="1" x14ac:dyDescent="0.25">
      <c r="A26" s="140" t="s">
        <v>29</v>
      </c>
      <c r="B26" s="101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2"/>
        <v>0</v>
      </c>
      <c r="H26" s="26">
        <v>0</v>
      </c>
      <c r="I26" s="26">
        <v>0</v>
      </c>
      <c r="J26" s="26">
        <v>0</v>
      </c>
      <c r="K26" s="25">
        <f t="shared" si="3"/>
        <v>0</v>
      </c>
      <c r="L26" s="25">
        <f t="shared" si="4"/>
        <v>0</v>
      </c>
      <c r="M26" s="26">
        <v>0</v>
      </c>
      <c r="N26" s="25">
        <f t="shared" si="5"/>
        <v>0</v>
      </c>
      <c r="O26" s="32"/>
    </row>
    <row r="27" spans="1:15" ht="14.25" customHeight="1" x14ac:dyDescent="0.25">
      <c r="A27" s="140"/>
      <c r="B27" s="101" t="s">
        <v>38</v>
      </c>
      <c r="C27" s="26">
        <v>0</v>
      </c>
      <c r="D27" s="26">
        <v>0</v>
      </c>
      <c r="E27" s="26">
        <v>0</v>
      </c>
      <c r="F27" s="26">
        <v>0</v>
      </c>
      <c r="G27" s="25">
        <f t="shared" si="2"/>
        <v>0</v>
      </c>
      <c r="H27" s="26">
        <v>0</v>
      </c>
      <c r="I27" s="26">
        <v>0</v>
      </c>
      <c r="J27" s="26">
        <v>0</v>
      </c>
      <c r="K27" s="25">
        <f t="shared" si="3"/>
        <v>0</v>
      </c>
      <c r="L27" s="25">
        <f t="shared" si="4"/>
        <v>0</v>
      </c>
      <c r="M27" s="26">
        <v>0</v>
      </c>
      <c r="N27" s="25">
        <f t="shared" si="5"/>
        <v>0</v>
      </c>
      <c r="O27" s="32"/>
    </row>
    <row r="28" spans="1:15" ht="14.25" customHeight="1" x14ac:dyDescent="0.25">
      <c r="A28" s="140" t="s">
        <v>30</v>
      </c>
      <c r="B28" s="101" t="s">
        <v>16</v>
      </c>
      <c r="C28" s="26">
        <v>0</v>
      </c>
      <c r="D28" s="26">
        <v>0.05</v>
      </c>
      <c r="E28" s="26">
        <v>0</v>
      </c>
      <c r="F28" s="26">
        <v>0</v>
      </c>
      <c r="G28" s="25">
        <f t="shared" si="2"/>
        <v>0.05</v>
      </c>
      <c r="H28" s="26">
        <v>0</v>
      </c>
      <c r="I28" s="26">
        <v>0</v>
      </c>
      <c r="J28" s="26">
        <v>0</v>
      </c>
      <c r="K28" s="25">
        <f t="shared" si="3"/>
        <v>0</v>
      </c>
      <c r="L28" s="25">
        <f t="shared" si="4"/>
        <v>0.05</v>
      </c>
      <c r="M28" s="26">
        <v>0</v>
      </c>
      <c r="N28" s="25">
        <f t="shared" si="5"/>
        <v>0.05</v>
      </c>
      <c r="O28" s="32"/>
    </row>
    <row r="29" spans="1:15" ht="14.25" customHeight="1" x14ac:dyDescent="0.25">
      <c r="A29" s="140"/>
      <c r="B29" s="101" t="s">
        <v>38</v>
      </c>
      <c r="C29" s="26">
        <v>0</v>
      </c>
      <c r="D29" s="26">
        <v>9</v>
      </c>
      <c r="E29" s="26">
        <v>0</v>
      </c>
      <c r="F29" s="26">
        <v>0</v>
      </c>
      <c r="G29" s="25">
        <f t="shared" si="2"/>
        <v>9</v>
      </c>
      <c r="H29" s="26">
        <v>0</v>
      </c>
      <c r="I29" s="26">
        <v>0</v>
      </c>
      <c r="J29" s="26">
        <v>0</v>
      </c>
      <c r="K29" s="25">
        <f t="shared" si="3"/>
        <v>0</v>
      </c>
      <c r="L29" s="25">
        <f t="shared" si="4"/>
        <v>9</v>
      </c>
      <c r="M29" s="26">
        <v>0</v>
      </c>
      <c r="N29" s="25">
        <f t="shared" si="5"/>
        <v>9</v>
      </c>
      <c r="O29" s="32"/>
    </row>
    <row r="30" spans="1:15" ht="14.25" customHeight="1" x14ac:dyDescent="0.25">
      <c r="A30" s="140" t="s">
        <v>31</v>
      </c>
      <c r="B30" s="101" t="s">
        <v>16</v>
      </c>
      <c r="C30" s="26">
        <v>101.7</v>
      </c>
      <c r="D30" s="26">
        <v>40.74</v>
      </c>
      <c r="E30" s="26">
        <v>0</v>
      </c>
      <c r="F30" s="26">
        <v>4.8</v>
      </c>
      <c r="G30" s="25">
        <f t="shared" si="2"/>
        <v>147.24</v>
      </c>
      <c r="H30" s="26">
        <v>34.03</v>
      </c>
      <c r="I30" s="26">
        <v>2.7</v>
      </c>
      <c r="J30" s="26">
        <v>6.6</v>
      </c>
      <c r="K30" s="25">
        <f t="shared" si="3"/>
        <v>43.330000000000005</v>
      </c>
      <c r="L30" s="25">
        <f t="shared" si="4"/>
        <v>190.57000000000002</v>
      </c>
      <c r="M30" s="26">
        <v>4.0999999999999996</v>
      </c>
      <c r="N30" s="25">
        <f t="shared" si="5"/>
        <v>194.67000000000002</v>
      </c>
      <c r="O30" s="32"/>
    </row>
    <row r="31" spans="1:15" ht="14.25" customHeight="1" x14ac:dyDescent="0.25">
      <c r="A31" s="140"/>
      <c r="B31" s="101" t="s">
        <v>38</v>
      </c>
      <c r="C31" s="79">
        <v>18108</v>
      </c>
      <c r="D31" s="79">
        <v>5291</v>
      </c>
      <c r="E31" s="79">
        <v>0</v>
      </c>
      <c r="F31" s="79">
        <v>396</v>
      </c>
      <c r="G31" s="63">
        <f t="shared" si="2"/>
        <v>23795</v>
      </c>
      <c r="H31" s="79">
        <v>4500</v>
      </c>
      <c r="I31" s="79">
        <v>469</v>
      </c>
      <c r="J31" s="79">
        <v>754</v>
      </c>
      <c r="K31" s="63">
        <f t="shared" si="3"/>
        <v>5723</v>
      </c>
      <c r="L31" s="63">
        <f t="shared" si="4"/>
        <v>29518</v>
      </c>
      <c r="M31" s="79">
        <v>487</v>
      </c>
      <c r="N31" s="63">
        <f t="shared" si="5"/>
        <v>30005</v>
      </c>
      <c r="O31" s="32"/>
    </row>
    <row r="32" spans="1:15" ht="14.25" customHeight="1" x14ac:dyDescent="0.25">
      <c r="A32" s="140" t="s">
        <v>32</v>
      </c>
      <c r="B32" s="101" t="s">
        <v>16</v>
      </c>
      <c r="C32" s="26">
        <v>0</v>
      </c>
      <c r="D32" s="26">
        <v>0</v>
      </c>
      <c r="E32" s="26">
        <v>0</v>
      </c>
      <c r="F32" s="26">
        <v>0</v>
      </c>
      <c r="G32" s="25">
        <f t="shared" si="2"/>
        <v>0</v>
      </c>
      <c r="H32" s="26">
        <v>0</v>
      </c>
      <c r="I32" s="26">
        <v>0</v>
      </c>
      <c r="J32" s="26">
        <v>0</v>
      </c>
      <c r="K32" s="25">
        <f t="shared" si="3"/>
        <v>0</v>
      </c>
      <c r="L32" s="25">
        <f t="shared" si="4"/>
        <v>0</v>
      </c>
      <c r="M32" s="26">
        <v>0</v>
      </c>
      <c r="N32" s="25">
        <f t="shared" si="5"/>
        <v>0</v>
      </c>
      <c r="O32" s="32"/>
    </row>
    <row r="33" spans="1:18" ht="14.25" customHeight="1" x14ac:dyDescent="0.25">
      <c r="A33" s="140"/>
      <c r="B33" s="101" t="s">
        <v>38</v>
      </c>
      <c r="C33" s="26">
        <v>0</v>
      </c>
      <c r="D33" s="26">
        <v>0</v>
      </c>
      <c r="E33" s="26">
        <v>0</v>
      </c>
      <c r="F33" s="26">
        <v>0</v>
      </c>
      <c r="G33" s="25">
        <f t="shared" si="2"/>
        <v>0</v>
      </c>
      <c r="H33" s="26">
        <v>0</v>
      </c>
      <c r="I33" s="26">
        <v>0</v>
      </c>
      <c r="J33" s="26">
        <v>0</v>
      </c>
      <c r="K33" s="25">
        <f t="shared" si="3"/>
        <v>0</v>
      </c>
      <c r="L33" s="25">
        <f t="shared" si="4"/>
        <v>0</v>
      </c>
      <c r="M33" s="26"/>
      <c r="N33" s="25">
        <f t="shared" si="5"/>
        <v>0</v>
      </c>
      <c r="O33" s="32"/>
    </row>
    <row r="34" spans="1:18" ht="14.25" customHeight="1" x14ac:dyDescent="0.25">
      <c r="A34" s="140" t="s">
        <v>33</v>
      </c>
      <c r="B34" s="101" t="s">
        <v>16</v>
      </c>
      <c r="C34" s="26">
        <v>0</v>
      </c>
      <c r="D34" s="26">
        <v>2.1</v>
      </c>
      <c r="E34" s="26">
        <v>0</v>
      </c>
      <c r="F34" s="26">
        <v>0</v>
      </c>
      <c r="G34" s="25">
        <f t="shared" si="2"/>
        <v>2.1</v>
      </c>
      <c r="H34" s="26">
        <v>0.6</v>
      </c>
      <c r="I34" s="26">
        <v>0</v>
      </c>
      <c r="J34" s="26">
        <v>0</v>
      </c>
      <c r="K34" s="25">
        <f t="shared" si="3"/>
        <v>0.6</v>
      </c>
      <c r="L34" s="25">
        <f t="shared" si="4"/>
        <v>2.7</v>
      </c>
      <c r="M34" s="26">
        <v>0</v>
      </c>
      <c r="N34" s="25">
        <f t="shared" si="5"/>
        <v>2.7</v>
      </c>
      <c r="O34" s="32"/>
    </row>
    <row r="35" spans="1:18" ht="14.25" customHeight="1" x14ac:dyDescent="0.25">
      <c r="A35" s="140"/>
      <c r="B35" s="101" t="s">
        <v>38</v>
      </c>
      <c r="C35" s="26">
        <v>0</v>
      </c>
      <c r="D35" s="26">
        <v>302</v>
      </c>
      <c r="E35" s="26">
        <v>0</v>
      </c>
      <c r="F35" s="26">
        <v>0</v>
      </c>
      <c r="G35" s="25">
        <f t="shared" si="2"/>
        <v>302</v>
      </c>
      <c r="H35" s="26">
        <v>147</v>
      </c>
      <c r="I35" s="26">
        <v>0</v>
      </c>
      <c r="J35" s="26">
        <v>0</v>
      </c>
      <c r="K35" s="25">
        <f t="shared" si="3"/>
        <v>147</v>
      </c>
      <c r="L35" s="25">
        <f t="shared" si="4"/>
        <v>449</v>
      </c>
      <c r="M35" s="26">
        <v>0</v>
      </c>
      <c r="N35" s="25">
        <f t="shared" si="5"/>
        <v>449</v>
      </c>
      <c r="O35" s="32"/>
    </row>
    <row r="36" spans="1:18" ht="14.25" customHeight="1" x14ac:dyDescent="0.25">
      <c r="A36" s="140" t="s">
        <v>34</v>
      </c>
      <c r="B36" s="101" t="s">
        <v>16</v>
      </c>
      <c r="C36" s="26">
        <v>1.1000000000000001</v>
      </c>
      <c r="D36" s="26">
        <v>0.2</v>
      </c>
      <c r="E36" s="26">
        <v>0</v>
      </c>
      <c r="F36" s="26">
        <v>0</v>
      </c>
      <c r="G36" s="25">
        <f t="shared" si="2"/>
        <v>1.3</v>
      </c>
      <c r="H36" s="26">
        <v>0</v>
      </c>
      <c r="I36" s="26">
        <v>0</v>
      </c>
      <c r="J36" s="26">
        <v>0</v>
      </c>
      <c r="K36" s="25">
        <f t="shared" si="3"/>
        <v>0</v>
      </c>
      <c r="L36" s="25">
        <f t="shared" si="4"/>
        <v>1.3</v>
      </c>
      <c r="M36" s="26">
        <v>0</v>
      </c>
      <c r="N36" s="25">
        <f t="shared" si="5"/>
        <v>1.3</v>
      </c>
      <c r="O36" s="32"/>
      <c r="R36" s="106"/>
    </row>
    <row r="37" spans="1:18" ht="14.25" customHeight="1" x14ac:dyDescent="0.25">
      <c r="A37" s="140"/>
      <c r="B37" s="101" t="s">
        <v>38</v>
      </c>
      <c r="C37" s="26">
        <v>20</v>
      </c>
      <c r="D37" s="26">
        <v>15</v>
      </c>
      <c r="E37" s="26">
        <v>0</v>
      </c>
      <c r="F37" s="26">
        <v>0</v>
      </c>
      <c r="G37" s="25">
        <f t="shared" si="2"/>
        <v>35</v>
      </c>
      <c r="H37" s="26">
        <v>0</v>
      </c>
      <c r="I37" s="26">
        <v>0</v>
      </c>
      <c r="J37" s="26">
        <v>0</v>
      </c>
      <c r="K37" s="25">
        <f>SUM(H37:J37)</f>
        <v>0</v>
      </c>
      <c r="L37" s="25">
        <f t="shared" si="4"/>
        <v>35</v>
      </c>
      <c r="M37" s="26">
        <v>0</v>
      </c>
      <c r="N37" s="25">
        <f t="shared" si="5"/>
        <v>35</v>
      </c>
      <c r="O37" s="32"/>
    </row>
    <row r="38" spans="1:18" ht="14.25" customHeight="1" x14ac:dyDescent="0.25">
      <c r="A38" s="103" t="s">
        <v>35</v>
      </c>
      <c r="B38" s="101" t="s">
        <v>16</v>
      </c>
      <c r="C38" s="25">
        <f>C4+C12+C14+C16+C18+C20+C22+C24+C26+C28+C30+C32+C34+C36</f>
        <v>3410.5499999999997</v>
      </c>
      <c r="D38" s="25">
        <f>D4+D12+D14+D16+D18+D20+D22+D24+D26+D28+D30+D32+D34+D36</f>
        <v>3946.1299999999997</v>
      </c>
      <c r="E38" s="25">
        <f t="shared" ref="E38:F38" si="6">E4+E12+E14+E16+E18+E20+E22+E24+E26+E28+E30+E32+E34+E36</f>
        <v>0.5</v>
      </c>
      <c r="F38" s="25">
        <f t="shared" si="6"/>
        <v>215.52</v>
      </c>
      <c r="G38" s="25">
        <f t="shared" si="2"/>
        <v>7572.7</v>
      </c>
      <c r="H38" s="25">
        <f>H4+H12+H14+H16+H18+H20+H22+H24+H26+H28+H30+H32+H34+H36</f>
        <v>3013.2400000000011</v>
      </c>
      <c r="I38" s="25">
        <f t="shared" ref="I38:J39" si="7">I4+I12+I14+I16+I18+I20+I22+I24+I26+I28+I30+I32+I34+I36</f>
        <v>218.35</v>
      </c>
      <c r="J38" s="25">
        <f t="shared" si="7"/>
        <v>326.82</v>
      </c>
      <c r="K38" s="25">
        <f t="shared" si="3"/>
        <v>3558.4100000000012</v>
      </c>
      <c r="L38" s="25">
        <f t="shared" si="4"/>
        <v>11131.11</v>
      </c>
      <c r="M38" s="25">
        <f>M4+M12+M14+M16+M18+M20+M22+M24+M26+M28+M30+M32+M34+M36</f>
        <v>224.15</v>
      </c>
      <c r="N38" s="25">
        <f t="shared" si="5"/>
        <v>11355.26</v>
      </c>
      <c r="O38" s="36"/>
    </row>
    <row r="39" spans="1:18" ht="15.75" x14ac:dyDescent="0.25">
      <c r="A39" s="101"/>
      <c r="B39" s="101" t="s">
        <v>38</v>
      </c>
      <c r="C39" s="63">
        <f>C5+C15+C17+C19+C21+C23+C25+C27+C29+C31+C33+C35+C37+C13</f>
        <v>393452</v>
      </c>
      <c r="D39" s="63">
        <f>D5+D15+D17+D19+D21+D23+D25+D27+D29+D31+D33+D35+D37+D13</f>
        <v>318448</v>
      </c>
      <c r="E39" s="63">
        <f>E5+E15+E17+E19+E21+E23+E25+E27+E29+E31+E33+E35+E37+E13</f>
        <v>150</v>
      </c>
      <c r="F39" s="63">
        <f>F5+F15+F17+F19+F21+F23+F25+F27+F29+F31+F33+F35+F37+F13</f>
        <v>23173</v>
      </c>
      <c r="G39" s="63">
        <f t="shared" si="2"/>
        <v>735223</v>
      </c>
      <c r="H39" s="63">
        <f>H5+H13+H15+H17+H19+H21+H23+H25+H27+H29+H31+H33+H35+H37</f>
        <v>634403.69999999995</v>
      </c>
      <c r="I39" s="63">
        <f t="shared" si="7"/>
        <v>56015</v>
      </c>
      <c r="J39" s="63">
        <f t="shared" si="7"/>
        <v>91320</v>
      </c>
      <c r="K39" s="63">
        <f t="shared" si="3"/>
        <v>781738.7</v>
      </c>
      <c r="L39" s="63">
        <f t="shared" si="4"/>
        <v>1516961.7</v>
      </c>
      <c r="M39" s="63">
        <f>M5+M13+M15+M17+M19+M21+M23+M25+M27+M29+M31+M33+M35+M37</f>
        <v>45836</v>
      </c>
      <c r="N39" s="63">
        <f t="shared" si="5"/>
        <v>1562797.7</v>
      </c>
      <c r="O39" s="32"/>
    </row>
    <row r="40" spans="1:18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8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7" header="0.17" footer="0.1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0"/>
  <sheetViews>
    <sheetView workbookViewId="0">
      <selection activeCell="P12" sqref="P12"/>
    </sheetView>
  </sheetViews>
  <sheetFormatPr defaultRowHeight="15" x14ac:dyDescent="0.25"/>
  <cols>
    <col min="1" max="1" width="26.85546875" style="32" customWidth="1"/>
    <col min="2" max="2" width="3" style="32" customWidth="1"/>
    <col min="3" max="3" width="11.7109375" style="32" customWidth="1"/>
    <col min="4" max="4" width="12.7109375" style="32" customWidth="1"/>
    <col min="5" max="5" width="6.7109375" style="32" customWidth="1"/>
    <col min="6" max="6" width="8.28515625" style="32" customWidth="1"/>
    <col min="7" max="7" width="7.85546875" style="32" customWidth="1"/>
    <col min="8" max="8" width="13" style="32" customWidth="1"/>
    <col min="9" max="9" width="9.7109375" style="32" customWidth="1"/>
    <col min="10" max="10" width="12.42578125" style="32" customWidth="1"/>
    <col min="11" max="11" width="6.85546875" style="32" customWidth="1"/>
    <col min="12" max="12" width="6.7109375" style="32" customWidth="1"/>
    <col min="13" max="13" width="13.85546875" style="32" customWidth="1"/>
    <col min="14" max="14" width="12.28515625" style="32" customWidth="1"/>
    <col min="15" max="16384" width="9.140625" style="32"/>
  </cols>
  <sheetData>
    <row r="1" spans="1:14" x14ac:dyDescent="0.25">
      <c r="A1" s="32" t="s">
        <v>57</v>
      </c>
    </row>
    <row r="2" spans="1:14" ht="12" customHeight="1" x14ac:dyDescent="0.25">
      <c r="A2" s="102" t="s">
        <v>0</v>
      </c>
      <c r="B2" s="102"/>
      <c r="C2" s="141" t="s">
        <v>1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34" t="s">
        <v>2</v>
      </c>
    </row>
    <row r="3" spans="1:14" ht="24.75" customHeight="1" x14ac:dyDescent="0.25">
      <c r="A3" s="102" t="s">
        <v>3</v>
      </c>
      <c r="B3" s="102"/>
      <c r="C3" s="102" t="s">
        <v>4</v>
      </c>
      <c r="D3" s="102" t="s">
        <v>5</v>
      </c>
      <c r="E3" s="102" t="s">
        <v>6</v>
      </c>
      <c r="F3" s="102" t="s">
        <v>7</v>
      </c>
      <c r="G3" s="102" t="s">
        <v>8</v>
      </c>
      <c r="H3" s="102" t="s">
        <v>9</v>
      </c>
      <c r="I3" s="102" t="s">
        <v>10</v>
      </c>
      <c r="J3" s="102" t="s">
        <v>11</v>
      </c>
      <c r="K3" s="102" t="s">
        <v>12</v>
      </c>
      <c r="L3" s="102" t="s">
        <v>13</v>
      </c>
      <c r="M3" s="102" t="s">
        <v>14</v>
      </c>
      <c r="N3" s="102"/>
    </row>
    <row r="4" spans="1:14" ht="16.5" customHeight="1" x14ac:dyDescent="0.25">
      <c r="A4" s="100" t="s">
        <v>15</v>
      </c>
      <c r="B4" s="101" t="s">
        <v>16</v>
      </c>
      <c r="C4" s="25">
        <f>C6+C8+C10</f>
        <v>512.95000000000005</v>
      </c>
      <c r="D4" s="25">
        <f t="shared" ref="D4:N4" si="0">D6+D8+D10</f>
        <v>298.33000000000004</v>
      </c>
      <c r="E4" s="25">
        <f t="shared" si="0"/>
        <v>2</v>
      </c>
      <c r="F4" s="25">
        <f t="shared" si="0"/>
        <v>58.870000000000005</v>
      </c>
      <c r="G4" s="25">
        <f t="shared" si="0"/>
        <v>872.15000000000009</v>
      </c>
      <c r="H4" s="25">
        <f t="shared" si="0"/>
        <v>1582.95</v>
      </c>
      <c r="I4" s="25">
        <f t="shared" si="0"/>
        <v>154.26000000000002</v>
      </c>
      <c r="J4" s="25">
        <f t="shared" si="0"/>
        <v>428.28000000000003</v>
      </c>
      <c r="K4" s="25">
        <f t="shared" si="0"/>
        <v>2165.4899999999998</v>
      </c>
      <c r="L4" s="25">
        <f t="shared" si="0"/>
        <v>3037.6399999999994</v>
      </c>
      <c r="M4" s="25">
        <f t="shared" si="0"/>
        <v>1377.53</v>
      </c>
      <c r="N4" s="25">
        <f t="shared" si="0"/>
        <v>4415.17</v>
      </c>
    </row>
    <row r="5" spans="1:14" ht="14.25" customHeight="1" x14ac:dyDescent="0.25">
      <c r="A5" s="103"/>
      <c r="B5" s="101" t="s">
        <v>38</v>
      </c>
      <c r="C5" s="63">
        <f>C7+C9+C11</f>
        <v>114582</v>
      </c>
      <c r="D5" s="63">
        <f t="shared" ref="D5:N5" si="1">D7+D9+D11</f>
        <v>62744</v>
      </c>
      <c r="E5" s="63">
        <f t="shared" si="1"/>
        <v>75</v>
      </c>
      <c r="F5" s="63">
        <f t="shared" si="1"/>
        <v>9007</v>
      </c>
      <c r="G5" s="63">
        <f t="shared" si="1"/>
        <v>186408</v>
      </c>
      <c r="H5" s="63">
        <f t="shared" si="1"/>
        <v>307517.61</v>
      </c>
      <c r="I5" s="63">
        <f t="shared" si="1"/>
        <v>33288.089999999997</v>
      </c>
      <c r="J5" s="63">
        <f t="shared" si="1"/>
        <v>288841.23000000004</v>
      </c>
      <c r="K5" s="63">
        <f t="shared" si="1"/>
        <v>629646.93000000005</v>
      </c>
      <c r="L5" s="63">
        <f t="shared" si="1"/>
        <v>816054.93</v>
      </c>
      <c r="M5" s="63">
        <f t="shared" si="1"/>
        <v>201490.04</v>
      </c>
      <c r="N5" s="63">
        <f t="shared" si="1"/>
        <v>1017544.97</v>
      </c>
    </row>
    <row r="6" spans="1:14" ht="17.25" customHeight="1" x14ac:dyDescent="0.25">
      <c r="A6" s="142" t="s">
        <v>39</v>
      </c>
      <c r="B6" s="101" t="s">
        <v>16</v>
      </c>
      <c r="C6" s="31">
        <v>180.22</v>
      </c>
      <c r="D6" s="31">
        <v>202.02</v>
      </c>
      <c r="E6" s="26">
        <v>0</v>
      </c>
      <c r="F6" s="26">
        <v>47.99</v>
      </c>
      <c r="G6" s="26">
        <f>SUM(C6:F6)</f>
        <v>430.23</v>
      </c>
      <c r="H6" s="31">
        <v>1075.1099999999999</v>
      </c>
      <c r="I6" s="31">
        <v>140.05000000000001</v>
      </c>
      <c r="J6" s="31">
        <v>350.8</v>
      </c>
      <c r="K6" s="26">
        <f>SUM(H6:J6)</f>
        <v>1565.9599999999998</v>
      </c>
      <c r="L6" s="26">
        <f>G6+K6</f>
        <v>1996.1899999999998</v>
      </c>
      <c r="M6" s="31">
        <v>1133.27</v>
      </c>
      <c r="N6" s="25">
        <f>L6+M6</f>
        <v>3129.46</v>
      </c>
    </row>
    <row r="7" spans="1:14" ht="16.5" customHeight="1" x14ac:dyDescent="0.25">
      <c r="A7" s="142"/>
      <c r="B7" s="101" t="s">
        <v>38</v>
      </c>
      <c r="C7" s="31">
        <v>44243</v>
      </c>
      <c r="D7" s="31">
        <v>48650</v>
      </c>
      <c r="E7" s="26">
        <v>0</v>
      </c>
      <c r="F7" s="26">
        <v>8391</v>
      </c>
      <c r="G7" s="26">
        <f t="shared" ref="G7:G39" si="2">SUM(C7:F7)</f>
        <v>101284</v>
      </c>
      <c r="H7" s="31">
        <v>230108.54</v>
      </c>
      <c r="I7" s="31">
        <v>32844.089999999997</v>
      </c>
      <c r="J7" s="77">
        <v>285344.53000000003</v>
      </c>
      <c r="K7" s="26">
        <f t="shared" ref="K7:K39" si="3">SUM(H7:J7)</f>
        <v>548297.16</v>
      </c>
      <c r="L7" s="26">
        <f t="shared" ref="L7:L39" si="4">G7+K7</f>
        <v>649581.16</v>
      </c>
      <c r="M7" s="31">
        <v>190278.1</v>
      </c>
      <c r="N7" s="25">
        <f t="shared" ref="N7:N39" si="5">L7+M7</f>
        <v>839859.26</v>
      </c>
    </row>
    <row r="8" spans="1:14" ht="27.75" customHeight="1" x14ac:dyDescent="0.25">
      <c r="A8" s="142" t="s">
        <v>40</v>
      </c>
      <c r="B8" s="101" t="s">
        <v>16</v>
      </c>
      <c r="C8" s="26">
        <v>51.03</v>
      </c>
      <c r="D8" s="26">
        <v>43.49</v>
      </c>
      <c r="E8" s="26">
        <v>2</v>
      </c>
      <c r="F8" s="26">
        <v>10.66</v>
      </c>
      <c r="G8" s="26">
        <f t="shared" si="2"/>
        <v>107.18</v>
      </c>
      <c r="H8" s="26">
        <v>165.39</v>
      </c>
      <c r="I8" s="26">
        <v>13.91</v>
      </c>
      <c r="J8" s="26">
        <v>77.48</v>
      </c>
      <c r="K8" s="26">
        <f t="shared" si="3"/>
        <v>256.77999999999997</v>
      </c>
      <c r="L8" s="26">
        <f t="shared" si="4"/>
        <v>363.96</v>
      </c>
      <c r="M8" s="26">
        <v>243.2</v>
      </c>
      <c r="N8" s="25">
        <f t="shared" si="5"/>
        <v>607.16</v>
      </c>
    </row>
    <row r="9" spans="1:14" ht="15.75" x14ac:dyDescent="0.25">
      <c r="A9" s="142"/>
      <c r="B9" s="101" t="s">
        <v>38</v>
      </c>
      <c r="C9" s="79">
        <v>2020</v>
      </c>
      <c r="D9" s="79">
        <v>1871</v>
      </c>
      <c r="E9" s="79">
        <v>75</v>
      </c>
      <c r="F9" s="79">
        <v>616</v>
      </c>
      <c r="G9" s="26">
        <f t="shared" si="2"/>
        <v>4582</v>
      </c>
      <c r="H9" s="79">
        <v>7370.6</v>
      </c>
      <c r="I9" s="79">
        <v>443</v>
      </c>
      <c r="J9" s="79">
        <v>3496.7</v>
      </c>
      <c r="K9" s="26">
        <f t="shared" si="3"/>
        <v>11310.3</v>
      </c>
      <c r="L9" s="26">
        <f t="shared" si="4"/>
        <v>15892.3</v>
      </c>
      <c r="M9" s="79">
        <v>11209.94</v>
      </c>
      <c r="N9" s="63">
        <f t="shared" si="5"/>
        <v>27102.239999999998</v>
      </c>
    </row>
    <row r="10" spans="1:14" ht="14.25" customHeight="1" x14ac:dyDescent="0.25">
      <c r="A10" s="142" t="s">
        <v>41</v>
      </c>
      <c r="B10" s="101" t="s">
        <v>16</v>
      </c>
      <c r="C10" s="26">
        <v>281.7</v>
      </c>
      <c r="D10" s="26">
        <v>52.82</v>
      </c>
      <c r="E10" s="26">
        <v>0</v>
      </c>
      <c r="F10" s="26">
        <v>0.22</v>
      </c>
      <c r="G10" s="26">
        <f t="shared" si="2"/>
        <v>334.74</v>
      </c>
      <c r="H10" s="26">
        <v>342.45</v>
      </c>
      <c r="I10" s="26">
        <v>0.3</v>
      </c>
      <c r="J10" s="26">
        <v>0</v>
      </c>
      <c r="K10" s="26">
        <f t="shared" si="3"/>
        <v>342.75</v>
      </c>
      <c r="L10" s="26">
        <f t="shared" si="4"/>
        <v>677.49</v>
      </c>
      <c r="M10" s="26">
        <v>1.06</v>
      </c>
      <c r="N10" s="25">
        <f t="shared" si="5"/>
        <v>678.55</v>
      </c>
    </row>
    <row r="11" spans="1:14" ht="14.25" customHeight="1" x14ac:dyDescent="0.25">
      <c r="A11" s="142"/>
      <c r="B11" s="101" t="s">
        <v>38</v>
      </c>
      <c r="C11" s="79">
        <v>68319</v>
      </c>
      <c r="D11" s="79">
        <v>12223</v>
      </c>
      <c r="E11" s="79">
        <v>0</v>
      </c>
      <c r="F11" s="79">
        <v>0</v>
      </c>
      <c r="G11" s="26">
        <f t="shared" si="2"/>
        <v>80542</v>
      </c>
      <c r="H11" s="79">
        <v>70038.47</v>
      </c>
      <c r="I11" s="79">
        <v>1</v>
      </c>
      <c r="J11" s="79">
        <v>0</v>
      </c>
      <c r="K11" s="26">
        <f t="shared" si="3"/>
        <v>70039.47</v>
      </c>
      <c r="L11" s="26">
        <f t="shared" si="4"/>
        <v>150581.47</v>
      </c>
      <c r="M11" s="79">
        <v>2</v>
      </c>
      <c r="N11" s="63">
        <f t="shared" si="5"/>
        <v>150583.47</v>
      </c>
    </row>
    <row r="12" spans="1:14" ht="14.25" customHeight="1" x14ac:dyDescent="0.25">
      <c r="A12" s="100" t="s">
        <v>21</v>
      </c>
      <c r="B12" s="101" t="s">
        <v>16</v>
      </c>
      <c r="C12" s="26">
        <v>271.97000000000003</v>
      </c>
      <c r="D12" s="26">
        <v>423.04</v>
      </c>
      <c r="E12" s="26">
        <v>6.35</v>
      </c>
      <c r="F12" s="26">
        <v>9.11</v>
      </c>
      <c r="G12" s="25">
        <f t="shared" si="2"/>
        <v>710.47</v>
      </c>
      <c r="H12" s="26">
        <v>874.7</v>
      </c>
      <c r="I12" s="26">
        <v>82.2</v>
      </c>
      <c r="J12" s="26">
        <v>52.93</v>
      </c>
      <c r="K12" s="25">
        <f t="shared" si="3"/>
        <v>1009.83</v>
      </c>
      <c r="L12" s="25">
        <f t="shared" si="4"/>
        <v>1720.3000000000002</v>
      </c>
      <c r="M12" s="26">
        <v>227.24</v>
      </c>
      <c r="N12" s="25">
        <f t="shared" si="5"/>
        <v>1947.5400000000002</v>
      </c>
    </row>
    <row r="13" spans="1:14" ht="14.25" customHeight="1" x14ac:dyDescent="0.25">
      <c r="A13" s="101" t="s">
        <v>37</v>
      </c>
      <c r="B13" s="101" t="s">
        <v>38</v>
      </c>
      <c r="C13" s="79">
        <v>7344</v>
      </c>
      <c r="D13" s="79">
        <v>13533</v>
      </c>
      <c r="E13" s="79">
        <v>87</v>
      </c>
      <c r="F13" s="79">
        <v>402</v>
      </c>
      <c r="G13" s="25">
        <f t="shared" si="2"/>
        <v>21366</v>
      </c>
      <c r="H13" s="79">
        <v>19418.64</v>
      </c>
      <c r="I13" s="79">
        <v>2468.38</v>
      </c>
      <c r="J13" s="79">
        <v>1111</v>
      </c>
      <c r="K13" s="25">
        <f t="shared" si="3"/>
        <v>22998.02</v>
      </c>
      <c r="L13" s="25">
        <f t="shared" si="4"/>
        <v>44364.020000000004</v>
      </c>
      <c r="M13" s="79">
        <v>4680</v>
      </c>
      <c r="N13" s="63">
        <f t="shared" si="5"/>
        <v>49044.020000000004</v>
      </c>
    </row>
    <row r="14" spans="1:14" ht="13.5" customHeight="1" x14ac:dyDescent="0.25">
      <c r="A14" s="140" t="s">
        <v>23</v>
      </c>
      <c r="B14" s="101" t="s">
        <v>16</v>
      </c>
      <c r="C14" s="26">
        <v>17.87</v>
      </c>
      <c r="D14" s="26">
        <v>22.17</v>
      </c>
      <c r="E14" s="26">
        <v>0</v>
      </c>
      <c r="F14" s="26">
        <v>6.42</v>
      </c>
      <c r="G14" s="25">
        <f t="shared" si="2"/>
        <v>46.460000000000008</v>
      </c>
      <c r="H14" s="26">
        <v>56.43</v>
      </c>
      <c r="I14" s="26">
        <v>4.6500000000000004</v>
      </c>
      <c r="J14" s="26">
        <v>1.5</v>
      </c>
      <c r="K14" s="25">
        <f t="shared" si="3"/>
        <v>62.58</v>
      </c>
      <c r="L14" s="25">
        <f t="shared" si="4"/>
        <v>109.04</v>
      </c>
      <c r="M14" s="26">
        <v>3.94</v>
      </c>
      <c r="N14" s="25">
        <f t="shared" si="5"/>
        <v>112.98</v>
      </c>
    </row>
    <row r="15" spans="1:14" ht="13.5" customHeight="1" x14ac:dyDescent="0.25">
      <c r="A15" s="140"/>
      <c r="B15" s="101" t="s">
        <v>38</v>
      </c>
      <c r="C15" s="26">
        <v>2472</v>
      </c>
      <c r="D15" s="26">
        <v>3845</v>
      </c>
      <c r="E15" s="26">
        <v>0</v>
      </c>
      <c r="F15" s="26">
        <v>1065.5999999999999</v>
      </c>
      <c r="G15" s="25">
        <f>SUM(C15:F15)</f>
        <v>7382.6</v>
      </c>
      <c r="H15" s="26">
        <v>6811.1</v>
      </c>
      <c r="I15" s="26">
        <v>511</v>
      </c>
      <c r="J15" s="26">
        <v>166</v>
      </c>
      <c r="K15" s="25">
        <f>SUM(H15:J15)</f>
        <v>7488.1</v>
      </c>
      <c r="L15" s="25">
        <f>G15+K15</f>
        <v>14870.7</v>
      </c>
      <c r="M15" s="26">
        <v>458</v>
      </c>
      <c r="N15" s="25">
        <f>L15+M15</f>
        <v>15328.7</v>
      </c>
    </row>
    <row r="16" spans="1:14" ht="13.5" customHeight="1" x14ac:dyDescent="0.25">
      <c r="A16" s="140" t="s">
        <v>24</v>
      </c>
      <c r="B16" s="101" t="s">
        <v>16</v>
      </c>
      <c r="C16" s="79">
        <v>396.18</v>
      </c>
      <c r="D16" s="79">
        <v>235.21</v>
      </c>
      <c r="E16" s="79">
        <v>7.36</v>
      </c>
      <c r="F16" s="79">
        <v>59.59</v>
      </c>
      <c r="G16" s="25">
        <f t="shared" si="2"/>
        <v>698.34</v>
      </c>
      <c r="H16" s="79">
        <v>415.55</v>
      </c>
      <c r="I16" s="79">
        <v>32.979999999999997</v>
      </c>
      <c r="J16" s="79">
        <v>70.62</v>
      </c>
      <c r="K16" s="25">
        <f t="shared" si="3"/>
        <v>519.15000000000009</v>
      </c>
      <c r="L16" s="25">
        <f t="shared" si="4"/>
        <v>1217.4900000000002</v>
      </c>
      <c r="M16" s="79">
        <v>119.04</v>
      </c>
      <c r="N16" s="25">
        <f t="shared" si="5"/>
        <v>1336.5300000000002</v>
      </c>
    </row>
    <row r="17" spans="1:14" ht="13.5" customHeight="1" x14ac:dyDescent="0.25">
      <c r="A17" s="140"/>
      <c r="B17" s="101" t="s">
        <v>38</v>
      </c>
      <c r="C17" s="26">
        <v>4772</v>
      </c>
      <c r="D17" s="26">
        <v>3305.5</v>
      </c>
      <c r="E17" s="26">
        <v>38</v>
      </c>
      <c r="F17" s="26">
        <v>1868</v>
      </c>
      <c r="G17" s="25">
        <f t="shared" si="2"/>
        <v>9983.5</v>
      </c>
      <c r="H17" s="26">
        <v>5465.9</v>
      </c>
      <c r="I17" s="26">
        <v>470</v>
      </c>
      <c r="J17" s="26">
        <v>775</v>
      </c>
      <c r="K17" s="25">
        <f t="shared" si="3"/>
        <v>6710.9</v>
      </c>
      <c r="L17" s="25">
        <f t="shared" si="4"/>
        <v>16694.400000000001</v>
      </c>
      <c r="M17" s="26">
        <v>1662</v>
      </c>
      <c r="N17" s="25">
        <f t="shared" si="5"/>
        <v>18356.400000000001</v>
      </c>
    </row>
    <row r="18" spans="1:14" ht="13.5" customHeight="1" x14ac:dyDescent="0.25">
      <c r="A18" s="143" t="s">
        <v>42</v>
      </c>
      <c r="B18" s="101" t="s">
        <v>16</v>
      </c>
      <c r="C18" s="148">
        <v>1</v>
      </c>
      <c r="D18" s="148">
        <v>1.8</v>
      </c>
      <c r="E18" s="148">
        <v>0</v>
      </c>
      <c r="F18" s="148">
        <v>0</v>
      </c>
      <c r="G18" s="25">
        <f t="shared" si="2"/>
        <v>2.8</v>
      </c>
      <c r="H18" s="148">
        <v>0.3</v>
      </c>
      <c r="I18" s="148">
        <v>0</v>
      </c>
      <c r="J18" s="148">
        <v>0</v>
      </c>
      <c r="K18" s="25">
        <f t="shared" si="3"/>
        <v>0.3</v>
      </c>
      <c r="L18" s="25">
        <f t="shared" si="4"/>
        <v>3.0999999999999996</v>
      </c>
      <c r="M18" s="148">
        <v>0</v>
      </c>
      <c r="N18" s="25">
        <f t="shared" si="5"/>
        <v>3.0999999999999996</v>
      </c>
    </row>
    <row r="19" spans="1:14" ht="13.5" customHeight="1" x14ac:dyDescent="0.25">
      <c r="A19" s="143"/>
      <c r="B19" s="101" t="s">
        <v>38</v>
      </c>
      <c r="C19" s="26">
        <v>265</v>
      </c>
      <c r="D19" s="26">
        <v>432</v>
      </c>
      <c r="E19" s="26">
        <v>0</v>
      </c>
      <c r="F19" s="26">
        <v>0</v>
      </c>
      <c r="G19" s="25">
        <f t="shared" si="2"/>
        <v>697</v>
      </c>
      <c r="H19" s="26">
        <v>52</v>
      </c>
      <c r="I19" s="26">
        <v>0</v>
      </c>
      <c r="J19" s="26">
        <v>0</v>
      </c>
      <c r="K19" s="25">
        <f t="shared" si="3"/>
        <v>52</v>
      </c>
      <c r="L19" s="25">
        <f t="shared" si="4"/>
        <v>749</v>
      </c>
      <c r="M19" s="26">
        <v>0</v>
      </c>
      <c r="N19" s="25">
        <f t="shared" si="5"/>
        <v>749</v>
      </c>
    </row>
    <row r="20" spans="1:14" ht="13.5" customHeight="1" x14ac:dyDescent="0.25">
      <c r="A20" s="143" t="s">
        <v>43</v>
      </c>
      <c r="B20" s="101" t="s">
        <v>16</v>
      </c>
      <c r="C20" s="26">
        <v>0</v>
      </c>
      <c r="D20" s="26">
        <v>0.52</v>
      </c>
      <c r="E20" s="26">
        <v>0</v>
      </c>
      <c r="F20" s="26">
        <v>0</v>
      </c>
      <c r="G20" s="25">
        <f t="shared" si="2"/>
        <v>0.52</v>
      </c>
      <c r="H20" s="26">
        <v>0</v>
      </c>
      <c r="I20" s="26">
        <v>0</v>
      </c>
      <c r="J20" s="26">
        <v>0</v>
      </c>
      <c r="K20" s="25">
        <f t="shared" si="3"/>
        <v>0</v>
      </c>
      <c r="L20" s="25">
        <f t="shared" si="4"/>
        <v>0.52</v>
      </c>
      <c r="M20" s="26">
        <v>0</v>
      </c>
      <c r="N20" s="25">
        <f t="shared" si="5"/>
        <v>0.52</v>
      </c>
    </row>
    <row r="21" spans="1:14" ht="13.5" customHeight="1" x14ac:dyDescent="0.25">
      <c r="A21" s="143"/>
      <c r="B21" s="101" t="s">
        <v>38</v>
      </c>
      <c r="C21" s="26">
        <v>0</v>
      </c>
      <c r="D21" s="26">
        <v>20</v>
      </c>
      <c r="E21" s="26">
        <v>0</v>
      </c>
      <c r="F21" s="26">
        <v>0</v>
      </c>
      <c r="G21" s="25">
        <f t="shared" si="2"/>
        <v>20</v>
      </c>
      <c r="H21" s="26">
        <v>0</v>
      </c>
      <c r="I21" s="26">
        <v>0</v>
      </c>
      <c r="J21" s="26">
        <v>0</v>
      </c>
      <c r="K21" s="25">
        <f t="shared" si="3"/>
        <v>0</v>
      </c>
      <c r="L21" s="25">
        <f t="shared" si="4"/>
        <v>20</v>
      </c>
      <c r="M21" s="26">
        <v>0</v>
      </c>
      <c r="N21" s="25">
        <f t="shared" si="5"/>
        <v>20</v>
      </c>
    </row>
    <row r="22" spans="1:14" ht="13.5" customHeight="1" x14ac:dyDescent="0.25">
      <c r="A22" s="100" t="s">
        <v>27</v>
      </c>
      <c r="B22" s="101" t="s">
        <v>16</v>
      </c>
      <c r="C22" s="26">
        <v>0</v>
      </c>
      <c r="D22" s="26">
        <v>0</v>
      </c>
      <c r="E22" s="26">
        <v>0</v>
      </c>
      <c r="F22" s="26">
        <v>0</v>
      </c>
      <c r="G22" s="25">
        <f t="shared" si="2"/>
        <v>0</v>
      </c>
      <c r="H22" s="26">
        <v>0.04</v>
      </c>
      <c r="I22" s="26">
        <v>0.1</v>
      </c>
      <c r="J22" s="26">
        <v>1.68</v>
      </c>
      <c r="K22" s="25">
        <f t="shared" si="3"/>
        <v>1.8199999999999998</v>
      </c>
      <c r="L22" s="25">
        <f t="shared" si="4"/>
        <v>1.8199999999999998</v>
      </c>
      <c r="M22" s="26">
        <v>0</v>
      </c>
      <c r="N22" s="25">
        <f t="shared" si="5"/>
        <v>1.8199999999999998</v>
      </c>
    </row>
    <row r="23" spans="1:14" ht="13.5" customHeight="1" x14ac:dyDescent="0.25">
      <c r="A23" s="103"/>
      <c r="B23" s="101" t="s">
        <v>38</v>
      </c>
      <c r="C23" s="26">
        <v>0</v>
      </c>
      <c r="D23" s="26">
        <v>0</v>
      </c>
      <c r="E23" s="26">
        <v>0</v>
      </c>
      <c r="F23" s="26">
        <v>0</v>
      </c>
      <c r="G23" s="25">
        <f t="shared" si="2"/>
        <v>0</v>
      </c>
      <c r="H23" s="26">
        <v>4</v>
      </c>
      <c r="I23" s="26">
        <v>10</v>
      </c>
      <c r="J23" s="26">
        <v>0</v>
      </c>
      <c r="K23" s="25">
        <f t="shared" si="3"/>
        <v>14</v>
      </c>
      <c r="L23" s="25">
        <f t="shared" si="4"/>
        <v>14</v>
      </c>
      <c r="M23" s="26">
        <v>0</v>
      </c>
      <c r="N23" s="25">
        <f t="shared" si="5"/>
        <v>14</v>
      </c>
    </row>
    <row r="24" spans="1:14" ht="13.5" customHeight="1" x14ac:dyDescent="0.25">
      <c r="A24" s="140" t="s">
        <v>28</v>
      </c>
      <c r="B24" s="101" t="s">
        <v>16</v>
      </c>
      <c r="C24" s="26">
        <v>0.3</v>
      </c>
      <c r="D24" s="26">
        <v>2.19</v>
      </c>
      <c r="E24" s="26">
        <v>0</v>
      </c>
      <c r="F24" s="26">
        <v>0</v>
      </c>
      <c r="G24" s="25">
        <f t="shared" si="2"/>
        <v>2.4899999999999998</v>
      </c>
      <c r="H24" s="26">
        <v>6.3</v>
      </c>
      <c r="I24" s="26">
        <v>2</v>
      </c>
      <c r="J24" s="26">
        <v>2.89</v>
      </c>
      <c r="K24" s="25">
        <f t="shared" si="3"/>
        <v>11.190000000000001</v>
      </c>
      <c r="L24" s="25">
        <f t="shared" si="4"/>
        <v>13.680000000000001</v>
      </c>
      <c r="M24" s="26">
        <v>9.92</v>
      </c>
      <c r="N24" s="25">
        <f t="shared" si="5"/>
        <v>23.6</v>
      </c>
    </row>
    <row r="25" spans="1:14" ht="13.5" customHeight="1" x14ac:dyDescent="0.25">
      <c r="A25" s="140"/>
      <c r="B25" s="101" t="s">
        <v>38</v>
      </c>
      <c r="C25" s="26">
        <v>10</v>
      </c>
      <c r="D25" s="26">
        <v>10</v>
      </c>
      <c r="E25" s="26">
        <v>0</v>
      </c>
      <c r="F25" s="26">
        <v>0</v>
      </c>
      <c r="G25" s="25">
        <f t="shared" si="2"/>
        <v>20</v>
      </c>
      <c r="H25" s="26">
        <v>117</v>
      </c>
      <c r="I25" s="26">
        <v>2</v>
      </c>
      <c r="J25" s="26">
        <v>12</v>
      </c>
      <c r="K25" s="25">
        <f t="shared" si="3"/>
        <v>131</v>
      </c>
      <c r="L25" s="25">
        <f t="shared" si="4"/>
        <v>151</v>
      </c>
      <c r="M25" s="26">
        <v>75</v>
      </c>
      <c r="N25" s="25">
        <f t="shared" si="5"/>
        <v>226</v>
      </c>
    </row>
    <row r="26" spans="1:14" ht="13.5" customHeight="1" x14ac:dyDescent="0.25">
      <c r="A26" s="140" t="s">
        <v>29</v>
      </c>
      <c r="B26" s="101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2"/>
        <v>0</v>
      </c>
      <c r="H26" s="26">
        <v>0</v>
      </c>
      <c r="I26" s="26">
        <v>0</v>
      </c>
      <c r="J26" s="26">
        <v>0</v>
      </c>
      <c r="K26" s="25">
        <f t="shared" si="3"/>
        <v>0</v>
      </c>
      <c r="L26" s="25">
        <f t="shared" si="4"/>
        <v>0</v>
      </c>
      <c r="M26" s="26">
        <v>0</v>
      </c>
      <c r="N26" s="25">
        <f t="shared" si="5"/>
        <v>0</v>
      </c>
    </row>
    <row r="27" spans="1:14" ht="13.5" customHeight="1" x14ac:dyDescent="0.25">
      <c r="A27" s="140"/>
      <c r="B27" s="101" t="s">
        <v>38</v>
      </c>
      <c r="C27" s="26">
        <v>0</v>
      </c>
      <c r="D27" s="26">
        <v>0</v>
      </c>
      <c r="E27" s="26">
        <v>0</v>
      </c>
      <c r="F27" s="26">
        <v>0</v>
      </c>
      <c r="G27" s="25">
        <f t="shared" si="2"/>
        <v>0</v>
      </c>
      <c r="H27" s="26">
        <v>0</v>
      </c>
      <c r="I27" s="26">
        <v>0</v>
      </c>
      <c r="J27" s="26">
        <v>0</v>
      </c>
      <c r="K27" s="25">
        <f t="shared" si="3"/>
        <v>0</v>
      </c>
      <c r="L27" s="25">
        <f t="shared" si="4"/>
        <v>0</v>
      </c>
      <c r="M27" s="26">
        <v>0</v>
      </c>
      <c r="N27" s="25">
        <f t="shared" si="5"/>
        <v>0</v>
      </c>
    </row>
    <row r="28" spans="1:14" ht="13.5" customHeight="1" x14ac:dyDescent="0.25">
      <c r="A28" s="140" t="s">
        <v>30</v>
      </c>
      <c r="B28" s="101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2"/>
        <v>0</v>
      </c>
      <c r="H28" s="26">
        <v>0</v>
      </c>
      <c r="I28" s="26">
        <v>0</v>
      </c>
      <c r="J28" s="26">
        <v>0</v>
      </c>
      <c r="K28" s="25">
        <f t="shared" si="3"/>
        <v>0</v>
      </c>
      <c r="L28" s="25">
        <f t="shared" si="4"/>
        <v>0</v>
      </c>
      <c r="M28" s="26">
        <v>0</v>
      </c>
      <c r="N28" s="25">
        <f t="shared" si="5"/>
        <v>0</v>
      </c>
    </row>
    <row r="29" spans="1:14" ht="13.5" customHeight="1" x14ac:dyDescent="0.25">
      <c r="A29" s="140"/>
      <c r="B29" s="101" t="s">
        <v>38</v>
      </c>
      <c r="C29" s="26">
        <v>0</v>
      </c>
      <c r="D29" s="26">
        <v>0</v>
      </c>
      <c r="E29" s="26">
        <v>0</v>
      </c>
      <c r="F29" s="26">
        <v>0</v>
      </c>
      <c r="G29" s="25">
        <f t="shared" si="2"/>
        <v>0</v>
      </c>
      <c r="H29" s="26">
        <v>0</v>
      </c>
      <c r="I29" s="26">
        <v>0</v>
      </c>
      <c r="J29" s="26">
        <v>0</v>
      </c>
      <c r="K29" s="25">
        <f t="shared" si="3"/>
        <v>0</v>
      </c>
      <c r="L29" s="25">
        <f t="shared" si="4"/>
        <v>0</v>
      </c>
      <c r="M29" s="26">
        <v>0</v>
      </c>
      <c r="N29" s="25">
        <f t="shared" si="5"/>
        <v>0</v>
      </c>
    </row>
    <row r="30" spans="1:14" ht="13.5" customHeight="1" x14ac:dyDescent="0.25">
      <c r="A30" s="140" t="s">
        <v>31</v>
      </c>
      <c r="B30" s="101" t="s">
        <v>16</v>
      </c>
      <c r="C30" s="26">
        <v>3</v>
      </c>
      <c r="D30" s="26">
        <v>0.2</v>
      </c>
      <c r="E30" s="26">
        <v>0</v>
      </c>
      <c r="F30" s="26">
        <v>0</v>
      </c>
      <c r="G30" s="25">
        <f t="shared" si="2"/>
        <v>3.2</v>
      </c>
      <c r="H30" s="26">
        <v>5.04</v>
      </c>
      <c r="I30" s="26">
        <v>0.2</v>
      </c>
      <c r="J30" s="26">
        <v>0</v>
      </c>
      <c r="K30" s="25">
        <f t="shared" si="3"/>
        <v>5.24</v>
      </c>
      <c r="L30" s="25">
        <f t="shared" si="4"/>
        <v>8.4400000000000013</v>
      </c>
      <c r="M30" s="26">
        <v>1.4</v>
      </c>
      <c r="N30" s="25">
        <f t="shared" si="5"/>
        <v>9.8400000000000016</v>
      </c>
    </row>
    <row r="31" spans="1:14" ht="13.5" customHeight="1" x14ac:dyDescent="0.25">
      <c r="A31" s="140"/>
      <c r="B31" s="101" t="s">
        <v>38</v>
      </c>
      <c r="C31" s="26">
        <v>1083</v>
      </c>
      <c r="D31" s="26">
        <v>14</v>
      </c>
      <c r="E31" s="26">
        <v>0</v>
      </c>
      <c r="F31" s="26">
        <v>0</v>
      </c>
      <c r="G31" s="25">
        <f t="shared" si="2"/>
        <v>1097</v>
      </c>
      <c r="H31" s="26">
        <v>446</v>
      </c>
      <c r="I31" s="26">
        <v>46</v>
      </c>
      <c r="J31" s="26">
        <v>0</v>
      </c>
      <c r="K31" s="25">
        <f t="shared" si="3"/>
        <v>492</v>
      </c>
      <c r="L31" s="25">
        <f t="shared" si="4"/>
        <v>1589</v>
      </c>
      <c r="M31" s="26">
        <v>292</v>
      </c>
      <c r="N31" s="25">
        <f t="shared" si="5"/>
        <v>1881</v>
      </c>
    </row>
    <row r="32" spans="1:14" ht="13.5" customHeight="1" x14ac:dyDescent="0.25">
      <c r="A32" s="140" t="s">
        <v>32</v>
      </c>
      <c r="B32" s="101" t="s">
        <v>16</v>
      </c>
      <c r="C32" s="26">
        <v>0</v>
      </c>
      <c r="D32" s="26">
        <v>18.41</v>
      </c>
      <c r="E32" s="26">
        <v>0</v>
      </c>
      <c r="F32" s="26">
        <v>0</v>
      </c>
      <c r="G32" s="25">
        <f t="shared" si="2"/>
        <v>18.41</v>
      </c>
      <c r="H32" s="26">
        <v>2.2400000000000002</v>
      </c>
      <c r="I32" s="26">
        <v>1.39</v>
      </c>
      <c r="J32" s="26">
        <v>0</v>
      </c>
      <c r="K32" s="25">
        <f t="shared" si="3"/>
        <v>3.63</v>
      </c>
      <c r="L32" s="25">
        <f t="shared" si="4"/>
        <v>22.04</v>
      </c>
      <c r="M32" s="26">
        <v>0</v>
      </c>
      <c r="N32" s="25">
        <f t="shared" si="5"/>
        <v>22.04</v>
      </c>
    </row>
    <row r="33" spans="1:18" ht="13.5" customHeight="1" x14ac:dyDescent="0.25">
      <c r="A33" s="140"/>
      <c r="B33" s="101" t="s">
        <v>38</v>
      </c>
      <c r="C33" s="26">
        <v>0</v>
      </c>
      <c r="D33" s="26">
        <v>100</v>
      </c>
      <c r="E33" s="26">
        <v>0</v>
      </c>
      <c r="F33" s="26">
        <v>0</v>
      </c>
      <c r="G33" s="25">
        <f t="shared" si="2"/>
        <v>100</v>
      </c>
      <c r="H33" s="26">
        <v>40</v>
      </c>
      <c r="I33" s="26">
        <v>6</v>
      </c>
      <c r="J33" s="26">
        <v>0</v>
      </c>
      <c r="K33" s="25">
        <f t="shared" si="3"/>
        <v>46</v>
      </c>
      <c r="L33" s="25">
        <f t="shared" si="4"/>
        <v>146</v>
      </c>
      <c r="M33" s="26">
        <v>0</v>
      </c>
      <c r="N33" s="25">
        <f t="shared" si="5"/>
        <v>146</v>
      </c>
    </row>
    <row r="34" spans="1:18" ht="13.5" customHeight="1" x14ac:dyDescent="0.25">
      <c r="A34" s="140" t="s">
        <v>33</v>
      </c>
      <c r="B34" s="101" t="s">
        <v>16</v>
      </c>
      <c r="C34" s="26">
        <v>0</v>
      </c>
      <c r="D34" s="26">
        <v>0</v>
      </c>
      <c r="E34" s="26">
        <v>0</v>
      </c>
      <c r="F34" s="26">
        <v>0</v>
      </c>
      <c r="G34" s="25">
        <f t="shared" si="2"/>
        <v>0</v>
      </c>
      <c r="H34" s="26">
        <v>0</v>
      </c>
      <c r="I34" s="26">
        <v>0</v>
      </c>
      <c r="J34" s="26">
        <v>0</v>
      </c>
      <c r="K34" s="25">
        <f t="shared" si="3"/>
        <v>0</v>
      </c>
      <c r="L34" s="25">
        <f t="shared" si="4"/>
        <v>0</v>
      </c>
      <c r="M34" s="26">
        <v>0</v>
      </c>
      <c r="N34" s="25">
        <f t="shared" si="5"/>
        <v>0</v>
      </c>
    </row>
    <row r="35" spans="1:18" ht="13.5" customHeight="1" x14ac:dyDescent="0.25">
      <c r="A35" s="140"/>
      <c r="B35" s="101" t="s">
        <v>38</v>
      </c>
      <c r="C35" s="26">
        <v>0</v>
      </c>
      <c r="D35" s="26">
        <v>0</v>
      </c>
      <c r="E35" s="26">
        <v>0</v>
      </c>
      <c r="F35" s="26">
        <v>0</v>
      </c>
      <c r="G35" s="25">
        <f t="shared" si="2"/>
        <v>0</v>
      </c>
      <c r="H35" s="26">
        <v>0</v>
      </c>
      <c r="I35" s="26">
        <v>0</v>
      </c>
      <c r="J35" s="26">
        <v>0</v>
      </c>
      <c r="K35" s="25">
        <f t="shared" si="3"/>
        <v>0</v>
      </c>
      <c r="L35" s="25">
        <f t="shared" si="4"/>
        <v>0</v>
      </c>
      <c r="M35" s="26">
        <v>0</v>
      </c>
      <c r="N35" s="25">
        <f t="shared" si="5"/>
        <v>0</v>
      </c>
    </row>
    <row r="36" spans="1:18" ht="13.5" customHeight="1" x14ac:dyDescent="0.25">
      <c r="A36" s="140" t="s">
        <v>34</v>
      </c>
      <c r="B36" s="101" t="s">
        <v>16</v>
      </c>
      <c r="C36" s="26">
        <v>0</v>
      </c>
      <c r="D36" s="26">
        <v>0</v>
      </c>
      <c r="E36" s="26">
        <v>0</v>
      </c>
      <c r="F36" s="26">
        <v>0</v>
      </c>
      <c r="G36" s="25">
        <f t="shared" si="2"/>
        <v>0</v>
      </c>
      <c r="H36" s="26">
        <v>0</v>
      </c>
      <c r="I36" s="26">
        <v>0</v>
      </c>
      <c r="J36" s="26">
        <v>0</v>
      </c>
      <c r="K36" s="25">
        <f t="shared" si="3"/>
        <v>0</v>
      </c>
      <c r="L36" s="25">
        <f t="shared" si="4"/>
        <v>0</v>
      </c>
      <c r="M36" s="26">
        <v>0</v>
      </c>
      <c r="N36" s="25">
        <f t="shared" si="5"/>
        <v>0</v>
      </c>
      <c r="R36" s="35"/>
    </row>
    <row r="37" spans="1:18" ht="13.5" customHeight="1" x14ac:dyDescent="0.25">
      <c r="A37" s="140"/>
      <c r="B37" s="101" t="s">
        <v>38</v>
      </c>
      <c r="C37" s="26">
        <v>0</v>
      </c>
      <c r="D37" s="26">
        <v>0</v>
      </c>
      <c r="E37" s="26">
        <v>0</v>
      </c>
      <c r="F37" s="26">
        <v>0</v>
      </c>
      <c r="G37" s="25">
        <f t="shared" si="2"/>
        <v>0</v>
      </c>
      <c r="H37" s="26">
        <v>0</v>
      </c>
      <c r="I37" s="26">
        <v>0</v>
      </c>
      <c r="J37" s="26">
        <v>0</v>
      </c>
      <c r="K37" s="25">
        <f t="shared" si="3"/>
        <v>0</v>
      </c>
      <c r="L37" s="25">
        <f t="shared" si="4"/>
        <v>0</v>
      </c>
      <c r="M37" s="26">
        <v>0</v>
      </c>
      <c r="N37" s="25">
        <f t="shared" si="5"/>
        <v>0</v>
      </c>
    </row>
    <row r="38" spans="1:18" ht="13.5" customHeight="1" x14ac:dyDescent="0.25">
      <c r="A38" s="103" t="s">
        <v>35</v>
      </c>
      <c r="B38" s="101" t="s">
        <v>16</v>
      </c>
      <c r="C38" s="51">
        <f>C4+C12+C14+C16+C18+C20+C22+C24+C26+C28+C30+C32+C34+C36</f>
        <v>1203.27</v>
      </c>
      <c r="D38" s="51">
        <f t="shared" ref="D38:F38" si="6">D4+D12+D14+D16+D18+D20+D22+D24+D26+D28+D30+D32+D34+D36</f>
        <v>1001.8700000000001</v>
      </c>
      <c r="E38" s="51">
        <f t="shared" si="6"/>
        <v>15.71</v>
      </c>
      <c r="F38" s="51">
        <f t="shared" si="6"/>
        <v>133.99</v>
      </c>
      <c r="G38" s="51">
        <f>SUM(C38:F38)</f>
        <v>2354.84</v>
      </c>
      <c r="H38" s="51">
        <f>H4+H12+H14+H16+H18+H20+H22+H24+H26+H28+H30+H32+H34+H36</f>
        <v>2943.55</v>
      </c>
      <c r="I38" s="51">
        <f t="shared" ref="I38:J38" si="7">I4+I12+I14+I16+I18+I20+I22+I24+I26+I28+I30+I32+I34+I36</f>
        <v>277.78000000000003</v>
      </c>
      <c r="J38" s="51">
        <f t="shared" si="7"/>
        <v>557.9</v>
      </c>
      <c r="K38" s="25">
        <f t="shared" si="3"/>
        <v>3779.2300000000005</v>
      </c>
      <c r="L38" s="25">
        <f t="shared" si="4"/>
        <v>6134.0700000000006</v>
      </c>
      <c r="M38" s="51">
        <f>M4+M12+M14+M16+M18+M20+M22+M24+M26+M28+M30+M32+M34+M36</f>
        <v>1739.0700000000002</v>
      </c>
      <c r="N38" s="25">
        <f t="shared" si="5"/>
        <v>7873.1400000000012</v>
      </c>
      <c r="O38" s="36"/>
    </row>
    <row r="39" spans="1:18" ht="13.5" customHeight="1" x14ac:dyDescent="0.25">
      <c r="A39" s="101"/>
      <c r="B39" s="101" t="s">
        <v>38</v>
      </c>
      <c r="C39" s="63">
        <f>C5+C13+C15+C17+C19+C21+C23+C25+C27+C29+C31+C33+C35+C37</f>
        <v>130528</v>
      </c>
      <c r="D39" s="63">
        <f t="shared" ref="D39:F39" si="8">D5+D13+D15+D17+D19+D21+D23+D25+D27+D29+D31+D33+D35+D37</f>
        <v>84003.5</v>
      </c>
      <c r="E39" s="63">
        <f t="shared" si="8"/>
        <v>200</v>
      </c>
      <c r="F39" s="63">
        <f t="shared" si="8"/>
        <v>12342.6</v>
      </c>
      <c r="G39" s="25">
        <f t="shared" si="2"/>
        <v>227074.1</v>
      </c>
      <c r="H39" s="63">
        <f>H5+H13+H15+H17+H19+H21+H23+H25+H27+H29+H31+H33+H35+H37</f>
        <v>339872.25</v>
      </c>
      <c r="I39" s="51">
        <f t="shared" ref="I39:J39" si="9">I5+I13+I15+I17+I19+I21+I23+I25+I27+I29+I31+I33+I35+I37</f>
        <v>36801.469999999994</v>
      </c>
      <c r="J39" s="63">
        <f t="shared" si="9"/>
        <v>290905.23000000004</v>
      </c>
      <c r="K39" s="25">
        <f t="shared" si="3"/>
        <v>667578.94999999995</v>
      </c>
      <c r="L39" s="25">
        <f t="shared" si="4"/>
        <v>894653.04999999993</v>
      </c>
      <c r="M39" s="63">
        <f>M5+M13+M15+M17+M19+M21+M23+M25+M27+M29+M31+M33+M35+M37</f>
        <v>208657.04</v>
      </c>
      <c r="N39" s="63">
        <f t="shared" si="5"/>
        <v>1103310.0899999999</v>
      </c>
    </row>
    <row r="40" spans="1:18" x14ac:dyDescent="0.25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" bottom="0.18" header="0.17" footer="0.1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1"/>
  <sheetViews>
    <sheetView workbookViewId="0">
      <selection activeCell="O21" sqref="O21"/>
    </sheetView>
  </sheetViews>
  <sheetFormatPr defaultRowHeight="15" x14ac:dyDescent="0.25"/>
  <cols>
    <col min="1" max="1" width="31.28515625" style="39" customWidth="1"/>
    <col min="2" max="2" width="4" style="39" customWidth="1"/>
    <col min="3" max="4" width="9.140625" style="39"/>
    <col min="5" max="5" width="5.7109375" style="39" customWidth="1"/>
    <col min="6" max="6" width="6.7109375" style="39" customWidth="1"/>
    <col min="7" max="7" width="12.7109375" style="39" customWidth="1"/>
    <col min="8" max="8" width="9.140625" style="39"/>
    <col min="9" max="9" width="7.5703125" style="39" customWidth="1"/>
    <col min="10" max="10" width="6.7109375" style="39" customWidth="1"/>
    <col min="11" max="11" width="10.7109375" style="39" customWidth="1"/>
    <col min="12" max="12" width="7.85546875" style="39" customWidth="1"/>
    <col min="13" max="13" width="6.85546875" style="39" customWidth="1"/>
    <col min="14" max="14" width="12.28515625" style="39" customWidth="1"/>
    <col min="15" max="16384" width="9.140625" style="39"/>
  </cols>
  <sheetData>
    <row r="1" spans="1:15" ht="13.5" customHeight="1" x14ac:dyDescent="0.25">
      <c r="A1" s="39" t="s">
        <v>56</v>
      </c>
    </row>
    <row r="2" spans="1:15" ht="11.25" customHeight="1" x14ac:dyDescent="0.25">
      <c r="A2" s="17" t="s">
        <v>0</v>
      </c>
      <c r="B2" s="17"/>
      <c r="C2" s="128" t="s">
        <v>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" t="s">
        <v>2</v>
      </c>
    </row>
    <row r="3" spans="1:15" ht="24" customHeight="1" x14ac:dyDescent="0.25">
      <c r="A3" s="22" t="s">
        <v>3</v>
      </c>
      <c r="B3" s="22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/>
      <c r="O3" s="40"/>
    </row>
    <row r="4" spans="1:15" ht="15" customHeight="1" x14ac:dyDescent="0.25">
      <c r="A4" s="20" t="s">
        <v>15</v>
      </c>
      <c r="B4" s="21" t="s">
        <v>16</v>
      </c>
      <c r="C4" s="69">
        <f>C6+C8+C10</f>
        <v>1339.3100000000002</v>
      </c>
      <c r="D4" s="69">
        <f t="shared" ref="D4:F5" si="0">D6+D8+D10</f>
        <v>773.48000000000013</v>
      </c>
      <c r="E4" s="69">
        <f t="shared" si="0"/>
        <v>2</v>
      </c>
      <c r="F4" s="69">
        <f t="shared" si="0"/>
        <v>71.44</v>
      </c>
      <c r="G4" s="69">
        <f>SUM(C4:F4)</f>
        <v>2186.2300000000005</v>
      </c>
      <c r="H4" s="69">
        <f>H6+H8+H10</f>
        <v>3647.5</v>
      </c>
      <c r="I4" s="69">
        <f t="shared" ref="I4:J5" si="1">I6+I8+I10</f>
        <v>316.47000000000003</v>
      </c>
      <c r="J4" s="69">
        <f t="shared" si="1"/>
        <v>689.51</v>
      </c>
      <c r="K4" s="69">
        <f>SUM(H4:J4)</f>
        <v>4653.4800000000005</v>
      </c>
      <c r="L4" s="69">
        <f>G4+K4</f>
        <v>6839.7100000000009</v>
      </c>
      <c r="M4" s="69">
        <f>M6+M8+M10</f>
        <v>1582.84</v>
      </c>
      <c r="N4" s="69">
        <f>M4+L4</f>
        <v>8422.5500000000011</v>
      </c>
      <c r="O4" s="40"/>
    </row>
    <row r="5" spans="1:15" ht="13.5" customHeight="1" x14ac:dyDescent="0.25">
      <c r="A5" s="23"/>
      <c r="B5" s="21" t="s">
        <v>17</v>
      </c>
      <c r="C5" s="72">
        <f>C7+C9+C11</f>
        <v>370801</v>
      </c>
      <c r="D5" s="72">
        <f>D7+D9+D11</f>
        <v>205322</v>
      </c>
      <c r="E5" s="72">
        <f t="shared" si="0"/>
        <v>75</v>
      </c>
      <c r="F5" s="72">
        <f t="shared" si="0"/>
        <v>11130</v>
      </c>
      <c r="G5" s="72">
        <f>SUM(C5:F5)</f>
        <v>587328</v>
      </c>
      <c r="H5" s="72">
        <f>H7+H9+H11</f>
        <v>893650.30999999994</v>
      </c>
      <c r="I5" s="72">
        <f t="shared" si="1"/>
        <v>85785.09</v>
      </c>
      <c r="J5" s="72">
        <f t="shared" si="1"/>
        <v>376452.23000000004</v>
      </c>
      <c r="K5" s="72">
        <f>SUM(H5:J5)</f>
        <v>1355887.63</v>
      </c>
      <c r="L5" s="72">
        <f>G5+K5</f>
        <v>1943215.63</v>
      </c>
      <c r="M5" s="72">
        <f>M7+M9+M11</f>
        <v>246463.04</v>
      </c>
      <c r="N5" s="72">
        <f>M5+L5</f>
        <v>2189678.67</v>
      </c>
      <c r="O5" s="40"/>
    </row>
    <row r="6" spans="1:15" x14ac:dyDescent="0.25">
      <c r="A6" s="136" t="s">
        <v>18</v>
      </c>
      <c r="B6" s="21" t="s">
        <v>16</v>
      </c>
      <c r="C6" s="86">
        <f>'Zemgale pārējie'!C6+'Zemgale valst'!C6</f>
        <v>997.68000000000006</v>
      </c>
      <c r="D6" s="86">
        <f>'Zemgale pārējie'!D6+'Zemgale valst'!D6</f>
        <v>661.47</v>
      </c>
      <c r="E6" s="86">
        <f>'Zemgale pārējie'!E6+'Zemgale valst'!E6</f>
        <v>0</v>
      </c>
      <c r="F6" s="86">
        <f>'Zemgale pārējie'!F6+'Zemgale valst'!F6</f>
        <v>60.56</v>
      </c>
      <c r="G6" s="70">
        <f>SUM(C6:F6)</f>
        <v>1719.71</v>
      </c>
      <c r="H6" s="86">
        <f>'Zemgale pārējie'!H6+'Zemgale valst'!H6</f>
        <v>3131.76</v>
      </c>
      <c r="I6" s="86">
        <f>'Zemgale pārējie'!I6+'Zemgale valst'!I6</f>
        <v>302.26</v>
      </c>
      <c r="J6" s="86">
        <f>'Zemgale pārējie'!J6+'Zemgale valst'!J6</f>
        <v>612.03</v>
      </c>
      <c r="K6" s="70">
        <f>SUM(H6:J6)</f>
        <v>4046.05</v>
      </c>
      <c r="L6" s="70">
        <f>G6+K6</f>
        <v>5765.76</v>
      </c>
      <c r="M6" s="86">
        <f>'Zemgale pārējie'!M6+'Zemgale valst'!M6</f>
        <v>1338.58</v>
      </c>
      <c r="N6" s="70">
        <f>SUM(L6:M6)</f>
        <v>7104.34</v>
      </c>
      <c r="O6" s="40"/>
    </row>
    <row r="7" spans="1:15" ht="15.75" x14ac:dyDescent="0.25">
      <c r="A7" s="136"/>
      <c r="B7" s="21" t="s">
        <v>17</v>
      </c>
      <c r="C7" s="87">
        <f>'Zemgale pārējie'!C7+'Zemgale valst'!C7</f>
        <v>298659</v>
      </c>
      <c r="D7" s="87">
        <f>'Zemgale pārējie'!D7+'Zemgale valst'!D7</f>
        <v>189659</v>
      </c>
      <c r="E7" s="87">
        <f>'Zemgale pārējie'!E7+'Zemgale valst'!E7</f>
        <v>0</v>
      </c>
      <c r="F7" s="87">
        <f>'Zemgale pārējie'!F7+'Zemgale valst'!F7</f>
        <v>10514</v>
      </c>
      <c r="G7" s="75">
        <f t="shared" ref="G7:G39" si="2">SUM(C7:F7)</f>
        <v>498832</v>
      </c>
      <c r="H7" s="87">
        <f>'Zemgale pārējie'!H7+'Zemgale valst'!H7</f>
        <v>815110.24</v>
      </c>
      <c r="I7" s="87">
        <f>'Zemgale pārējie'!I7+'Zemgale valst'!I7</f>
        <v>85341.09</v>
      </c>
      <c r="J7" s="87">
        <f>'Zemgale pārējie'!J7+'Zemgale valst'!J7</f>
        <v>372955.53</v>
      </c>
      <c r="K7" s="75">
        <f t="shared" ref="K7:K39" si="3">SUM(H7:J7)</f>
        <v>1273406.8599999999</v>
      </c>
      <c r="L7" s="75">
        <f t="shared" ref="L7:L39" si="4">G7+K7</f>
        <v>1772238.8599999999</v>
      </c>
      <c r="M7" s="87">
        <f>'Zemgale pārējie'!M7+'Zemgale valst'!M7</f>
        <v>235251.1</v>
      </c>
      <c r="N7" s="75">
        <f t="shared" ref="N7:N39" si="5">SUM(L7:M7)</f>
        <v>2007489.96</v>
      </c>
      <c r="O7" s="40"/>
    </row>
    <row r="8" spans="1:15" x14ac:dyDescent="0.25">
      <c r="A8" s="136" t="s">
        <v>19</v>
      </c>
      <c r="B8" s="21" t="s">
        <v>16</v>
      </c>
      <c r="C8" s="86">
        <f>'Zemgale pārējie'!C8+'Zemgale valst'!C8</f>
        <v>54.93</v>
      </c>
      <c r="D8" s="86">
        <f>'Zemgale pārējie'!D8+'Zemgale valst'!D8</f>
        <v>59.19</v>
      </c>
      <c r="E8" s="86">
        <f>'Zemgale pārējie'!E8+'Zemgale valst'!E8</f>
        <v>2</v>
      </c>
      <c r="F8" s="86">
        <f>'Zemgale pārējie'!F8+'Zemgale valst'!F8</f>
        <v>10.66</v>
      </c>
      <c r="G8" s="70">
        <f t="shared" si="2"/>
        <v>126.78</v>
      </c>
      <c r="H8" s="86">
        <f>'Zemgale pārējie'!H8+'Zemgale valst'!H8</f>
        <v>170.98999999999998</v>
      </c>
      <c r="I8" s="86">
        <f>'Zemgale pārējie'!I8+'Zemgale valst'!I8</f>
        <v>13.91</v>
      </c>
      <c r="J8" s="86">
        <f>'Zemgale pārējie'!J8+'Zemgale valst'!J8</f>
        <v>77.48</v>
      </c>
      <c r="K8" s="70">
        <f t="shared" si="3"/>
        <v>262.38</v>
      </c>
      <c r="L8" s="70">
        <f t="shared" si="4"/>
        <v>389.15999999999997</v>
      </c>
      <c r="M8" s="86">
        <f>'Zemgale pārējie'!M8+'Zemgale valst'!M8</f>
        <v>243.2</v>
      </c>
      <c r="N8" s="70">
        <f t="shared" si="5"/>
        <v>632.3599999999999</v>
      </c>
      <c r="O8" s="40"/>
    </row>
    <row r="9" spans="1:15" ht="27.75" customHeight="1" x14ac:dyDescent="0.25">
      <c r="A9" s="136"/>
      <c r="B9" s="21" t="s">
        <v>17</v>
      </c>
      <c r="C9" s="87">
        <f>'Zemgale pārējie'!C9+'Zemgale valst'!C9</f>
        <v>2398</v>
      </c>
      <c r="D9" s="87">
        <f>'Zemgale pārējie'!D9+'Zemgale valst'!D9</f>
        <v>3440</v>
      </c>
      <c r="E9" s="87">
        <f>'Zemgale pārējie'!E9+'Zemgale valst'!E9</f>
        <v>75</v>
      </c>
      <c r="F9" s="87">
        <f>'Zemgale pārējie'!F9+'Zemgale valst'!F9</f>
        <v>616</v>
      </c>
      <c r="G9" s="75">
        <f t="shared" si="2"/>
        <v>6529</v>
      </c>
      <c r="H9" s="87">
        <f>'Zemgale pārējie'!H9+'Zemgale valst'!H9</f>
        <v>7822.6</v>
      </c>
      <c r="I9" s="87">
        <f>'Zemgale pārējie'!I9+'Zemgale valst'!I9</f>
        <v>443</v>
      </c>
      <c r="J9" s="87">
        <f>'Zemgale pārējie'!J9+'Zemgale valst'!J9</f>
        <v>3496.7</v>
      </c>
      <c r="K9" s="75">
        <f t="shared" si="3"/>
        <v>11762.3</v>
      </c>
      <c r="L9" s="75">
        <f t="shared" si="4"/>
        <v>18291.3</v>
      </c>
      <c r="M9" s="87">
        <f>'Zemgale pārējie'!M9+'Zemgale valst'!M9</f>
        <v>11209.94</v>
      </c>
      <c r="N9" s="75">
        <f t="shared" si="5"/>
        <v>29501.239999999998</v>
      </c>
      <c r="O9" s="40"/>
    </row>
    <row r="10" spans="1:15" ht="14.25" customHeight="1" x14ac:dyDescent="0.25">
      <c r="A10" s="136" t="s">
        <v>20</v>
      </c>
      <c r="B10" s="21" t="s">
        <v>16</v>
      </c>
      <c r="C10" s="86">
        <f>'Zemgale pārējie'!C10+'Zemgale valst'!C10</f>
        <v>286.7</v>
      </c>
      <c r="D10" s="86">
        <f>'Zemgale pārējie'!D10+'Zemgale valst'!D10</f>
        <v>52.82</v>
      </c>
      <c r="E10" s="86">
        <f>'Zemgale pārējie'!E10+'Zemgale valst'!E10</f>
        <v>0</v>
      </c>
      <c r="F10" s="86">
        <f>'Zemgale pārējie'!F10+'Zemgale valst'!F10</f>
        <v>0.22</v>
      </c>
      <c r="G10" s="70">
        <f t="shared" si="2"/>
        <v>339.74</v>
      </c>
      <c r="H10" s="86">
        <f>'Zemgale pārējie'!H10+'Zemgale valst'!H10</f>
        <v>344.75</v>
      </c>
      <c r="I10" s="86">
        <f>'Zemgale pārējie'!I10+'Zemgale valst'!I10</f>
        <v>0.3</v>
      </c>
      <c r="J10" s="86">
        <f>'Zemgale pārējie'!J10+'Zemgale valst'!J10</f>
        <v>0</v>
      </c>
      <c r="K10" s="70">
        <f t="shared" si="3"/>
        <v>345.05</v>
      </c>
      <c r="L10" s="70">
        <f t="shared" si="4"/>
        <v>684.79</v>
      </c>
      <c r="M10" s="86">
        <f>'Zemgale pārējie'!M10+'Zemgale valst'!M10</f>
        <v>1.06</v>
      </c>
      <c r="N10" s="70">
        <f t="shared" si="5"/>
        <v>685.84999999999991</v>
      </c>
      <c r="O10" s="40"/>
    </row>
    <row r="11" spans="1:15" ht="14.25" customHeight="1" x14ac:dyDescent="0.25">
      <c r="A11" s="136"/>
      <c r="B11" s="21" t="s">
        <v>17</v>
      </c>
      <c r="C11" s="87">
        <f>'Zemgale pārējie'!C11+'Zemgale valst'!C11</f>
        <v>69744</v>
      </c>
      <c r="D11" s="87">
        <f>'Zemgale pārējie'!D11+'Zemgale valst'!D11</f>
        <v>12223</v>
      </c>
      <c r="E11" s="87">
        <f>'Zemgale pārējie'!E11+'Zemgale valst'!E11</f>
        <v>0</v>
      </c>
      <c r="F11" s="87">
        <f>'Zemgale pārējie'!F11+'Zemgale valst'!F11</f>
        <v>0</v>
      </c>
      <c r="G11" s="75">
        <f t="shared" si="2"/>
        <v>81967</v>
      </c>
      <c r="H11" s="87">
        <f>'Zemgale pārējie'!H11+'Zemgale valst'!H11</f>
        <v>70717.47</v>
      </c>
      <c r="I11" s="87">
        <f>'Zemgale pārējie'!I11+'Zemgale valst'!I11</f>
        <v>1</v>
      </c>
      <c r="J11" s="87">
        <f>'Zemgale pārējie'!J11+'Zemgale valst'!J11</f>
        <v>0</v>
      </c>
      <c r="K11" s="75">
        <f t="shared" si="3"/>
        <v>70718.47</v>
      </c>
      <c r="L11" s="75">
        <f t="shared" si="4"/>
        <v>152685.47</v>
      </c>
      <c r="M11" s="87">
        <f>'Zemgale pārējie'!M11+'Zemgale valst'!M11</f>
        <v>2</v>
      </c>
      <c r="N11" s="75">
        <f t="shared" si="5"/>
        <v>152687.47</v>
      </c>
      <c r="O11" s="40"/>
    </row>
    <row r="12" spans="1:15" ht="14.25" customHeight="1" x14ac:dyDescent="0.25">
      <c r="A12" s="20" t="s">
        <v>21</v>
      </c>
      <c r="B12" s="21" t="s">
        <v>16</v>
      </c>
      <c r="C12" s="86">
        <f>'Zemgale pārējie'!C12+'Zemgale valst'!C12</f>
        <v>1753.2</v>
      </c>
      <c r="D12" s="86">
        <f>'Zemgale pārējie'!D12+'Zemgale valst'!D12</f>
        <v>2685.96</v>
      </c>
      <c r="E12" s="86">
        <f>'Zemgale pārējie'!E12+'Zemgale valst'!E12</f>
        <v>6.35</v>
      </c>
      <c r="F12" s="86">
        <f>'Zemgale pārējie'!F12+'Zemgale valst'!F12</f>
        <v>21.77</v>
      </c>
      <c r="G12" s="69">
        <f t="shared" si="2"/>
        <v>4467.2800000000007</v>
      </c>
      <c r="H12" s="86">
        <f>'Zemgale pārējie'!H12+'Zemgale valst'!H12</f>
        <v>1350.25</v>
      </c>
      <c r="I12" s="86">
        <f>'Zemgale pārējie'!I12+'Zemgale valst'!I12</f>
        <v>109.58</v>
      </c>
      <c r="J12" s="86">
        <f>'Zemgale pārējie'!J12+'Zemgale valst'!J12</f>
        <v>83.83</v>
      </c>
      <c r="K12" s="69">
        <f t="shared" si="3"/>
        <v>1543.6599999999999</v>
      </c>
      <c r="L12" s="69">
        <f t="shared" si="4"/>
        <v>6010.9400000000005</v>
      </c>
      <c r="M12" s="86">
        <f>'Zemgale pārējie'!M12+'Zemgale valst'!M12</f>
        <v>230.37</v>
      </c>
      <c r="N12" s="69">
        <f t="shared" si="5"/>
        <v>6241.31</v>
      </c>
      <c r="O12" s="40"/>
    </row>
    <row r="13" spans="1:15" ht="14.25" customHeight="1" x14ac:dyDescent="0.25">
      <c r="A13" s="21" t="s">
        <v>37</v>
      </c>
      <c r="B13" s="21" t="s">
        <v>17</v>
      </c>
      <c r="C13" s="87">
        <f>'Zemgale pārējie'!C13+'Zemgale valst'!C13</f>
        <v>92263</v>
      </c>
      <c r="D13" s="87">
        <f>'Zemgale pārējie'!D13+'Zemgale valst'!D13</f>
        <v>144311</v>
      </c>
      <c r="E13" s="87">
        <f>'Zemgale pārējie'!E13+'Zemgale valst'!E13</f>
        <v>87</v>
      </c>
      <c r="F13" s="87">
        <f>'Zemgale pārējie'!F13+'Zemgale valst'!F13</f>
        <v>1244</v>
      </c>
      <c r="G13" s="72">
        <f t="shared" si="2"/>
        <v>237905</v>
      </c>
      <c r="H13" s="87">
        <f>'Zemgale pārējie'!H13+'Zemgale valst'!H13</f>
        <v>44896.639999999999</v>
      </c>
      <c r="I13" s="87">
        <f>'Zemgale pārējie'!I13+'Zemgale valst'!I13</f>
        <v>4294.38</v>
      </c>
      <c r="J13" s="87">
        <f>'Zemgale pārējie'!J13+'Zemgale valst'!J13</f>
        <v>2670</v>
      </c>
      <c r="K13" s="72">
        <f t="shared" si="3"/>
        <v>51861.02</v>
      </c>
      <c r="L13" s="72">
        <f t="shared" si="4"/>
        <v>289766.02</v>
      </c>
      <c r="M13" s="87">
        <f>'Zemgale pārējie'!M13+'Zemgale valst'!M13</f>
        <v>4860</v>
      </c>
      <c r="N13" s="72">
        <f t="shared" si="5"/>
        <v>294626.02</v>
      </c>
      <c r="O13" s="40"/>
    </row>
    <row r="14" spans="1:15" ht="14.25" customHeight="1" x14ac:dyDescent="0.25">
      <c r="A14" s="133" t="s">
        <v>23</v>
      </c>
      <c r="B14" s="21" t="s">
        <v>16</v>
      </c>
      <c r="C14" s="86">
        <f>'Zemgale pārējie'!C14+'Zemgale valst'!C14</f>
        <v>65.89</v>
      </c>
      <c r="D14" s="86">
        <f>'Zemgale pārējie'!D14+'Zemgale valst'!D14</f>
        <v>142.75</v>
      </c>
      <c r="E14" s="86">
        <f>'Zemgale pārējie'!E14+'Zemgale valst'!E14</f>
        <v>0.5</v>
      </c>
      <c r="F14" s="86">
        <f>'Zemgale pārējie'!F14+'Zemgale valst'!F14</f>
        <v>97.86</v>
      </c>
      <c r="G14" s="69">
        <f t="shared" si="2"/>
        <v>307</v>
      </c>
      <c r="H14" s="86">
        <f>'Zemgale pārējie'!H14+'Zemgale valst'!H14</f>
        <v>106.53999999999999</v>
      </c>
      <c r="I14" s="86">
        <f>'Zemgale pārējie'!I14+'Zemgale valst'!I14</f>
        <v>6.69</v>
      </c>
      <c r="J14" s="86">
        <f>'Zemgale pārējie'!J14+'Zemgale valst'!J14</f>
        <v>3.25</v>
      </c>
      <c r="K14" s="69">
        <f t="shared" si="3"/>
        <v>116.47999999999999</v>
      </c>
      <c r="L14" s="69">
        <f t="shared" si="4"/>
        <v>423.48</v>
      </c>
      <c r="M14" s="86">
        <f>'Zemgale pārējie'!M14+'Zemgale valst'!M14</f>
        <v>3.94</v>
      </c>
      <c r="N14" s="69">
        <f t="shared" si="5"/>
        <v>427.42</v>
      </c>
      <c r="O14" s="40"/>
    </row>
    <row r="15" spans="1:15" ht="14.25" customHeight="1" x14ac:dyDescent="0.25">
      <c r="A15" s="133"/>
      <c r="B15" s="21" t="s">
        <v>17</v>
      </c>
      <c r="C15" s="87">
        <f>'Zemgale pārējie'!C15+'Zemgale valst'!C15</f>
        <v>15118</v>
      </c>
      <c r="D15" s="87">
        <f>'Zemgale pārējie'!D15+'Zemgale valst'!D15</f>
        <v>24033</v>
      </c>
      <c r="E15" s="87">
        <f>'Zemgale pārējie'!E15+'Zemgale valst'!E15</f>
        <v>150</v>
      </c>
      <c r="F15" s="87">
        <f>'Zemgale pārējie'!F15+'Zemgale valst'!F15</f>
        <v>15018.6</v>
      </c>
      <c r="G15" s="72">
        <f t="shared" si="2"/>
        <v>54319.6</v>
      </c>
      <c r="H15" s="87">
        <f>'Zemgale pārējie'!H15+'Zemgale valst'!H15</f>
        <v>15209.1</v>
      </c>
      <c r="I15" s="87">
        <f>'Zemgale pārējie'!I15+'Zemgale valst'!I15</f>
        <v>948</v>
      </c>
      <c r="J15" s="87">
        <f>'Zemgale pārējie'!J15+'Zemgale valst'!J15</f>
        <v>660</v>
      </c>
      <c r="K15" s="72">
        <f t="shared" si="3"/>
        <v>16817.099999999999</v>
      </c>
      <c r="L15" s="72">
        <f t="shared" si="4"/>
        <v>71136.7</v>
      </c>
      <c r="M15" s="87">
        <f>'Zemgale pārējie'!M15+'Zemgale valst'!M15</f>
        <v>458</v>
      </c>
      <c r="N15" s="72">
        <f t="shared" si="5"/>
        <v>71594.7</v>
      </c>
      <c r="O15" s="40"/>
    </row>
    <row r="16" spans="1:15" ht="14.25" customHeight="1" x14ac:dyDescent="0.25">
      <c r="A16" s="133" t="s">
        <v>24</v>
      </c>
      <c r="B16" s="21" t="s">
        <v>16</v>
      </c>
      <c r="C16" s="86">
        <f>'Zemgale pārējie'!C16+'Zemgale valst'!C16</f>
        <v>1238.75</v>
      </c>
      <c r="D16" s="86">
        <f>'Zemgale pārējie'!D16+'Zemgale valst'!D16</f>
        <v>1241.78</v>
      </c>
      <c r="E16" s="86">
        <f>'Zemgale pārējie'!E16+'Zemgale valst'!E16</f>
        <v>7.36</v>
      </c>
      <c r="F16" s="86">
        <f>'Zemgale pārējie'!F16+'Zemgale valst'!F16</f>
        <v>150.66</v>
      </c>
      <c r="G16" s="69">
        <f t="shared" si="2"/>
        <v>2638.5499999999997</v>
      </c>
      <c r="H16" s="86">
        <f>'Zemgale pārējie'!H16+'Zemgale valst'!H16</f>
        <v>769.1</v>
      </c>
      <c r="I16" s="86">
        <f>'Zemgale pārējie'!I16+'Zemgale valst'!I16</f>
        <v>54.569999999999993</v>
      </c>
      <c r="J16" s="86">
        <f>'Zemgale pārējie'!J16+'Zemgale valst'!J16</f>
        <v>91.23</v>
      </c>
      <c r="K16" s="69">
        <f t="shared" si="3"/>
        <v>914.90000000000009</v>
      </c>
      <c r="L16" s="69">
        <f t="shared" si="4"/>
        <v>3553.45</v>
      </c>
      <c r="M16" s="86">
        <f>'Zemgale pārējie'!M16+'Zemgale valst'!M16</f>
        <v>128.73000000000002</v>
      </c>
      <c r="N16" s="69">
        <f t="shared" si="5"/>
        <v>3682.18</v>
      </c>
      <c r="O16" s="40"/>
    </row>
    <row r="17" spans="1:15" ht="14.25" customHeight="1" x14ac:dyDescent="0.25">
      <c r="A17" s="133"/>
      <c r="B17" s="21" t="s">
        <v>17</v>
      </c>
      <c r="C17" s="87">
        <f>'Zemgale pārējie'!C17+'Zemgale valst'!C17</f>
        <v>20216</v>
      </c>
      <c r="D17" s="87">
        <f>'Zemgale pārējie'!D17+'Zemgale valst'!D17</f>
        <v>21018.5</v>
      </c>
      <c r="E17" s="87">
        <f>'Zemgale pārējie'!E17+'Zemgale valst'!E17</f>
        <v>38</v>
      </c>
      <c r="F17" s="87">
        <f>'Zemgale pārējie'!F17+'Zemgale valst'!F17</f>
        <v>7653</v>
      </c>
      <c r="G17" s="72">
        <f t="shared" si="2"/>
        <v>48925.5</v>
      </c>
      <c r="H17" s="87">
        <f>'Zemgale pārējie'!H17+'Zemgale valst'!H17</f>
        <v>11879.9</v>
      </c>
      <c r="I17" s="87">
        <f>'Zemgale pārējie'!I17+'Zemgale valst'!I17</f>
        <v>980</v>
      </c>
      <c r="J17" s="87">
        <f>'Zemgale pārējie'!J17+'Zemgale valst'!J17</f>
        <v>1204</v>
      </c>
      <c r="K17" s="72">
        <f t="shared" si="3"/>
        <v>14063.9</v>
      </c>
      <c r="L17" s="72">
        <f t="shared" si="4"/>
        <v>62989.4</v>
      </c>
      <c r="M17" s="87">
        <f>'Zemgale pārējie'!M17+'Zemgale valst'!M17</f>
        <v>1694</v>
      </c>
      <c r="N17" s="72">
        <f t="shared" si="5"/>
        <v>64683.4</v>
      </c>
      <c r="O17" s="40"/>
    </row>
    <row r="18" spans="1:15" ht="14.25" customHeight="1" x14ac:dyDescent="0.25">
      <c r="A18" s="134" t="s">
        <v>25</v>
      </c>
      <c r="B18" s="21" t="s">
        <v>16</v>
      </c>
      <c r="C18" s="86">
        <f>'Zemgale pārējie'!C18+'Zemgale valst'!C18</f>
        <v>4.2200000000000006</v>
      </c>
      <c r="D18" s="86">
        <f>'Zemgale pārējie'!D18+'Zemgale valst'!D18</f>
        <v>1.8</v>
      </c>
      <c r="E18" s="86">
        <f>'Zemgale pārējie'!E18+'Zemgale valst'!E18</f>
        <v>0</v>
      </c>
      <c r="F18" s="86">
        <f>'Zemgale pārējie'!F18+'Zemgale valst'!F18</f>
        <v>0</v>
      </c>
      <c r="G18" s="69">
        <f t="shared" si="2"/>
        <v>6.0200000000000005</v>
      </c>
      <c r="H18" s="86">
        <f>'Zemgale pārējie'!H18+'Zemgale valst'!H18</f>
        <v>4.3</v>
      </c>
      <c r="I18" s="86">
        <f>'Zemgale pārējie'!I18+'Zemgale valst'!I18</f>
        <v>0</v>
      </c>
      <c r="J18" s="86">
        <f>'Zemgale pārējie'!J18+'Zemgale valst'!J18</f>
        <v>0</v>
      </c>
      <c r="K18" s="69">
        <f t="shared" si="3"/>
        <v>4.3</v>
      </c>
      <c r="L18" s="69">
        <f t="shared" si="4"/>
        <v>10.32</v>
      </c>
      <c r="M18" s="86">
        <f>'Zemgale pārējie'!M18+'Zemgale valst'!M18</f>
        <v>0</v>
      </c>
      <c r="N18" s="69">
        <f t="shared" si="5"/>
        <v>10.32</v>
      </c>
      <c r="O18" s="40"/>
    </row>
    <row r="19" spans="1:15" ht="14.25" customHeight="1" x14ac:dyDescent="0.25">
      <c r="A19" s="134"/>
      <c r="B19" s="21" t="s">
        <v>17</v>
      </c>
      <c r="C19" s="86">
        <f>'Zemgale pārējie'!C19+'Zemgale valst'!C19</f>
        <v>1013</v>
      </c>
      <c r="D19" s="86">
        <f>'Zemgale pārējie'!D19+'Zemgale valst'!D19</f>
        <v>432</v>
      </c>
      <c r="E19" s="86">
        <f>'Zemgale pārējie'!E19+'Zemgale valst'!E19</f>
        <v>0</v>
      </c>
      <c r="F19" s="86">
        <f>'Zemgale pārējie'!F19+'Zemgale valst'!F19</f>
        <v>0</v>
      </c>
      <c r="G19" s="69">
        <f t="shared" si="2"/>
        <v>1445</v>
      </c>
      <c r="H19" s="86">
        <f>'Zemgale pārējie'!H19+'Zemgale valst'!H19</f>
        <v>1287</v>
      </c>
      <c r="I19" s="86">
        <f>'Zemgale pārējie'!I19+'Zemgale valst'!I19</f>
        <v>0</v>
      </c>
      <c r="J19" s="86">
        <f>'Zemgale pārējie'!J19+'Zemgale valst'!J19</f>
        <v>0</v>
      </c>
      <c r="K19" s="69">
        <f t="shared" si="3"/>
        <v>1287</v>
      </c>
      <c r="L19" s="69">
        <f t="shared" si="4"/>
        <v>2732</v>
      </c>
      <c r="M19" s="86">
        <f>'Zemgale pārējie'!M19+'Zemgale valst'!M19</f>
        <v>0</v>
      </c>
      <c r="N19" s="69">
        <f t="shared" si="5"/>
        <v>2732</v>
      </c>
      <c r="O19" s="40"/>
    </row>
    <row r="20" spans="1:15" ht="14.25" customHeight="1" x14ac:dyDescent="0.25">
      <c r="A20" s="134" t="s">
        <v>26</v>
      </c>
      <c r="B20" s="21" t="s">
        <v>16</v>
      </c>
      <c r="C20" s="86">
        <f>'Zemgale pārējie'!C20+'Zemgale valst'!C20</f>
        <v>0</v>
      </c>
      <c r="D20" s="86">
        <f>'Zemgale pārējie'!D20+'Zemgale valst'!D20</f>
        <v>0.52</v>
      </c>
      <c r="E20" s="86">
        <f>'Zemgale pārējie'!E20+'Zemgale valst'!E20</f>
        <v>0</v>
      </c>
      <c r="F20" s="86">
        <f>'Zemgale pārējie'!F20+'Zemgale valst'!F20</f>
        <v>0</v>
      </c>
      <c r="G20" s="69">
        <f t="shared" si="2"/>
        <v>0.52</v>
      </c>
      <c r="H20" s="86">
        <f>'Zemgale pārējie'!H20+'Zemgale valst'!H20</f>
        <v>0</v>
      </c>
      <c r="I20" s="86">
        <f>'Zemgale pārējie'!I20+'Zemgale valst'!I20</f>
        <v>0</v>
      </c>
      <c r="J20" s="86">
        <f>'Zemgale pārējie'!J20+'Zemgale valst'!J20</f>
        <v>0</v>
      </c>
      <c r="K20" s="69">
        <f t="shared" si="3"/>
        <v>0</v>
      </c>
      <c r="L20" s="69">
        <f t="shared" si="4"/>
        <v>0.52</v>
      </c>
      <c r="M20" s="86">
        <f>'Zemgale pārējie'!M20+'Zemgale valst'!M20</f>
        <v>0</v>
      </c>
      <c r="N20" s="69">
        <f t="shared" si="5"/>
        <v>0.52</v>
      </c>
      <c r="O20" s="40"/>
    </row>
    <row r="21" spans="1:15" ht="14.25" customHeight="1" x14ac:dyDescent="0.25">
      <c r="A21" s="134"/>
      <c r="B21" s="21" t="s">
        <v>17</v>
      </c>
      <c r="C21" s="86">
        <f>'Zemgale pārējie'!C21+'Zemgale valst'!C21</f>
        <v>0</v>
      </c>
      <c r="D21" s="86">
        <f>'Zemgale pārējie'!D21+'Zemgale valst'!D21</f>
        <v>20</v>
      </c>
      <c r="E21" s="86">
        <f>'Zemgale pārējie'!E21+'Zemgale valst'!E21</f>
        <v>0</v>
      </c>
      <c r="F21" s="86">
        <f>'Zemgale pārējie'!F21+'Zemgale valst'!F21</f>
        <v>0</v>
      </c>
      <c r="G21" s="69">
        <f t="shared" si="2"/>
        <v>20</v>
      </c>
      <c r="H21" s="86">
        <f>'Zemgale pārējie'!H21+'Zemgale valst'!H21</f>
        <v>0</v>
      </c>
      <c r="I21" s="86">
        <f>'Zemgale pārējie'!I21+'Zemgale valst'!I21</f>
        <v>0</v>
      </c>
      <c r="J21" s="86">
        <f>'Zemgale pārējie'!J21+'Zemgale valst'!J21</f>
        <v>0</v>
      </c>
      <c r="K21" s="69">
        <f t="shared" si="3"/>
        <v>0</v>
      </c>
      <c r="L21" s="69">
        <f t="shared" si="4"/>
        <v>20</v>
      </c>
      <c r="M21" s="86">
        <f>'Zemgale pārējie'!M21+'Zemgale valst'!M21</f>
        <v>0</v>
      </c>
      <c r="N21" s="69">
        <f t="shared" si="5"/>
        <v>20</v>
      </c>
      <c r="O21" s="40"/>
    </row>
    <row r="22" spans="1:15" ht="14.25" customHeight="1" x14ac:dyDescent="0.25">
      <c r="A22" s="20" t="s">
        <v>27</v>
      </c>
      <c r="B22" s="21" t="s">
        <v>16</v>
      </c>
      <c r="C22" s="86">
        <f>'Zemgale pārējie'!C22+'Zemgale valst'!C22</f>
        <v>1.97</v>
      </c>
      <c r="D22" s="86">
        <f>'Zemgale pārējie'!D22+'Zemgale valst'!D22</f>
        <v>0.7</v>
      </c>
      <c r="E22" s="86">
        <f>'Zemgale pārējie'!E22+'Zemgale valst'!E22</f>
        <v>0</v>
      </c>
      <c r="F22" s="86">
        <f>'Zemgale pārējie'!F22+'Zemgale valst'!F22</f>
        <v>0.1</v>
      </c>
      <c r="G22" s="69">
        <f t="shared" si="2"/>
        <v>2.77</v>
      </c>
      <c r="H22" s="86">
        <f>'Zemgale pārējie'!H22+'Zemgale valst'!H22</f>
        <v>0.84000000000000008</v>
      </c>
      <c r="I22" s="86">
        <f>'Zemgale pārējie'!I22+'Zemgale valst'!I22</f>
        <v>0.1</v>
      </c>
      <c r="J22" s="86">
        <f>'Zemgale pārējie'!J22+'Zemgale valst'!J22</f>
        <v>1.88</v>
      </c>
      <c r="K22" s="69">
        <f t="shared" si="3"/>
        <v>2.82</v>
      </c>
      <c r="L22" s="69">
        <f t="shared" si="4"/>
        <v>5.59</v>
      </c>
      <c r="M22" s="86">
        <f>'Zemgale pārējie'!M22+'Zemgale valst'!M22</f>
        <v>0.3</v>
      </c>
      <c r="N22" s="69">
        <f t="shared" si="5"/>
        <v>5.89</v>
      </c>
      <c r="O22" s="40"/>
    </row>
    <row r="23" spans="1:15" ht="14.25" customHeight="1" x14ac:dyDescent="0.25">
      <c r="A23" s="23"/>
      <c r="B23" s="21" t="s">
        <v>17</v>
      </c>
      <c r="C23" s="86">
        <f>'Zemgale pārējie'!C23+'Zemgale valst'!C23</f>
        <v>240</v>
      </c>
      <c r="D23" s="86">
        <f>'Zemgale pārējie'!D23+'Zemgale valst'!D23</f>
        <v>49</v>
      </c>
      <c r="E23" s="86">
        <f>'Zemgale pārējie'!E23+'Zemgale valst'!E23</f>
        <v>0</v>
      </c>
      <c r="F23" s="86">
        <f>'Zemgale pārējie'!F23+'Zemgale valst'!F23</f>
        <v>11</v>
      </c>
      <c r="G23" s="69">
        <f t="shared" si="2"/>
        <v>300</v>
      </c>
      <c r="H23" s="86">
        <f>'Zemgale pārējie'!H23+'Zemgale valst'!H23</f>
        <v>73</v>
      </c>
      <c r="I23" s="86">
        <f>'Zemgale pārējie'!I23+'Zemgale valst'!I23</f>
        <v>10</v>
      </c>
      <c r="J23" s="86">
        <f>'Zemgale pārējie'!J23+'Zemgale valst'!J23</f>
        <v>50</v>
      </c>
      <c r="K23" s="69">
        <f t="shared" si="3"/>
        <v>133</v>
      </c>
      <c r="L23" s="69">
        <f t="shared" si="4"/>
        <v>433</v>
      </c>
      <c r="M23" s="86">
        <f>'Zemgale pārējie'!M23+'Zemgale valst'!M23</f>
        <v>26</v>
      </c>
      <c r="N23" s="69">
        <f t="shared" si="5"/>
        <v>459</v>
      </c>
      <c r="O23" s="40"/>
    </row>
    <row r="24" spans="1:15" ht="14.25" customHeight="1" x14ac:dyDescent="0.25">
      <c r="A24" s="133" t="s">
        <v>28</v>
      </c>
      <c r="B24" s="21" t="s">
        <v>16</v>
      </c>
      <c r="C24" s="86">
        <f>'Zemgale pārējie'!C24+'Zemgale valst'!C24</f>
        <v>104.67999999999999</v>
      </c>
      <c r="D24" s="86">
        <f>'Zemgale pārējie'!D24+'Zemgale valst'!D24</f>
        <v>39.309999999999995</v>
      </c>
      <c r="E24" s="86">
        <f>'Zemgale pārējie'!E24+'Zemgale valst'!E24</f>
        <v>0</v>
      </c>
      <c r="F24" s="86">
        <f>'Zemgale pārējie'!F24+'Zemgale valst'!F24</f>
        <v>2.88</v>
      </c>
      <c r="G24" s="69">
        <f t="shared" si="2"/>
        <v>146.86999999999998</v>
      </c>
      <c r="H24" s="86">
        <f>'Zemgale pārējie'!H24+'Zemgale valst'!H24</f>
        <v>36.35</v>
      </c>
      <c r="I24" s="86">
        <f>'Zemgale pārējie'!I24+'Zemgale valst'!I24</f>
        <v>4.43</v>
      </c>
      <c r="J24" s="86">
        <f>'Zemgale pārējie'!J24+'Zemgale valst'!J24</f>
        <v>8.42</v>
      </c>
      <c r="K24" s="69">
        <f t="shared" si="3"/>
        <v>49.2</v>
      </c>
      <c r="L24" s="69">
        <f t="shared" si="4"/>
        <v>196.07</v>
      </c>
      <c r="M24" s="86">
        <f>'Zemgale pārējie'!M24+'Zemgale valst'!M24</f>
        <v>11.54</v>
      </c>
      <c r="N24" s="69">
        <f t="shared" si="5"/>
        <v>207.60999999999999</v>
      </c>
      <c r="O24" s="40"/>
    </row>
    <row r="25" spans="1:15" ht="14.25" customHeight="1" x14ac:dyDescent="0.25">
      <c r="A25" s="133"/>
      <c r="B25" s="21" t="s">
        <v>17</v>
      </c>
      <c r="C25" s="86">
        <f>'Zemgale pārējie'!C25+'Zemgale valst'!C25</f>
        <v>5118</v>
      </c>
      <c r="D25" s="86">
        <f>'Zemgale pārējie'!D25+'Zemgale valst'!D25</f>
        <v>1535</v>
      </c>
      <c r="E25" s="86">
        <f>'Zemgale pārējie'!E25+'Zemgale valst'!E25</f>
        <v>0</v>
      </c>
      <c r="F25" s="86">
        <f>'Zemgale pārējie'!F25+'Zemgale valst'!F25</f>
        <v>63</v>
      </c>
      <c r="G25" s="69">
        <f t="shared" si="2"/>
        <v>6716</v>
      </c>
      <c r="H25" s="86">
        <f>'Zemgale pārējie'!H25+'Zemgale valst'!H25</f>
        <v>2147</v>
      </c>
      <c r="I25" s="86">
        <f>'Zemgale pārējie'!I25+'Zemgale valst'!I25</f>
        <v>278</v>
      </c>
      <c r="J25" s="86">
        <f>'Zemgale pārējie'!J25+'Zemgale valst'!J25</f>
        <v>435</v>
      </c>
      <c r="K25" s="69">
        <f t="shared" si="3"/>
        <v>2860</v>
      </c>
      <c r="L25" s="69">
        <f t="shared" si="4"/>
        <v>9576</v>
      </c>
      <c r="M25" s="86">
        <f>'Zemgale pārējie'!M25+'Zemgale valst'!M25</f>
        <v>213</v>
      </c>
      <c r="N25" s="69">
        <f t="shared" si="5"/>
        <v>9789</v>
      </c>
      <c r="O25" s="40"/>
    </row>
    <row r="26" spans="1:15" ht="14.25" customHeight="1" x14ac:dyDescent="0.25">
      <c r="A26" s="133" t="s">
        <v>29</v>
      </c>
      <c r="B26" s="21" t="s">
        <v>16</v>
      </c>
      <c r="C26" s="86">
        <f>'Zemgale pārējie'!C26+'Zemgale valst'!C26</f>
        <v>0</v>
      </c>
      <c r="D26" s="86">
        <f>'Zemgale pārējie'!D26+'Zemgale valst'!D26</f>
        <v>0</v>
      </c>
      <c r="E26" s="86">
        <f>'Zemgale pārējie'!E26+'Zemgale valst'!E26</f>
        <v>0</v>
      </c>
      <c r="F26" s="86">
        <f>'Zemgale pārējie'!F26+'Zemgale valst'!F26</f>
        <v>0</v>
      </c>
      <c r="G26" s="69">
        <f t="shared" si="2"/>
        <v>0</v>
      </c>
      <c r="H26" s="86">
        <f>'Zemgale pārējie'!H26+'Zemgale valst'!H26</f>
        <v>0</v>
      </c>
      <c r="I26" s="86">
        <f>'Zemgale pārējie'!I26+'Zemgale valst'!I26</f>
        <v>0</v>
      </c>
      <c r="J26" s="86">
        <f>'Zemgale pārējie'!J26+'Zemgale valst'!J26</f>
        <v>0</v>
      </c>
      <c r="K26" s="69">
        <f t="shared" si="3"/>
        <v>0</v>
      </c>
      <c r="L26" s="69">
        <f t="shared" si="4"/>
        <v>0</v>
      </c>
      <c r="M26" s="86">
        <f>'Zemgale pārējie'!M26+'Zemgale valst'!M26</f>
        <v>0</v>
      </c>
      <c r="N26" s="69">
        <f t="shared" si="5"/>
        <v>0</v>
      </c>
      <c r="O26" s="40"/>
    </row>
    <row r="27" spans="1:15" ht="14.25" customHeight="1" x14ac:dyDescent="0.25">
      <c r="A27" s="133"/>
      <c r="B27" s="21" t="s">
        <v>17</v>
      </c>
      <c r="C27" s="86">
        <f>'Zemgale pārējie'!C27+'Zemgale valst'!C27</f>
        <v>0</v>
      </c>
      <c r="D27" s="86">
        <f>'Zemgale pārējie'!D27+'Zemgale valst'!D27</f>
        <v>0</v>
      </c>
      <c r="E27" s="86">
        <f>'Zemgale pārējie'!E27+'Zemgale valst'!E27</f>
        <v>0</v>
      </c>
      <c r="F27" s="86">
        <f>'Zemgale pārējie'!F27+'Zemgale valst'!F27</f>
        <v>0</v>
      </c>
      <c r="G27" s="69">
        <f t="shared" si="2"/>
        <v>0</v>
      </c>
      <c r="H27" s="86">
        <f>'Zemgale pārējie'!H27+'Zemgale valst'!H27</f>
        <v>0</v>
      </c>
      <c r="I27" s="86">
        <f>'Zemgale pārējie'!I27+'Zemgale valst'!I27</f>
        <v>0</v>
      </c>
      <c r="J27" s="86">
        <f>'Zemgale pārējie'!J27+'Zemgale valst'!J27</f>
        <v>0</v>
      </c>
      <c r="K27" s="69">
        <f t="shared" si="3"/>
        <v>0</v>
      </c>
      <c r="L27" s="69">
        <f t="shared" si="4"/>
        <v>0</v>
      </c>
      <c r="M27" s="86">
        <f>'Zemgale pārējie'!M27+'Zemgale valst'!M27</f>
        <v>0</v>
      </c>
      <c r="N27" s="69">
        <f t="shared" si="5"/>
        <v>0</v>
      </c>
      <c r="O27" s="40"/>
    </row>
    <row r="28" spans="1:15" ht="14.25" customHeight="1" x14ac:dyDescent="0.25">
      <c r="A28" s="133" t="s">
        <v>30</v>
      </c>
      <c r="B28" s="21" t="s">
        <v>16</v>
      </c>
      <c r="C28" s="86">
        <f>'Zemgale pārējie'!C28+'Zemgale valst'!C28</f>
        <v>0</v>
      </c>
      <c r="D28" s="86">
        <f>'Zemgale pārējie'!D28+'Zemgale valst'!D28</f>
        <v>0.05</v>
      </c>
      <c r="E28" s="86">
        <f>'Zemgale pārējie'!E28+'Zemgale valst'!E28</f>
        <v>0</v>
      </c>
      <c r="F28" s="86">
        <f>'Zemgale pārējie'!F28+'Zemgale valst'!F28</f>
        <v>0</v>
      </c>
      <c r="G28" s="69">
        <f t="shared" si="2"/>
        <v>0.05</v>
      </c>
      <c r="H28" s="86">
        <f>'Zemgale pārējie'!H28+'Zemgale valst'!H28</f>
        <v>0</v>
      </c>
      <c r="I28" s="86">
        <f>'Zemgale pārējie'!I28+'Zemgale valst'!I28</f>
        <v>0</v>
      </c>
      <c r="J28" s="86">
        <f>'Zemgale pārējie'!J28+'Zemgale valst'!J28</f>
        <v>0</v>
      </c>
      <c r="K28" s="69">
        <f t="shared" si="3"/>
        <v>0</v>
      </c>
      <c r="L28" s="69">
        <f t="shared" si="4"/>
        <v>0.05</v>
      </c>
      <c r="M28" s="86">
        <f>'Zemgale pārējie'!M28+'Zemgale valst'!M28</f>
        <v>0</v>
      </c>
      <c r="N28" s="69">
        <f t="shared" si="5"/>
        <v>0.05</v>
      </c>
      <c r="O28" s="40"/>
    </row>
    <row r="29" spans="1:15" ht="14.25" customHeight="1" x14ac:dyDescent="0.25">
      <c r="A29" s="133"/>
      <c r="B29" s="21" t="s">
        <v>17</v>
      </c>
      <c r="C29" s="86">
        <f>'Zemgale pārējie'!C29+'Zemgale valst'!C29</f>
        <v>0</v>
      </c>
      <c r="D29" s="86">
        <f>'Zemgale pārējie'!D29+'Zemgale valst'!D29</f>
        <v>9</v>
      </c>
      <c r="E29" s="86">
        <f>'Zemgale pārējie'!E29+'Zemgale valst'!E29</f>
        <v>0</v>
      </c>
      <c r="F29" s="86">
        <f>'Zemgale pārējie'!F29+'Zemgale valst'!F29</f>
        <v>0</v>
      </c>
      <c r="G29" s="69">
        <f t="shared" si="2"/>
        <v>9</v>
      </c>
      <c r="H29" s="86">
        <f>'Zemgale pārējie'!H29+'Zemgale valst'!H29</f>
        <v>0</v>
      </c>
      <c r="I29" s="86">
        <f>'Zemgale pārējie'!I29+'Zemgale valst'!I29</f>
        <v>0</v>
      </c>
      <c r="J29" s="86">
        <f>'Zemgale pārējie'!J29+'Zemgale valst'!J29</f>
        <v>0</v>
      </c>
      <c r="K29" s="69">
        <f t="shared" si="3"/>
        <v>0</v>
      </c>
      <c r="L29" s="69">
        <f t="shared" si="4"/>
        <v>9</v>
      </c>
      <c r="M29" s="86">
        <f>'Zemgale pārējie'!M29+'Zemgale valst'!M29</f>
        <v>0</v>
      </c>
      <c r="N29" s="69">
        <f t="shared" si="5"/>
        <v>9</v>
      </c>
      <c r="O29" s="40"/>
    </row>
    <row r="30" spans="1:15" ht="14.25" customHeight="1" x14ac:dyDescent="0.25">
      <c r="A30" s="133" t="s">
        <v>31</v>
      </c>
      <c r="B30" s="21" t="s">
        <v>16</v>
      </c>
      <c r="C30" s="86">
        <f>'Zemgale pārējie'!C30+'Zemgale valst'!C30</f>
        <v>104.7</v>
      </c>
      <c r="D30" s="86">
        <f>'Zemgale pārējie'!D30+'Zemgale valst'!D30</f>
        <v>40.940000000000005</v>
      </c>
      <c r="E30" s="86">
        <f>'Zemgale pārējie'!E30+'Zemgale valst'!E30</f>
        <v>0</v>
      </c>
      <c r="F30" s="86">
        <f>'Zemgale pārējie'!F30+'Zemgale valst'!F30</f>
        <v>4.8</v>
      </c>
      <c r="G30" s="69">
        <f t="shared" si="2"/>
        <v>150.44000000000003</v>
      </c>
      <c r="H30" s="86">
        <f>'Zemgale pārējie'!H30+'Zemgale valst'!H30</f>
        <v>39.07</v>
      </c>
      <c r="I30" s="86">
        <f>'Zemgale pārējie'!I30+'Zemgale valst'!I30</f>
        <v>2.9000000000000004</v>
      </c>
      <c r="J30" s="86">
        <f>'Zemgale pārējie'!J30+'Zemgale valst'!J30</f>
        <v>6.6</v>
      </c>
      <c r="K30" s="69">
        <f t="shared" si="3"/>
        <v>48.57</v>
      </c>
      <c r="L30" s="69">
        <f t="shared" si="4"/>
        <v>199.01000000000002</v>
      </c>
      <c r="M30" s="86">
        <f>'Zemgale pārējie'!M30+'Zemgale valst'!M30</f>
        <v>5.5</v>
      </c>
      <c r="N30" s="69">
        <f t="shared" si="5"/>
        <v>204.51000000000002</v>
      </c>
      <c r="O30" s="40"/>
    </row>
    <row r="31" spans="1:15" ht="14.25" customHeight="1" x14ac:dyDescent="0.25">
      <c r="A31" s="133"/>
      <c r="B31" s="21" t="s">
        <v>17</v>
      </c>
      <c r="C31" s="87">
        <f>'Zemgale pārējie'!C31+'Zemgale valst'!C31</f>
        <v>19191</v>
      </c>
      <c r="D31" s="87">
        <f>'Zemgale pārējie'!D31+'Zemgale valst'!D31</f>
        <v>5305</v>
      </c>
      <c r="E31" s="87">
        <f>'Zemgale pārējie'!E31+'Zemgale valst'!E31</f>
        <v>0</v>
      </c>
      <c r="F31" s="87">
        <f>'Zemgale pārējie'!F31+'Zemgale valst'!F31</f>
        <v>396</v>
      </c>
      <c r="G31" s="72">
        <f t="shared" si="2"/>
        <v>24892</v>
      </c>
      <c r="H31" s="87">
        <f>'Zemgale pārējie'!H31+'Zemgale valst'!H31</f>
        <v>4946</v>
      </c>
      <c r="I31" s="87">
        <f>'Zemgale pārējie'!I31+'Zemgale valst'!I31</f>
        <v>515</v>
      </c>
      <c r="J31" s="87">
        <f>'Zemgale pārējie'!J31+'Zemgale valst'!J31</f>
        <v>754</v>
      </c>
      <c r="K31" s="72">
        <f t="shared" si="3"/>
        <v>6215</v>
      </c>
      <c r="L31" s="72">
        <f t="shared" si="4"/>
        <v>31107</v>
      </c>
      <c r="M31" s="87">
        <f>'Zemgale pārējie'!M31+'Zemgale valst'!M31</f>
        <v>779</v>
      </c>
      <c r="N31" s="72">
        <f t="shared" si="5"/>
        <v>31886</v>
      </c>
      <c r="O31" s="40"/>
    </row>
    <row r="32" spans="1:15" ht="14.25" customHeight="1" x14ac:dyDescent="0.25">
      <c r="A32" s="133" t="s">
        <v>32</v>
      </c>
      <c r="B32" s="21" t="s">
        <v>16</v>
      </c>
      <c r="C32" s="86">
        <f>'Zemgale pārējie'!C32+'Zemgale valst'!C32</f>
        <v>0</v>
      </c>
      <c r="D32" s="86">
        <f>'Zemgale pārējie'!D32+'Zemgale valst'!D32</f>
        <v>18.41</v>
      </c>
      <c r="E32" s="86">
        <f>'Zemgale pārējie'!E32+'Zemgale valst'!E32</f>
        <v>0</v>
      </c>
      <c r="F32" s="86">
        <f>'Zemgale pārējie'!F32+'Zemgale valst'!F32</f>
        <v>0</v>
      </c>
      <c r="G32" s="69">
        <f t="shared" si="2"/>
        <v>18.41</v>
      </c>
      <c r="H32" s="86">
        <f>'Zemgale pārējie'!H32+'Zemgale valst'!H32</f>
        <v>2.2400000000000002</v>
      </c>
      <c r="I32" s="86">
        <f>'Zemgale pārējie'!I32+'Zemgale valst'!I32</f>
        <v>1.39</v>
      </c>
      <c r="J32" s="86">
        <f>'Zemgale pārējie'!J32+'Zemgale valst'!J32</f>
        <v>0</v>
      </c>
      <c r="K32" s="69">
        <f t="shared" si="3"/>
        <v>3.63</v>
      </c>
      <c r="L32" s="69">
        <f t="shared" si="4"/>
        <v>22.04</v>
      </c>
      <c r="M32" s="86">
        <f>'Zemgale pārējie'!M32+'Zemgale valst'!M32</f>
        <v>0</v>
      </c>
      <c r="N32" s="69">
        <f t="shared" si="5"/>
        <v>22.04</v>
      </c>
      <c r="O32" s="40"/>
    </row>
    <row r="33" spans="1:18" ht="14.25" customHeight="1" x14ac:dyDescent="0.25">
      <c r="A33" s="133"/>
      <c r="B33" s="21" t="s">
        <v>17</v>
      </c>
      <c r="C33" s="86">
        <f>'Zemgale pārējie'!C33+'Zemgale valst'!C33</f>
        <v>0</v>
      </c>
      <c r="D33" s="86">
        <f>'Zemgale pārējie'!D33+'Zemgale valst'!D33</f>
        <v>100</v>
      </c>
      <c r="E33" s="86">
        <f>'Zemgale pārējie'!E33+'Zemgale valst'!E33</f>
        <v>0</v>
      </c>
      <c r="F33" s="86">
        <f>'Zemgale pārējie'!F33+'Zemgale valst'!F33</f>
        <v>0</v>
      </c>
      <c r="G33" s="69">
        <f t="shared" si="2"/>
        <v>100</v>
      </c>
      <c r="H33" s="86">
        <f>'Zemgale pārējie'!H33+'Zemgale valst'!H33</f>
        <v>40</v>
      </c>
      <c r="I33" s="86">
        <f>'Zemgale pārējie'!I33+'Zemgale valst'!I33</f>
        <v>6</v>
      </c>
      <c r="J33" s="86">
        <f>'Zemgale pārējie'!J33+'Zemgale valst'!J33</f>
        <v>0</v>
      </c>
      <c r="K33" s="69">
        <f t="shared" si="3"/>
        <v>46</v>
      </c>
      <c r="L33" s="69">
        <f t="shared" si="4"/>
        <v>146</v>
      </c>
      <c r="M33" s="86">
        <f>'Zemgale pārējie'!M33+'Zemgale valst'!M33</f>
        <v>0</v>
      </c>
      <c r="N33" s="69">
        <f t="shared" si="5"/>
        <v>146</v>
      </c>
      <c r="O33" s="40"/>
    </row>
    <row r="34" spans="1:18" ht="14.25" customHeight="1" x14ac:dyDescent="0.25">
      <c r="A34" s="133" t="s">
        <v>33</v>
      </c>
      <c r="B34" s="21" t="s">
        <v>16</v>
      </c>
      <c r="C34" s="86">
        <f>'Zemgale pārējie'!C34+'Zemgale valst'!C34</f>
        <v>0</v>
      </c>
      <c r="D34" s="86">
        <f>'Zemgale pārējie'!D34+'Zemgale valst'!D34</f>
        <v>2.1</v>
      </c>
      <c r="E34" s="86">
        <f>'Zemgale pārējie'!E34+'Zemgale valst'!E34</f>
        <v>0</v>
      </c>
      <c r="F34" s="86">
        <f>'Zemgale pārējie'!F34+'Zemgale valst'!F34</f>
        <v>0</v>
      </c>
      <c r="G34" s="69">
        <f t="shared" si="2"/>
        <v>2.1</v>
      </c>
      <c r="H34" s="86">
        <f>'Zemgale pārējie'!H34+'Zemgale valst'!H34</f>
        <v>0.6</v>
      </c>
      <c r="I34" s="86">
        <f>'Zemgale pārējie'!I34+'Zemgale valst'!I34</f>
        <v>0</v>
      </c>
      <c r="J34" s="86">
        <f>'Zemgale pārējie'!J34+'Zemgale valst'!J34</f>
        <v>0</v>
      </c>
      <c r="K34" s="69">
        <f t="shared" si="3"/>
        <v>0.6</v>
      </c>
      <c r="L34" s="69">
        <f t="shared" si="4"/>
        <v>2.7</v>
      </c>
      <c r="M34" s="86">
        <f>'Zemgale pārējie'!M34+'Zemgale valst'!M34</f>
        <v>0</v>
      </c>
      <c r="N34" s="69">
        <f t="shared" si="5"/>
        <v>2.7</v>
      </c>
      <c r="O34" s="40"/>
    </row>
    <row r="35" spans="1:18" ht="14.25" customHeight="1" x14ac:dyDescent="0.25">
      <c r="A35" s="133"/>
      <c r="B35" s="21" t="s">
        <v>17</v>
      </c>
      <c r="C35" s="86">
        <f>'Zemgale pārējie'!C35+'Zemgale valst'!C35</f>
        <v>0</v>
      </c>
      <c r="D35" s="86">
        <f>'Zemgale pārējie'!D35+'Zemgale valst'!D35</f>
        <v>302</v>
      </c>
      <c r="E35" s="86">
        <f>'Zemgale pārējie'!E35+'Zemgale valst'!E35</f>
        <v>0</v>
      </c>
      <c r="F35" s="86">
        <f>'Zemgale pārējie'!F35+'Zemgale valst'!F35</f>
        <v>0</v>
      </c>
      <c r="G35" s="69">
        <f t="shared" si="2"/>
        <v>302</v>
      </c>
      <c r="H35" s="86">
        <f>'Zemgale pārējie'!H35+'Zemgale valst'!H35</f>
        <v>147</v>
      </c>
      <c r="I35" s="86">
        <f>'Zemgale pārējie'!I35+'Zemgale valst'!I35</f>
        <v>0</v>
      </c>
      <c r="J35" s="86">
        <f>'Zemgale pārējie'!J35+'Zemgale valst'!J35</f>
        <v>0</v>
      </c>
      <c r="K35" s="69">
        <f t="shared" si="3"/>
        <v>147</v>
      </c>
      <c r="L35" s="69">
        <f t="shared" si="4"/>
        <v>449</v>
      </c>
      <c r="M35" s="86">
        <f>'Zemgale pārējie'!M35+'Zemgale valst'!M35</f>
        <v>0</v>
      </c>
      <c r="N35" s="69">
        <f t="shared" si="5"/>
        <v>449</v>
      </c>
      <c r="O35" s="40"/>
    </row>
    <row r="36" spans="1:18" ht="14.25" customHeight="1" x14ac:dyDescent="0.25">
      <c r="A36" s="133" t="s">
        <v>34</v>
      </c>
      <c r="B36" s="21" t="s">
        <v>16</v>
      </c>
      <c r="C36" s="86">
        <f>'Zemgale pārējie'!C36+'Zemgale valst'!C36</f>
        <v>1.1000000000000001</v>
      </c>
      <c r="D36" s="86">
        <f>'Zemgale pārējie'!D36+'Zemgale valst'!D36</f>
        <v>0.2</v>
      </c>
      <c r="E36" s="86">
        <f>'Zemgale pārējie'!E36+'Zemgale valst'!E36</f>
        <v>0</v>
      </c>
      <c r="F36" s="86">
        <f>'Zemgale pārējie'!F36+'Zemgale valst'!F36</f>
        <v>0</v>
      </c>
      <c r="G36" s="69">
        <f t="shared" si="2"/>
        <v>1.3</v>
      </c>
      <c r="H36" s="86">
        <f>'Zemgale pārējie'!H36+'Zemgale valst'!H36</f>
        <v>0</v>
      </c>
      <c r="I36" s="86">
        <f>'Zemgale pārējie'!I36+'Zemgale valst'!I36</f>
        <v>0</v>
      </c>
      <c r="J36" s="86">
        <f>'Zemgale pārējie'!J36+'Zemgale valst'!J36</f>
        <v>0</v>
      </c>
      <c r="K36" s="69">
        <f t="shared" si="3"/>
        <v>0</v>
      </c>
      <c r="L36" s="69">
        <f t="shared" si="4"/>
        <v>1.3</v>
      </c>
      <c r="M36" s="86">
        <f>'Zemgale pārējie'!M36+'Zemgale valst'!M36</f>
        <v>0</v>
      </c>
      <c r="N36" s="69">
        <f t="shared" si="5"/>
        <v>1.3</v>
      </c>
      <c r="O36" s="40"/>
      <c r="R36" s="41"/>
    </row>
    <row r="37" spans="1:18" ht="14.25" customHeight="1" x14ac:dyDescent="0.25">
      <c r="A37" s="133"/>
      <c r="B37" s="21" t="s">
        <v>17</v>
      </c>
      <c r="C37" s="86">
        <f>'Zemgale pārējie'!C37+'Zemgale valst'!C37</f>
        <v>20</v>
      </c>
      <c r="D37" s="86">
        <f>'Zemgale pārējie'!D37+'Zemgale valst'!D37</f>
        <v>15</v>
      </c>
      <c r="E37" s="86">
        <f>'Zemgale pārējie'!E37+'Zemgale valst'!E37</f>
        <v>0</v>
      </c>
      <c r="F37" s="86">
        <f>'Zemgale pārējie'!F37+'Zemgale valst'!F37</f>
        <v>0</v>
      </c>
      <c r="G37" s="69">
        <f t="shared" si="2"/>
        <v>35</v>
      </c>
      <c r="H37" s="86">
        <f>'Zemgale pārējie'!H37+'Zemgale valst'!H37</f>
        <v>0</v>
      </c>
      <c r="I37" s="86">
        <f>'Zemgale pārējie'!I37+'Zemgale valst'!I37</f>
        <v>0</v>
      </c>
      <c r="J37" s="86">
        <f>'Zemgale pārējie'!J37+'Zemgale valst'!J37</f>
        <v>0</v>
      </c>
      <c r="K37" s="69">
        <f>SUM(H37:J37)</f>
        <v>0</v>
      </c>
      <c r="L37" s="69">
        <f t="shared" si="4"/>
        <v>35</v>
      </c>
      <c r="M37" s="86">
        <f>'Zemgale pārējie'!M37+'Zemgale valst'!M37</f>
        <v>0</v>
      </c>
      <c r="N37" s="69">
        <f t="shared" si="5"/>
        <v>35</v>
      </c>
      <c r="O37" s="40"/>
    </row>
    <row r="38" spans="1:18" ht="14.25" customHeight="1" x14ac:dyDescent="0.25">
      <c r="A38" s="23" t="s">
        <v>35</v>
      </c>
      <c r="B38" s="21" t="s">
        <v>16</v>
      </c>
      <c r="C38" s="69">
        <f>C4+C12+C14+C16+C18+C20+C22+C24+C26+C28+C30+C32+C34+C36</f>
        <v>4613.8200000000006</v>
      </c>
      <c r="D38" s="69">
        <f>D4+D12+D14+D16+D18+D20+D22+D24+D26+D28+D30+D32+D34+D36</f>
        <v>4948.0000000000009</v>
      </c>
      <c r="E38" s="69">
        <f t="shared" ref="E38:F38" si="6">E4+E12+E14+E16+E18+E20+E22+E24+E26+E28+E30+E32+E34+E36</f>
        <v>16.21</v>
      </c>
      <c r="F38" s="69">
        <f t="shared" si="6"/>
        <v>349.51000000000005</v>
      </c>
      <c r="G38" s="69">
        <f t="shared" si="2"/>
        <v>9927.5400000000009</v>
      </c>
      <c r="H38" s="69">
        <f>H4+H12+H14+H16+H18+H20+H22+H24+H26+H28+H30+H32+H34+H36</f>
        <v>5956.7900000000009</v>
      </c>
      <c r="I38" s="69">
        <f t="shared" ref="I38:J39" si="7">I4+I12+I14+I16+I18+I20+I22+I24+I26+I28+I30+I32+I34+I36</f>
        <v>496.13</v>
      </c>
      <c r="J38" s="69">
        <f t="shared" si="7"/>
        <v>884.72</v>
      </c>
      <c r="K38" s="69">
        <f t="shared" si="3"/>
        <v>7337.6400000000012</v>
      </c>
      <c r="L38" s="69">
        <f t="shared" si="4"/>
        <v>17265.18</v>
      </c>
      <c r="M38" s="69">
        <f>M4+M12+M14+M16+M18+M20+M22+M24+M26+M28+M30+M32+M34+M36</f>
        <v>1963.22</v>
      </c>
      <c r="N38" s="69">
        <f t="shared" si="5"/>
        <v>19228.400000000001</v>
      </c>
      <c r="O38" s="42"/>
    </row>
    <row r="39" spans="1:18" ht="14.25" customHeight="1" x14ac:dyDescent="0.25">
      <c r="A39" s="21"/>
      <c r="B39" s="21" t="s">
        <v>17</v>
      </c>
      <c r="C39" s="72">
        <f>C5+C15+C17+C19+C21+C23+C25+C27+C29+C31+C33+C35+C37+C13</f>
        <v>523980</v>
      </c>
      <c r="D39" s="72">
        <f>D5+D15+D17+D19+D21+D23+D25+D27+D29+D31+D33+D35+D37+D13</f>
        <v>402451.5</v>
      </c>
      <c r="E39" s="72">
        <f>E5+E15+E17+E19+E21+E23+E25+E27+E29+E31+E33+E35+E37+E13</f>
        <v>350</v>
      </c>
      <c r="F39" s="72">
        <f>F5+F15+F17+F19+F21+F23+F25+F27+F29+F31+F33+F35+F37+F13</f>
        <v>35515.599999999999</v>
      </c>
      <c r="G39" s="72">
        <f t="shared" si="2"/>
        <v>962297.1</v>
      </c>
      <c r="H39" s="72">
        <f>H5+H13+H15+H17+H19+H21+H23+H25+H27+H29+H31+H33+H35+H37</f>
        <v>974275.95</v>
      </c>
      <c r="I39" s="72">
        <f t="shared" si="7"/>
        <v>92816.47</v>
      </c>
      <c r="J39" s="72">
        <f t="shared" si="7"/>
        <v>382225.23000000004</v>
      </c>
      <c r="K39" s="72">
        <f t="shared" si="3"/>
        <v>1449317.65</v>
      </c>
      <c r="L39" s="72">
        <f t="shared" si="4"/>
        <v>2411614.75</v>
      </c>
      <c r="M39" s="72">
        <f>M5+M13+M15+M17+M19+M21+M23+M25+M27+M29+M31+M33+M35+M37</f>
        <v>254493.04</v>
      </c>
      <c r="N39" s="72">
        <f t="shared" si="5"/>
        <v>2666107.79</v>
      </c>
      <c r="O39" s="40"/>
    </row>
    <row r="40" spans="1:18" x14ac:dyDescent="0.25">
      <c r="A40" s="40"/>
      <c r="B40" s="40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40"/>
    </row>
    <row r="41" spans="1:18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9" bottom="0.17" header="0.17" footer="0.17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workbookViewId="0">
      <selection activeCell="O37" sqref="O37:O39"/>
    </sheetView>
  </sheetViews>
  <sheetFormatPr defaultRowHeight="15" x14ac:dyDescent="0.25"/>
  <cols>
    <col min="1" max="1" width="32.28515625" style="113" customWidth="1"/>
    <col min="2" max="2" width="3.42578125" style="113" customWidth="1"/>
    <col min="3" max="3" width="9.42578125" style="113" bestFit="1" customWidth="1"/>
    <col min="4" max="4" width="9.28515625" style="113" bestFit="1" customWidth="1"/>
    <col min="5" max="5" width="6.140625" style="113" customWidth="1"/>
    <col min="6" max="6" width="5.85546875" style="113" customWidth="1"/>
    <col min="7" max="7" width="13.140625" style="113" customWidth="1"/>
    <col min="8" max="8" width="9.42578125" style="113" bestFit="1" customWidth="1"/>
    <col min="9" max="9" width="6.5703125" style="113" customWidth="1"/>
    <col min="10" max="10" width="9.140625" style="113" customWidth="1"/>
    <col min="11" max="11" width="12" style="113" customWidth="1"/>
    <col min="12" max="12" width="9.28515625" style="113" customWidth="1"/>
    <col min="13" max="13" width="6.140625" style="113" customWidth="1"/>
    <col min="14" max="14" width="12.140625" style="113" customWidth="1"/>
    <col min="15" max="15" width="11.5703125" style="113" bestFit="1" customWidth="1"/>
    <col min="16" max="16384" width="9.140625" style="113"/>
  </cols>
  <sheetData>
    <row r="1" spans="1:15" x14ac:dyDescent="0.25">
      <c r="A1" s="80" t="s">
        <v>44</v>
      </c>
    </row>
    <row r="2" spans="1:15" x14ac:dyDescent="0.25">
      <c r="A2" s="112" t="s">
        <v>0</v>
      </c>
      <c r="B2" s="112"/>
      <c r="C2" s="144" t="s">
        <v>1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05" t="s">
        <v>2</v>
      </c>
    </row>
    <row r="3" spans="1:15" ht="25.5" x14ac:dyDescent="0.25">
      <c r="A3" s="112" t="s">
        <v>3</v>
      </c>
      <c r="B3" s="112"/>
      <c r="C3" s="112" t="s">
        <v>4</v>
      </c>
      <c r="D3" s="112" t="s">
        <v>5</v>
      </c>
      <c r="E3" s="112" t="s">
        <v>6</v>
      </c>
      <c r="F3" s="112" t="s">
        <v>7</v>
      </c>
      <c r="G3" s="112" t="s">
        <v>8</v>
      </c>
      <c r="H3" s="112" t="s">
        <v>9</v>
      </c>
      <c r="I3" s="112" t="s">
        <v>10</v>
      </c>
      <c r="J3" s="112" t="s">
        <v>11</v>
      </c>
      <c r="K3" s="112" t="s">
        <v>12</v>
      </c>
      <c r="L3" s="112" t="s">
        <v>13</v>
      </c>
      <c r="M3" s="112" t="s">
        <v>14</v>
      </c>
      <c r="N3" s="112"/>
    </row>
    <row r="4" spans="1:15" ht="15.75" x14ac:dyDescent="0.25">
      <c r="A4" s="114" t="s">
        <v>15</v>
      </c>
      <c r="B4" s="115" t="s">
        <v>16</v>
      </c>
      <c r="C4" s="25">
        <f>C6+C8+C10</f>
        <v>4871.75</v>
      </c>
      <c r="D4" s="25">
        <f>D6+D8+D10</f>
        <v>1882.0200000000002</v>
      </c>
      <c r="E4" s="25">
        <f>E6+E8+E10</f>
        <v>0</v>
      </c>
      <c r="F4" s="25">
        <f t="shared" ref="F4:N5" si="0">F6+F8+F10</f>
        <v>13.17</v>
      </c>
      <c r="G4" s="25">
        <f t="shared" si="0"/>
        <v>6766.94</v>
      </c>
      <c r="H4" s="25">
        <f t="shared" si="0"/>
        <v>5742.94</v>
      </c>
      <c r="I4" s="25">
        <f t="shared" si="0"/>
        <v>306.11</v>
      </c>
      <c r="J4" s="25">
        <f t="shared" si="0"/>
        <v>537.27</v>
      </c>
      <c r="K4" s="25">
        <f t="shared" si="0"/>
        <v>6586.3199999999988</v>
      </c>
      <c r="L4" s="25">
        <f t="shared" si="0"/>
        <v>13353.259999999998</v>
      </c>
      <c r="M4" s="25">
        <f t="shared" si="0"/>
        <v>337.88</v>
      </c>
      <c r="N4" s="25">
        <f t="shared" si="0"/>
        <v>13691.139999999998</v>
      </c>
      <c r="O4" s="28"/>
    </row>
    <row r="5" spans="1:15" ht="15.75" x14ac:dyDescent="0.25">
      <c r="A5" s="116"/>
      <c r="B5" s="115" t="s">
        <v>38</v>
      </c>
      <c r="C5" s="76">
        <f>C7+C9+C11</f>
        <v>1387818</v>
      </c>
      <c r="D5" s="76">
        <f t="shared" ref="D5:G5" si="1">D7+D9+D11</f>
        <v>526785</v>
      </c>
      <c r="E5" s="76">
        <f t="shared" si="1"/>
        <v>0</v>
      </c>
      <c r="F5" s="76">
        <f t="shared" si="1"/>
        <v>2273</v>
      </c>
      <c r="G5" s="76">
        <f t="shared" si="1"/>
        <v>1916876</v>
      </c>
      <c r="H5" s="76">
        <f>H7+H9+H11</f>
        <v>1598444.7</v>
      </c>
      <c r="I5" s="76">
        <f t="shared" si="0"/>
        <v>92060</v>
      </c>
      <c r="J5" s="76">
        <f t="shared" si="0"/>
        <v>171789</v>
      </c>
      <c r="K5" s="76">
        <f t="shared" si="0"/>
        <v>1862293.7</v>
      </c>
      <c r="L5" s="76">
        <f t="shared" si="0"/>
        <v>3779169.7</v>
      </c>
      <c r="M5" s="76">
        <f>M7+M9+M11</f>
        <v>77037.100000000006</v>
      </c>
      <c r="N5" s="76">
        <f>N7+N9+N11</f>
        <v>3856206.8000000003</v>
      </c>
      <c r="O5" s="28"/>
    </row>
    <row r="6" spans="1:15" x14ac:dyDescent="0.25">
      <c r="A6" s="146" t="s">
        <v>39</v>
      </c>
      <c r="B6" s="117" t="s">
        <v>16</v>
      </c>
      <c r="C6" s="60">
        <f>'Kurzeme valsts'!C6+'Latgale valsts'!C6+'Rīga valsts'!C6+'Vidzeme valsts'!C6+'Zemgale valst'!C6</f>
        <v>4562.37</v>
      </c>
      <c r="D6" s="60">
        <f>'Kurzeme valsts'!D6+'Latgale valsts'!D6+'Rīga valsts'!D6+'Vidzeme valsts'!D6+'Zemgale valst'!D6</f>
        <v>1817.3300000000002</v>
      </c>
      <c r="E6" s="60">
        <f>'Kurzeme valsts'!E6+'Latgale valsts'!E6+'Rīga valsts'!E6+'Vidzeme valsts'!E6+'Zemgale valst'!E6</f>
        <v>0</v>
      </c>
      <c r="F6" s="60">
        <f>'Kurzeme valsts'!F6+'Latgale valsts'!F6+'Rīga valsts'!F6+'Vidzeme valsts'!F6+'Zemgale valst'!F6</f>
        <v>13.17</v>
      </c>
      <c r="G6" s="26">
        <f>SUM(C6:F6)</f>
        <v>6392.87</v>
      </c>
      <c r="H6" s="60">
        <f>'Kurzeme valsts'!H6+'Latgale valsts'!H6+'Rīga valsts'!H6+'Vidzeme valsts'!H6+'Zemgale valst'!H6</f>
        <v>5721.33</v>
      </c>
      <c r="I6" s="60">
        <f>'Kurzeme valsts'!I6+'Latgale valsts'!I6+'Rīga valsts'!I6+'Vidzeme valsts'!I6+'Zemgale valst'!I6</f>
        <v>306.11</v>
      </c>
      <c r="J6" s="60">
        <f>'Kurzeme valsts'!J6+'Latgale valsts'!J6+'Rīga valsts'!J6+'Vidzeme valsts'!J6+'Zemgale valst'!J6</f>
        <v>521.36</v>
      </c>
      <c r="K6" s="26">
        <f>SUM(H6:J6)</f>
        <v>6548.7999999999993</v>
      </c>
      <c r="L6" s="26">
        <f>G6+K6</f>
        <v>12941.669999999998</v>
      </c>
      <c r="M6" s="60">
        <f>'Kurzeme valsts'!M6+'Latgale valsts'!M6+'Rīga valsts'!M6+'Vidzeme valsts'!M6+'Zemgale valst'!M6</f>
        <v>337.88</v>
      </c>
      <c r="N6" s="27">
        <f>SUM(L6:M6)</f>
        <v>13279.549999999997</v>
      </c>
      <c r="O6" s="28"/>
    </row>
    <row r="7" spans="1:15" ht="15.75" x14ac:dyDescent="0.25">
      <c r="A7" s="146"/>
      <c r="B7" s="115" t="s">
        <v>38</v>
      </c>
      <c r="C7" s="95">
        <f>'Kurzeme valsts'!C7+'Latgale valsts'!C7+'Rīga valsts'!C7+'Vidzeme valsts'!C7+'Zemgale valst'!C7</f>
        <v>1365015</v>
      </c>
      <c r="D7" s="95">
        <f>'Kurzeme valsts'!D7+'Latgale valsts'!D7+'Rīga valsts'!D7+'Vidzeme valsts'!D7+'Zemgale valst'!D7</f>
        <v>521517</v>
      </c>
      <c r="E7" s="95">
        <f>'Kurzeme valsts'!E7+'Latgale valsts'!E7+'Rīga valsts'!E7+'Vidzeme valsts'!E7+'Zemgale valst'!E7</f>
        <v>0</v>
      </c>
      <c r="F7" s="95">
        <f>'Kurzeme valsts'!F7+'Latgale valsts'!F7+'Rīga valsts'!F7+'Vidzeme valsts'!F7+'Zemgale valst'!F7</f>
        <v>2273</v>
      </c>
      <c r="G7" s="78">
        <f t="shared" ref="G7:G37" si="2">SUM(C7:F7)</f>
        <v>1888805</v>
      </c>
      <c r="H7" s="95">
        <f>'Kurzeme valsts'!H7+'Latgale valsts'!H7+'Rīga valsts'!H7+'Vidzeme valsts'!H7+'Zemgale valst'!H7</f>
        <v>1596488.7</v>
      </c>
      <c r="I7" s="95">
        <f>'Kurzeme valsts'!I7+'Latgale valsts'!I7+'Rīga valsts'!I7+'Vidzeme valsts'!I7+'Zemgale valst'!I7</f>
        <v>92060</v>
      </c>
      <c r="J7" s="95">
        <f>'Kurzeme valsts'!J7+'Latgale valsts'!J7+'Rīga valsts'!J7+'Vidzeme valsts'!J7+'Zemgale valst'!J7</f>
        <v>171789</v>
      </c>
      <c r="K7" s="78">
        <f t="shared" ref="K7:K37" si="3">SUM(H7:J7)</f>
        <v>1860337.7</v>
      </c>
      <c r="L7" s="78">
        <f t="shared" ref="L7:L37" si="4">G7+K7</f>
        <v>3749142.7</v>
      </c>
      <c r="M7" s="95">
        <f>'Kurzeme valsts'!M7+'Latgale valsts'!M7+'Rīga valsts'!M7+'Vidzeme valsts'!M7+'Zemgale valst'!M7</f>
        <v>77037.100000000006</v>
      </c>
      <c r="N7" s="78">
        <f t="shared" ref="N7:N37" si="5">SUM(L7:M7)</f>
        <v>3826179.8000000003</v>
      </c>
      <c r="O7" s="28"/>
    </row>
    <row r="8" spans="1:15" x14ac:dyDescent="0.25">
      <c r="A8" s="146" t="s">
        <v>40</v>
      </c>
      <c r="B8" s="115" t="s">
        <v>16</v>
      </c>
      <c r="C8" s="60">
        <f>'Kurzeme valsts'!C8+'Latgale valsts'!C8+'Rīga valsts'!C8+'Vidzeme valsts'!C8+'Zemgale valst'!C8</f>
        <v>299.17999999999995</v>
      </c>
      <c r="D8" s="60">
        <f>'Kurzeme valsts'!D8+'Latgale valsts'!D8+'Rīga valsts'!D8+'Vidzeme valsts'!D8+'Zemgale valst'!D8</f>
        <v>63.19</v>
      </c>
      <c r="E8" s="60">
        <f>'Kurzeme valsts'!E8+'Latgale valsts'!E8+'Rīga valsts'!E8+'Vidzeme valsts'!E8+'Zemgale valst'!E8</f>
        <v>0</v>
      </c>
      <c r="F8" s="60">
        <f>'Kurzeme valsts'!F8+'Latgale valsts'!F8+'Rīga valsts'!F8+'Vidzeme valsts'!F8+'Zemgale valst'!F8</f>
        <v>0</v>
      </c>
      <c r="G8" s="26">
        <f t="shared" si="2"/>
        <v>362.36999999999995</v>
      </c>
      <c r="H8" s="60">
        <f>'Kurzeme valsts'!H8+'Latgale valsts'!H8+'Rīga valsts'!H8+'Vidzeme valsts'!H8+'Zemgale valst'!H8</f>
        <v>18.409999999999997</v>
      </c>
      <c r="I8" s="60">
        <f>'Kurzeme valsts'!I8+'Latgale valsts'!I8+'Rīga valsts'!I8+'Vidzeme valsts'!I8+'Zemgale valst'!I8</f>
        <v>0</v>
      </c>
      <c r="J8" s="60">
        <f>'Kurzeme valsts'!J8+'Latgale valsts'!J8+'Rīga valsts'!J8+'Vidzeme valsts'!J8+'Zemgale valst'!J8</f>
        <v>15.91</v>
      </c>
      <c r="K8" s="26">
        <f t="shared" si="3"/>
        <v>34.319999999999993</v>
      </c>
      <c r="L8" s="26">
        <f t="shared" si="4"/>
        <v>396.68999999999994</v>
      </c>
      <c r="M8" s="60">
        <f>'Kurzeme valsts'!M8+'Latgale valsts'!M8+'Rīga valsts'!M8+'Vidzeme valsts'!M8+'Zemgale valst'!M8</f>
        <v>0</v>
      </c>
      <c r="N8" s="26">
        <f t="shared" si="5"/>
        <v>396.68999999999994</v>
      </c>
      <c r="O8" s="28"/>
    </row>
    <row r="9" spans="1:15" ht="15.75" x14ac:dyDescent="0.25">
      <c r="A9" s="146"/>
      <c r="B9" s="115" t="s">
        <v>38</v>
      </c>
      <c r="C9" s="95">
        <f>'Kurzeme valsts'!C9+'Latgale valsts'!C9+'Rīga valsts'!C9+'Vidzeme valsts'!C9+'Zemgale valst'!C9</f>
        <v>20091</v>
      </c>
      <c r="D9" s="95">
        <f>'Kurzeme valsts'!D9+'Latgale valsts'!D9+'Rīga valsts'!D9+'Vidzeme valsts'!D9+'Zemgale valst'!D9</f>
        <v>4751</v>
      </c>
      <c r="E9" s="95">
        <f>'Kurzeme valsts'!E9+'Latgale valsts'!E9+'Rīga valsts'!E9+'Vidzeme valsts'!E9+'Zemgale valst'!E9</f>
        <v>0</v>
      </c>
      <c r="F9" s="95">
        <f>'Kurzeme valsts'!F9+'Latgale valsts'!F9+'Rīga valsts'!F9+'Vidzeme valsts'!F9+'Zemgale valst'!F9</f>
        <v>0</v>
      </c>
      <c r="G9" s="79">
        <f>SUM(C9:F9)</f>
        <v>24842</v>
      </c>
      <c r="H9" s="95">
        <f>'Kurzeme valsts'!H9+'Latgale valsts'!H9+'Rīga valsts'!H9+'Vidzeme valsts'!H9+'Zemgale valst'!H9</f>
        <v>1009</v>
      </c>
      <c r="I9" s="95">
        <f>'Kurzeme valsts'!I9+'Latgale valsts'!I9+'Rīga valsts'!I9+'Vidzeme valsts'!I9+'Zemgale valst'!I9</f>
        <v>0</v>
      </c>
      <c r="J9" s="95">
        <f>'Kurzeme valsts'!J9+'Latgale valsts'!J9+'Rīga valsts'!J9+'Vidzeme valsts'!J9+'Zemgale valst'!J9</f>
        <v>0</v>
      </c>
      <c r="K9" s="79">
        <f t="shared" si="3"/>
        <v>1009</v>
      </c>
      <c r="L9" s="79">
        <f>G9+K9</f>
        <v>25851</v>
      </c>
      <c r="M9" s="95">
        <f>'Kurzeme valsts'!M9+'Latgale valsts'!M9+'Rīga valsts'!M9+'Vidzeme valsts'!M9+'Zemgale valst'!M9</f>
        <v>0</v>
      </c>
      <c r="N9" s="79">
        <f>SUM(L9:M9)</f>
        <v>25851</v>
      </c>
      <c r="O9" s="28"/>
    </row>
    <row r="10" spans="1:15" x14ac:dyDescent="0.25">
      <c r="A10" s="146" t="s">
        <v>41</v>
      </c>
      <c r="B10" s="115" t="s">
        <v>16</v>
      </c>
      <c r="C10" s="60">
        <f>'Kurzeme valsts'!C10+'Latgale valsts'!C10+'Rīga valsts'!C10+'Vidzeme valsts'!C10+'Zemgale valst'!C10</f>
        <v>10.199999999999999</v>
      </c>
      <c r="D10" s="60">
        <f>'Kurzeme valsts'!D10+'Latgale valsts'!D10+'Rīga valsts'!D10+'Vidzeme valsts'!D10+'Zemgale valst'!D10</f>
        <v>1.5</v>
      </c>
      <c r="E10" s="60">
        <f>'Kurzeme valsts'!E10+'Latgale valsts'!E10+'Rīga valsts'!E10+'Vidzeme valsts'!E10+'Zemgale valst'!E10</f>
        <v>0</v>
      </c>
      <c r="F10" s="60">
        <f>'Kurzeme valsts'!F10+'Latgale valsts'!F10+'Rīga valsts'!F10+'Vidzeme valsts'!F10+'Zemgale valst'!F10</f>
        <v>0</v>
      </c>
      <c r="G10" s="26">
        <f t="shared" si="2"/>
        <v>11.7</v>
      </c>
      <c r="H10" s="60">
        <f>'Kurzeme valsts'!H10+'Latgale valsts'!H10+'Rīga valsts'!J10+'Vidzeme valsts'!H10+'Zemgale valst'!H10</f>
        <v>3.1999999999999997</v>
      </c>
      <c r="I10" s="60">
        <f>'Kurzeme valsts'!I10+'Latgale valsts'!I10+'Rīga valsts'!I10+'Vidzeme valsts'!I10+'Zemgale valst'!I10</f>
        <v>0</v>
      </c>
      <c r="J10" s="60">
        <f>'Kurzeme valsts'!J10+'Latgale valsts'!J10+'Rīga valsts'!J10+'Vidzeme valsts'!J10+'Zemgale valst'!J10</f>
        <v>0</v>
      </c>
      <c r="K10" s="26">
        <f t="shared" si="3"/>
        <v>3.1999999999999997</v>
      </c>
      <c r="L10" s="26">
        <f t="shared" si="4"/>
        <v>14.899999999999999</v>
      </c>
      <c r="M10" s="60">
        <f>'Kurzeme valsts'!M10+'Latgale valsts'!M10+'Rīga valsts'!M10+'Vidzeme valsts'!M10+'Zemgale valst'!M10</f>
        <v>0</v>
      </c>
      <c r="N10" s="26">
        <f t="shared" si="5"/>
        <v>14.899999999999999</v>
      </c>
      <c r="O10" s="28"/>
    </row>
    <row r="11" spans="1:15" ht="15.75" x14ac:dyDescent="0.25">
      <c r="A11" s="146"/>
      <c r="B11" s="115" t="s">
        <v>38</v>
      </c>
      <c r="C11" s="60">
        <f>'Kurzeme valsts'!C11+'Latgale valsts'!C11+'Rīga valsts'!C11+'Vidzeme valsts'!C11+'Zemgale valst'!C11</f>
        <v>2712</v>
      </c>
      <c r="D11" s="60">
        <f>'Kurzeme valsts'!D11+'Latgale valsts'!D11+'Rīga valsts'!D11+'Vidzeme valsts'!D11+'Zemgale valst'!D11</f>
        <v>517</v>
      </c>
      <c r="E11" s="60">
        <f>'Kurzeme valsts'!E11+'Latgale valsts'!E11+'Rīga valsts'!E11+'Vidzeme valsts'!E11+'Zemgale valst'!E11</f>
        <v>0</v>
      </c>
      <c r="F11" s="60">
        <f>'Kurzeme valsts'!F11+'Latgale valsts'!F11+'Rīga valsts'!F11+'Vidzeme valsts'!F11+'Zemgale valst'!F11</f>
        <v>0</v>
      </c>
      <c r="G11" s="26">
        <f t="shared" si="2"/>
        <v>3229</v>
      </c>
      <c r="H11" s="60">
        <f>'Kurzeme valsts'!H11+'Latgale valsts'!H11+'Rīga valsts'!J11+'Vidzeme valsts'!H11+'Zemgale valst'!H11</f>
        <v>947</v>
      </c>
      <c r="I11" s="60">
        <f>'Kurzeme valsts'!I11+'Latgale valsts'!I11+'Rīga valsts'!I11+'Vidzeme valsts'!I11+'Zemgale valst'!I11</f>
        <v>0</v>
      </c>
      <c r="J11" s="60">
        <f>'Kurzeme valsts'!J11+'Latgale valsts'!J11+'Rīga valsts'!J11+'Vidzeme valsts'!J11+'Zemgale valst'!J11</f>
        <v>0</v>
      </c>
      <c r="K11" s="26">
        <f t="shared" si="3"/>
        <v>947</v>
      </c>
      <c r="L11" s="26">
        <f t="shared" si="4"/>
        <v>4176</v>
      </c>
      <c r="M11" s="60">
        <f>'Kurzeme valsts'!M11+'Latgale valsts'!M11+'Rīga valsts'!M11+'Vidzeme valsts'!M11+'Zemgale valst'!M11</f>
        <v>0</v>
      </c>
      <c r="N11" s="26">
        <f>SUM(L11:M11)</f>
        <v>4176</v>
      </c>
      <c r="O11" s="28"/>
    </row>
    <row r="12" spans="1:15" ht="15.75" x14ac:dyDescent="0.25">
      <c r="A12" s="114" t="s">
        <v>21</v>
      </c>
      <c r="B12" s="115" t="s">
        <v>16</v>
      </c>
      <c r="C12" s="60">
        <f>'Kurzeme valsts'!C12+'Latgale valsts'!C12+'Rīga valsts'!C12+'Vidzeme valsts'!C12+'Zemgale valst'!C12</f>
        <v>6473.75</v>
      </c>
      <c r="D12" s="60">
        <f>'Kurzeme valsts'!D12+'Latgale valsts'!D12+'Rīga valsts'!D12+'Vidzeme valsts'!D12+'Zemgale valst'!D12</f>
        <v>7124.82</v>
      </c>
      <c r="E12" s="60">
        <f>'Kurzeme valsts'!E12+'Latgale valsts'!E12+'Rīga valsts'!E12+'Vidzeme valsts'!E12+'Zemgale valst'!E12</f>
        <v>3.3</v>
      </c>
      <c r="F12" s="60">
        <f>'Kurzeme valsts'!F12+'Latgale valsts'!F12+'Rīga valsts'!F12+'Vidzeme valsts'!F12+'Zemgale valst'!F12</f>
        <v>36.53</v>
      </c>
      <c r="G12" s="25">
        <f t="shared" si="2"/>
        <v>13638.4</v>
      </c>
      <c r="H12" s="60">
        <f>'Kurzeme valsts'!H12+'Latgale valsts'!H12+'Rīga valsts'!H12+'Vidzeme valsts'!H12+'Zemgale valst'!H12</f>
        <v>2120.79</v>
      </c>
      <c r="I12" s="60">
        <f>'Kurzeme valsts'!I12+'Latgale valsts'!I12+'Rīga valsts'!I12+'Vidzeme valsts'!I12+'Zemgale valst'!I12</f>
        <v>138.95000000000002</v>
      </c>
      <c r="J12" s="60">
        <f>'Kurzeme valsts'!J12+'Latgale valsts'!J12+'Rīga valsts'!J12+'Vidzeme valsts'!J12+'Zemgale valst'!J12</f>
        <v>177.65</v>
      </c>
      <c r="K12" s="25">
        <f t="shared" si="3"/>
        <v>2437.39</v>
      </c>
      <c r="L12" s="25">
        <f t="shared" si="4"/>
        <v>16075.789999999999</v>
      </c>
      <c r="M12" s="60">
        <f>'Kurzeme valsts'!M12+'Latgale valsts'!M12+'Rīga valsts'!M12+'Vidzeme valsts'!M12+'Zemgale valst'!M12</f>
        <v>18.010000000000002</v>
      </c>
      <c r="N12" s="25">
        <f t="shared" si="5"/>
        <v>16093.8</v>
      </c>
      <c r="O12" s="28"/>
    </row>
    <row r="13" spans="1:15" ht="25.5" x14ac:dyDescent="0.25">
      <c r="A13" s="115" t="s">
        <v>62</v>
      </c>
      <c r="B13" s="115" t="s">
        <v>38</v>
      </c>
      <c r="C13" s="60">
        <f>'Kurzeme valsts'!C13+'Latgale valsts'!C13+'Rīga valsts'!C13+'Vidzeme valsts'!C13+'Zemgale valst'!C13</f>
        <v>357124</v>
      </c>
      <c r="D13" s="60">
        <f>'Kurzeme valsts'!D13+'Latgale valsts'!D13+'Rīga valsts'!D13+'Vidzeme valsts'!D13+'Zemgale valst'!D13</f>
        <v>414941</v>
      </c>
      <c r="E13" s="60">
        <f>'Kurzeme valsts'!E13+'Latgale valsts'!E13+'Rīga valsts'!E13+'Vidzeme valsts'!E13+'Zemgale valst'!E13</f>
        <v>172</v>
      </c>
      <c r="F13" s="60">
        <f>'Kurzeme valsts'!F13+'Latgale valsts'!F13+'Rīga valsts'!F13+'Vidzeme valsts'!F13+'Zemgale valst'!F13</f>
        <v>1623</v>
      </c>
      <c r="G13" s="25">
        <f t="shared" si="2"/>
        <v>773860</v>
      </c>
      <c r="H13" s="60">
        <f>'Kurzeme valsts'!H13+'Latgale valsts'!H13+'Rīga valsts'!H13+'Vidzeme valsts'!H13+'Zemgale valst'!H13</f>
        <v>120535.5</v>
      </c>
      <c r="I13" s="60">
        <f>'Kurzeme valsts'!I13+'Latgale valsts'!I13+'Rīga valsts'!I13+'Vidzeme valsts'!I13+'Zemgale valst'!I13</f>
        <v>7504</v>
      </c>
      <c r="J13" s="60">
        <f>'Kurzeme valsts'!J13+'Latgale valsts'!J13+'Rīga valsts'!J13+'Vidzeme valsts'!J13+'Zemgale valst'!J13</f>
        <v>10774</v>
      </c>
      <c r="K13" s="25">
        <f t="shared" si="3"/>
        <v>138813.5</v>
      </c>
      <c r="L13" s="25">
        <f t="shared" si="4"/>
        <v>912673.5</v>
      </c>
      <c r="M13" s="60">
        <f>'Kurzeme valsts'!M13+'Latgale valsts'!M13+'Rīga valsts'!M13+'Vidzeme valsts'!M13+'Zemgale valst'!M13</f>
        <v>897.1</v>
      </c>
      <c r="N13" s="25">
        <f t="shared" si="5"/>
        <v>913570.6</v>
      </c>
      <c r="O13" s="28"/>
    </row>
    <row r="14" spans="1:15" ht="14.25" customHeight="1" x14ac:dyDescent="0.25">
      <c r="A14" s="145" t="s">
        <v>23</v>
      </c>
      <c r="B14" s="115" t="s">
        <v>16</v>
      </c>
      <c r="C14" s="60">
        <f>'Kurzeme valsts'!C14+'Latgale valsts'!C14+'Rīga valsts'!C14+'Vidzeme valsts'!C14+'Zemgale valst'!C14</f>
        <v>109.77000000000001</v>
      </c>
      <c r="D14" s="60">
        <f>'Kurzeme valsts'!D14+'Latgale valsts'!D14+'Rīga valsts'!D14+'Vidzeme valsts'!D14+'Zemgale valst'!D14</f>
        <v>302.49</v>
      </c>
      <c r="E14" s="60">
        <f>'Kurzeme valsts'!E14+'Latgale valsts'!E14+'Rīga valsts'!E14+'Vidzeme valsts'!E14+'Zemgale valst'!E14</f>
        <v>3.3</v>
      </c>
      <c r="F14" s="60">
        <f>'Kurzeme valsts'!F14+'Latgale valsts'!F14+'Rīga valsts'!F14+'Vidzeme valsts'!F14+'Zemgale valst'!F14</f>
        <v>93.24</v>
      </c>
      <c r="G14" s="25">
        <f t="shared" si="2"/>
        <v>508.8</v>
      </c>
      <c r="H14" s="60">
        <f>'Kurzeme valsts'!H14+'Latgale valsts'!H14+'Rīga valsts'!H14+'Vidzeme valsts'!H14+'Zemgale valst'!H14</f>
        <v>80.89</v>
      </c>
      <c r="I14" s="60">
        <f>'Kurzeme valsts'!I14+'Latgale valsts'!I14+'Rīga valsts'!I14+'Vidzeme valsts'!I14+'Zemgale valst'!I14</f>
        <v>4.6399999999999997</v>
      </c>
      <c r="J14" s="60">
        <f>'Kurzeme valsts'!J14+'Latgale valsts'!J14+'Rīga valsts'!J14+'Vidzeme valsts'!J14+'Zemgale valst'!J14</f>
        <v>9.9400000000000013</v>
      </c>
      <c r="K14" s="25">
        <f t="shared" si="3"/>
        <v>95.47</v>
      </c>
      <c r="L14" s="25">
        <f t="shared" si="4"/>
        <v>604.27</v>
      </c>
      <c r="M14" s="60">
        <f>'Kurzeme valsts'!M14+'Latgale valsts'!M14+'Rīga valsts'!M14+'Vidzeme valsts'!M14+'Zemgale valst'!M14</f>
        <v>1.96</v>
      </c>
      <c r="N14" s="25">
        <f t="shared" si="5"/>
        <v>606.23</v>
      </c>
      <c r="O14" s="28"/>
    </row>
    <row r="15" spans="1:15" ht="14.25" customHeight="1" x14ac:dyDescent="0.25">
      <c r="A15" s="145"/>
      <c r="B15" s="115" t="s">
        <v>38</v>
      </c>
      <c r="C15" s="60">
        <f>'Kurzeme valsts'!C15+'Latgale valsts'!C15+'Rīga valsts'!C15+'Vidzeme valsts'!C15+'Zemgale valst'!C15</f>
        <v>22504</v>
      </c>
      <c r="D15" s="60">
        <f>'Kurzeme valsts'!D15+'Latgale valsts'!D15+'Rīga valsts'!D15+'Vidzeme valsts'!D15+'Zemgale valst'!D15</f>
        <v>48342</v>
      </c>
      <c r="E15" s="60">
        <f>'Kurzeme valsts'!E15+'Latgale valsts'!E15+'Rīga valsts'!E15+'Vidzeme valsts'!E15+'Zemgale valst'!E15</f>
        <v>493</v>
      </c>
      <c r="F15" s="60">
        <f>'Kurzeme valsts'!F15+'Latgale valsts'!F15+'Rīga valsts'!F15+'Vidzeme valsts'!F15+'Zemgale valst'!F15</f>
        <v>14158</v>
      </c>
      <c r="G15" s="25">
        <f t="shared" si="2"/>
        <v>85497</v>
      </c>
      <c r="H15" s="60">
        <f>'Kurzeme valsts'!H15+'Latgale valsts'!H15+'Rīga valsts'!H15+'Vidzeme valsts'!H15+'Zemgale valst'!H15</f>
        <v>11493</v>
      </c>
      <c r="I15" s="60">
        <f>'Kurzeme valsts'!I15+'Latgale valsts'!I15+'Rīga valsts'!I15+'Vidzeme valsts'!I15+'Zemgale valst'!I15</f>
        <v>601</v>
      </c>
      <c r="J15" s="60">
        <f>'Kurzeme valsts'!J15+'Latgale valsts'!J15+'Rīga valsts'!J15+'Vidzeme valsts'!J15+'Zemgale valst'!J15</f>
        <v>1880</v>
      </c>
      <c r="K15" s="25">
        <f t="shared" si="3"/>
        <v>13974</v>
      </c>
      <c r="L15" s="25">
        <f t="shared" si="4"/>
        <v>99471</v>
      </c>
      <c r="M15" s="60">
        <f>'Kurzeme valsts'!M15+'Latgale valsts'!M15+'Rīga valsts'!M15+'Vidzeme valsts'!M15+'Zemgale valst'!M15</f>
        <v>315</v>
      </c>
      <c r="N15" s="25">
        <f t="shared" si="5"/>
        <v>99786</v>
      </c>
      <c r="O15" s="28"/>
    </row>
    <row r="16" spans="1:15" ht="14.25" customHeight="1" x14ac:dyDescent="0.25">
      <c r="A16" s="145" t="s">
        <v>24</v>
      </c>
      <c r="B16" s="115" t="s">
        <v>16</v>
      </c>
      <c r="C16" s="60">
        <f>'Kurzeme valsts'!C16+'Latgale valsts'!C16+'Rīga valsts'!C16+'Vidzeme valsts'!C16+'Zemgale valst'!C16</f>
        <v>6137.88</v>
      </c>
      <c r="D16" s="60">
        <f>'Kurzeme valsts'!D16+'Latgale valsts'!D16+'Rīga valsts'!D16+'Vidzeme valsts'!D16+'Zemgale valst'!D16</f>
        <v>6315.59</v>
      </c>
      <c r="E16" s="60">
        <f>'Kurzeme valsts'!E16+'Latgale valsts'!E16+'Rīga valsts'!E16+'Vidzeme valsts'!E16+'Zemgale valst'!E16</f>
        <v>26.08</v>
      </c>
      <c r="F16" s="60">
        <f>'Kurzeme valsts'!F16+'Latgale valsts'!F16+'Rīga valsts'!F16+'Vidzeme valsts'!F16+'Zemgale valst'!F16</f>
        <v>115.80999999999999</v>
      </c>
      <c r="G16" s="25">
        <f t="shared" si="2"/>
        <v>12595.36</v>
      </c>
      <c r="H16" s="60">
        <f>'Kurzeme valsts'!H16+'Latgale valsts'!H16+'Rīga valsts'!H16+'Vidzeme valsts'!H16+'Zemgale valst'!H16</f>
        <v>1541.99</v>
      </c>
      <c r="I16" s="60">
        <f>'Kurzeme valsts'!I16+'Latgale valsts'!I16+'Rīga valsts'!I16+'Vidzeme valsts'!I16+'Zemgale valst'!I16</f>
        <v>68.08</v>
      </c>
      <c r="J16" s="60">
        <f>'Kurzeme valsts'!J16+'Latgale valsts'!J16+'Rīga valsts'!J16+'Vidzeme valsts'!J16+'Zemgale valst'!J16</f>
        <v>97.559999999999988</v>
      </c>
      <c r="K16" s="25">
        <f t="shared" si="3"/>
        <v>1707.6299999999999</v>
      </c>
      <c r="L16" s="25">
        <f t="shared" si="4"/>
        <v>14302.99</v>
      </c>
      <c r="M16" s="60">
        <f>'Kurzeme valsts'!M16+'Latgale valsts'!M16+'Rīga valsts'!M16+'Vidzeme valsts'!M16+'Zemgale valst'!M16</f>
        <v>33.18</v>
      </c>
      <c r="N16" s="25">
        <f t="shared" si="5"/>
        <v>14336.17</v>
      </c>
      <c r="O16" s="28"/>
    </row>
    <row r="17" spans="1:15" ht="14.25" customHeight="1" x14ac:dyDescent="0.25">
      <c r="A17" s="145"/>
      <c r="B17" s="115" t="s">
        <v>38</v>
      </c>
      <c r="C17" s="95">
        <f>'Kurzeme valsts'!C17+'Latgale valsts'!C17+'Rīga valsts'!C17+'Vidzeme valsts'!C17+'Zemgale valst'!C17</f>
        <v>81473</v>
      </c>
      <c r="D17" s="95">
        <f>'Kurzeme valsts'!D17+'Latgale valsts'!D17+'Rīga valsts'!D17+'Vidzeme valsts'!D17+'Zemgale valst'!D17</f>
        <v>86308</v>
      </c>
      <c r="E17" s="95">
        <f>'Kurzeme valsts'!E17+'Latgale valsts'!E17+'Rīga valsts'!E17+'Vidzeme valsts'!E17+'Zemgale valst'!E17</f>
        <v>75</v>
      </c>
      <c r="F17" s="95">
        <f>'Kurzeme valsts'!F17+'Latgale valsts'!F17+'Rīga valsts'!F17+'Vidzeme valsts'!F17+'Zemgale valst'!F17</f>
        <v>6331</v>
      </c>
      <c r="G17" s="63">
        <f t="shared" si="2"/>
        <v>174187</v>
      </c>
      <c r="H17" s="95">
        <f>'Kurzeme valsts'!H17+'Latgale valsts'!H17+'Rīga valsts'!H17+'Vidzeme valsts'!H17+'Zemgale valst'!H17</f>
        <v>21573.200000000001</v>
      </c>
      <c r="I17" s="95">
        <f>'Kurzeme valsts'!I17+'Latgale valsts'!I17+'Rīga valsts'!I17+'Vidzeme valsts'!I17+'Zemgale valst'!I17</f>
        <v>1146</v>
      </c>
      <c r="J17" s="95">
        <f>'Kurzeme valsts'!J17+'Latgale valsts'!J17+'Rīga valsts'!J17+'Vidzeme valsts'!J17+'Zemgale valst'!J17</f>
        <v>1788.8</v>
      </c>
      <c r="K17" s="63">
        <f t="shared" si="3"/>
        <v>24508</v>
      </c>
      <c r="L17" s="63">
        <f t="shared" si="4"/>
        <v>198695</v>
      </c>
      <c r="M17" s="95">
        <f>'Kurzeme valsts'!M17+'Latgale valsts'!M17+'Rīga valsts'!M17+'Vidzeme valsts'!M17+'Zemgale valst'!M17</f>
        <v>204</v>
      </c>
      <c r="N17" s="63">
        <f t="shared" si="5"/>
        <v>198899</v>
      </c>
      <c r="O17" s="28"/>
    </row>
    <row r="18" spans="1:15" ht="14.25" customHeight="1" x14ac:dyDescent="0.25">
      <c r="A18" s="147" t="s">
        <v>42</v>
      </c>
      <c r="B18" s="115" t="s">
        <v>16</v>
      </c>
      <c r="C18" s="60">
        <f>'Kurzeme valsts'!C18+'Latgale valsts'!C18+'Rīga valsts'!C18+'Vidzeme valsts'!C18+'Zemgale valst'!C18</f>
        <v>6.12</v>
      </c>
      <c r="D18" s="60">
        <f>'Kurzeme valsts'!D18+'Latgale valsts'!D18+'Rīga valsts'!D18+'Vidzeme valsts'!D18+'Zemgale valst'!D18</f>
        <v>4.05</v>
      </c>
      <c r="E18" s="60">
        <f>'Kurzeme valsts'!E18+'Latgale valsts'!E18+'Rīga valsts'!E18+'Vidzeme valsts'!E18+'Zemgale valst'!E18</f>
        <v>0</v>
      </c>
      <c r="F18" s="60">
        <f>'Kurzeme valsts'!F18+'Latgale valsts'!F18+'Rīga valsts'!F18+'Vidzeme valsts'!F18+'Zemgale valst'!F18</f>
        <v>0.02</v>
      </c>
      <c r="G18" s="25">
        <f t="shared" si="2"/>
        <v>10.19</v>
      </c>
      <c r="H18" s="60">
        <f>'Kurzeme valsts'!H18+'Latgale valsts'!H18+'Rīga valsts'!H18+'Vidzeme valsts'!H18+'Zemgale valst'!H18</f>
        <v>12.1</v>
      </c>
      <c r="I18" s="60">
        <f>'Kurzeme valsts'!I18+'Latgale valsts'!I18+'Rīga valsts'!I18+'Vidzeme valsts'!I18+'Zemgale valst'!I18</f>
        <v>0</v>
      </c>
      <c r="J18" s="60">
        <f>'Kurzeme valsts'!J18+'Latgale valsts'!J18+'Rīga valsts'!J18+'Vidzeme valsts'!J18+'Zemgale valst'!J18</f>
        <v>0</v>
      </c>
      <c r="K18" s="25">
        <f t="shared" si="3"/>
        <v>12.1</v>
      </c>
      <c r="L18" s="25">
        <f t="shared" si="4"/>
        <v>22.29</v>
      </c>
      <c r="M18" s="60">
        <f>'Kurzeme valsts'!M18+'Latgale valsts'!M18+'Rīga valsts'!M18+'Vidzeme valsts'!M18+'Zemgale valst'!M18</f>
        <v>0</v>
      </c>
      <c r="N18" s="25">
        <f t="shared" si="5"/>
        <v>22.29</v>
      </c>
      <c r="O18" s="28"/>
    </row>
    <row r="19" spans="1:15" ht="14.25" customHeight="1" x14ac:dyDescent="0.25">
      <c r="A19" s="147"/>
      <c r="B19" s="115" t="s">
        <v>38</v>
      </c>
      <c r="C19" s="60">
        <f>'Kurzeme valsts'!C19+'Latgale valsts'!C19+'Rīga valsts'!C19+'Vidzeme valsts'!C19+'Zemgale valst'!C19</f>
        <v>1529</v>
      </c>
      <c r="D19" s="60">
        <f>'Kurzeme valsts'!D19+'Latgale valsts'!D19+'Rīga valsts'!D19+'Vidzeme valsts'!D19+'Zemgale valst'!D19</f>
        <v>598</v>
      </c>
      <c r="E19" s="60">
        <f>'Kurzeme valsts'!E19+'Latgale valsts'!E19+'Rīga valsts'!E19+'Vidzeme valsts'!E19+'Zemgale valst'!E19</f>
        <v>0</v>
      </c>
      <c r="F19" s="60">
        <f>'Kurzeme valsts'!F19+'Latgale valsts'!F19+'Rīga valsts'!F19+'Vidzeme valsts'!F19+'Zemgale valst'!F19</f>
        <v>0</v>
      </c>
      <c r="G19" s="25">
        <f t="shared" si="2"/>
        <v>2127</v>
      </c>
      <c r="H19" s="60">
        <f>'Kurzeme valsts'!H19+'Latgale valsts'!H19+'Rīga valsts'!H19+'Vidzeme valsts'!H19+'Zemgale valst'!H19</f>
        <v>3174</v>
      </c>
      <c r="I19" s="60">
        <f>'Kurzeme valsts'!I19+'Latgale valsts'!I19+'Rīga valsts'!I19+'Vidzeme valsts'!I19+'Zemgale valst'!I19</f>
        <v>0</v>
      </c>
      <c r="J19" s="60">
        <f>'Kurzeme valsts'!J19+'Latgale valsts'!J19+'Rīga valsts'!J19+'Vidzeme valsts'!J19+'Zemgale valst'!J19</f>
        <v>0</v>
      </c>
      <c r="K19" s="25">
        <f t="shared" si="3"/>
        <v>3174</v>
      </c>
      <c r="L19" s="25">
        <f t="shared" si="4"/>
        <v>5301</v>
      </c>
      <c r="M19" s="60">
        <f>'Kurzeme valsts'!M19+'Latgale valsts'!M19+'Rīga valsts'!M19+'Vidzeme valsts'!M19+'Zemgale valst'!M19</f>
        <v>0</v>
      </c>
      <c r="N19" s="25">
        <f t="shared" si="5"/>
        <v>5301</v>
      </c>
      <c r="O19" s="28"/>
    </row>
    <row r="20" spans="1:15" ht="14.25" customHeight="1" x14ac:dyDescent="0.25">
      <c r="A20" s="147" t="s">
        <v>43</v>
      </c>
      <c r="B20" s="115" t="s">
        <v>16</v>
      </c>
      <c r="C20" s="60">
        <f>'Kurzeme valsts'!C20+'Latgale valsts'!C20+'Rīga valsts'!C20+'Vidzeme valsts'!C20+'Zemgale valst'!C20</f>
        <v>0</v>
      </c>
      <c r="D20" s="60">
        <f>'Kurzeme valsts'!D20+'Latgale valsts'!D20+'Rīga valsts'!D20+'Vidzeme valsts'!D20+'Zemgale valst'!D20</f>
        <v>0</v>
      </c>
      <c r="E20" s="60">
        <f>'Kurzeme valsts'!E20+'Latgale valsts'!E20+'Rīga valsts'!E20+'Vidzeme valsts'!E20+'Zemgale valst'!E20</f>
        <v>0</v>
      </c>
      <c r="F20" s="60">
        <f>'Kurzeme valsts'!F20+'Latgale valsts'!F20+'Rīga valsts'!F20+'Vidzeme valsts'!F20+'Zemgale valst'!F20</f>
        <v>0</v>
      </c>
      <c r="G20" s="25">
        <f t="shared" si="2"/>
        <v>0</v>
      </c>
      <c r="H20" s="60">
        <f>'Kurzeme valsts'!H20+'Latgale valsts'!H20+'Rīga valsts'!H20+'Vidzeme valsts'!H20+'Zemgale valst'!H20</f>
        <v>0</v>
      </c>
      <c r="I20" s="60">
        <f>'Kurzeme valsts'!I20+'Latgale valsts'!I20+'Rīga valsts'!I20+'Vidzeme valsts'!I20+'Zemgale valst'!I20</f>
        <v>0</v>
      </c>
      <c r="J20" s="60">
        <f>'Kurzeme valsts'!J20+'Latgale valsts'!J20+'Rīga valsts'!J20+'Vidzeme valsts'!J20+'Zemgale valst'!J20</f>
        <v>0</v>
      </c>
      <c r="K20" s="25">
        <f t="shared" si="3"/>
        <v>0</v>
      </c>
      <c r="L20" s="25">
        <f t="shared" si="4"/>
        <v>0</v>
      </c>
      <c r="M20" s="60">
        <f>'Kurzeme valsts'!M20+'Latgale valsts'!M20+'Rīga valsts'!M20+'Vidzeme valsts'!M20+'Zemgale valst'!M20</f>
        <v>0</v>
      </c>
      <c r="N20" s="25">
        <f t="shared" si="5"/>
        <v>0</v>
      </c>
      <c r="O20" s="28"/>
    </row>
    <row r="21" spans="1:15" ht="14.25" customHeight="1" x14ac:dyDescent="0.25">
      <c r="A21" s="147"/>
      <c r="B21" s="115" t="s">
        <v>38</v>
      </c>
      <c r="C21" s="60">
        <f>'Kurzeme valsts'!C21+'Latgale valsts'!C21+'Rīga valsts'!C21+'Vidzeme valsts'!C21+'Zemgale valst'!C21</f>
        <v>0</v>
      </c>
      <c r="D21" s="60">
        <f>'Kurzeme valsts'!D21+'Latgale valsts'!D21+'Rīga valsts'!D21+'Vidzeme valsts'!D21+'Zemgale valst'!D21</f>
        <v>0</v>
      </c>
      <c r="E21" s="60">
        <f>'Kurzeme valsts'!E21+'Latgale valsts'!E21+'Rīga valsts'!E21+'Vidzeme valsts'!E21+'Zemgale valst'!E21</f>
        <v>0</v>
      </c>
      <c r="F21" s="60">
        <f>'Kurzeme valsts'!F21+'Latgale valsts'!F21+'Rīga valsts'!F21+'Vidzeme valsts'!F21+'Zemgale valst'!F21</f>
        <v>0</v>
      </c>
      <c r="G21" s="25">
        <f t="shared" si="2"/>
        <v>0</v>
      </c>
      <c r="H21" s="60">
        <f>'Kurzeme valsts'!H21+'Latgale valsts'!H21+'Rīga valsts'!H21+'Vidzeme valsts'!H21+'Zemgale valst'!H21</f>
        <v>0</v>
      </c>
      <c r="I21" s="60">
        <f>'Kurzeme valsts'!I21+'Latgale valsts'!I21+'Rīga valsts'!I21+'Vidzeme valsts'!I21+'Zemgale valst'!I21</f>
        <v>0</v>
      </c>
      <c r="J21" s="60">
        <f>'Kurzeme valsts'!J21+'Latgale valsts'!J21+'Rīga valsts'!J21+'Vidzeme valsts'!J21+'Zemgale valst'!J21</f>
        <v>0</v>
      </c>
      <c r="K21" s="25">
        <f t="shared" si="3"/>
        <v>0</v>
      </c>
      <c r="L21" s="25">
        <f t="shared" si="4"/>
        <v>0</v>
      </c>
      <c r="M21" s="60">
        <f>'Kurzeme valsts'!M21+'Latgale valsts'!M21+'Rīga valsts'!M21+'Vidzeme valsts'!M21+'Zemgale valst'!M21</f>
        <v>0</v>
      </c>
      <c r="N21" s="25">
        <f t="shared" si="5"/>
        <v>0</v>
      </c>
      <c r="O21" s="28"/>
    </row>
    <row r="22" spans="1:15" ht="14.25" customHeight="1" x14ac:dyDescent="0.25">
      <c r="A22" s="114" t="s">
        <v>27</v>
      </c>
      <c r="B22" s="115" t="s">
        <v>16</v>
      </c>
      <c r="C22" s="60">
        <f>'Kurzeme valsts'!C22+'Latgale valsts'!C22+'Rīga valsts'!C22+'Vidzeme valsts'!C22+'Zemgale valst'!C22</f>
        <v>7.27</v>
      </c>
      <c r="D22" s="60">
        <f>'Kurzeme valsts'!D22+'Latgale valsts'!D22+'Rīga valsts'!D22+'Vidzeme valsts'!D22+'Zemgale valst'!D22</f>
        <v>10.399999999999999</v>
      </c>
      <c r="E22" s="60">
        <f>'Kurzeme valsts'!E22+'Latgale valsts'!E22+'Rīga valsts'!E22+'Vidzeme valsts'!E22+'Zemgale valst'!E22</f>
        <v>0</v>
      </c>
      <c r="F22" s="60">
        <f>'Kurzeme valsts'!F22+'Latgale valsts'!F22+'Rīga valsts'!F22+'Vidzeme valsts'!F22+'Zemgale valst'!F22</f>
        <v>0.1</v>
      </c>
      <c r="G22" s="25">
        <f t="shared" si="2"/>
        <v>17.77</v>
      </c>
      <c r="H22" s="60">
        <f>'Kurzeme valsts'!H22+'Latgale valsts'!H22+'Rīga valsts'!H22+'Vidzeme valsts'!H22+'Zemgale valst'!H22</f>
        <v>3</v>
      </c>
      <c r="I22" s="60">
        <f>'Kurzeme valsts'!I22+'Latgale valsts'!I22+'Rīga valsts'!I22+'Vidzeme valsts'!I22+'Zemgale valst'!I22</f>
        <v>2.6</v>
      </c>
      <c r="J22" s="60">
        <f>'Kurzeme valsts'!J22+'Latgale valsts'!J22+'Rīga valsts'!J22+'Vidzeme valsts'!J22+'Zemgale valst'!J22</f>
        <v>0.2</v>
      </c>
      <c r="K22" s="25">
        <f t="shared" si="3"/>
        <v>5.8</v>
      </c>
      <c r="L22" s="25">
        <f t="shared" si="4"/>
        <v>23.57</v>
      </c>
      <c r="M22" s="60">
        <f>'Kurzeme valsts'!M22+'Latgale valsts'!M22+'Rīga valsts'!M22+'Vidzeme valsts'!M22+'Zemgale valst'!M22</f>
        <v>0.3</v>
      </c>
      <c r="N22" s="25">
        <f t="shared" si="5"/>
        <v>23.87</v>
      </c>
      <c r="O22" s="28"/>
    </row>
    <row r="23" spans="1:15" ht="14.25" customHeight="1" x14ac:dyDescent="0.25">
      <c r="A23" s="116"/>
      <c r="B23" s="115" t="s">
        <v>38</v>
      </c>
      <c r="C23" s="60">
        <f>'Kurzeme valsts'!C23+'Latgale valsts'!C23+'Rīga valsts'!C23+'Vidzeme valsts'!C23+'Zemgale valst'!C23</f>
        <v>638</v>
      </c>
      <c r="D23" s="60">
        <f>'Kurzeme valsts'!D23+'Latgale valsts'!D23+'Rīga valsts'!D23+'Vidzeme valsts'!D23+'Zemgale valst'!D23</f>
        <v>363</v>
      </c>
      <c r="E23" s="60">
        <f>'Kurzeme valsts'!E23+'Latgale valsts'!E23+'Rīga valsts'!E23+'Vidzeme valsts'!E23+'Zemgale valst'!E23</f>
        <v>0</v>
      </c>
      <c r="F23" s="60">
        <f>'Kurzeme valsts'!F23+'Latgale valsts'!F23+'Rīga valsts'!F23+'Vidzeme valsts'!F23+'Zemgale valst'!F23</f>
        <v>11</v>
      </c>
      <c r="G23" s="25">
        <f t="shared" si="2"/>
        <v>1012</v>
      </c>
      <c r="H23" s="60">
        <f>'Kurzeme valsts'!H23+'Latgale valsts'!H23+'Rīga valsts'!H23+'Vidzeme valsts'!H23+'Zemgale valst'!H23</f>
        <v>142</v>
      </c>
      <c r="I23" s="60">
        <f>'Kurzeme valsts'!I23+'Latgale valsts'!I23+'Rīga valsts'!I23+'Vidzeme valsts'!I23+'Zemgale valst'!I23</f>
        <v>14</v>
      </c>
      <c r="J23" s="60">
        <f>'Kurzeme valsts'!J23+'Latgale valsts'!J23+'Rīga valsts'!J23+'Vidzeme valsts'!J23+'Zemgale valst'!J23</f>
        <v>50</v>
      </c>
      <c r="K23" s="25">
        <f t="shared" si="3"/>
        <v>206</v>
      </c>
      <c r="L23" s="25">
        <f t="shared" si="4"/>
        <v>1218</v>
      </c>
      <c r="M23" s="60">
        <f>'Kurzeme valsts'!M23+'Latgale valsts'!M23+'Rīga valsts'!M23+'Vidzeme valsts'!M23+'Zemgale valst'!M23</f>
        <v>26</v>
      </c>
      <c r="N23" s="25">
        <f t="shared" si="5"/>
        <v>1244</v>
      </c>
      <c r="O23" s="28"/>
    </row>
    <row r="24" spans="1:15" ht="14.25" customHeight="1" x14ac:dyDescent="0.25">
      <c r="A24" s="145" t="s">
        <v>28</v>
      </c>
      <c r="B24" s="115" t="s">
        <v>16</v>
      </c>
      <c r="C24" s="60">
        <f>'Kurzeme valsts'!C24+'Latgale valsts'!C24+'Rīga valsts'!C24+'Vidzeme valsts'!C24+'Zemgale valst'!C24</f>
        <v>630.49</v>
      </c>
      <c r="D24" s="60">
        <f>'Kurzeme valsts'!D24+'Latgale valsts'!D24+'Rīga valsts'!D24+'Vidzeme valsts'!D24+'Zemgale valst'!D24</f>
        <v>235.88</v>
      </c>
      <c r="E24" s="60">
        <f>'Kurzeme valsts'!E24+'Latgale valsts'!E24+'Rīga valsts'!E24+'Vidzeme valsts'!E24+'Zemgale valst'!E24</f>
        <v>6.3</v>
      </c>
      <c r="F24" s="60">
        <f>'Kurzeme valsts'!F24+'Latgale valsts'!F24+'Rīga valsts'!F24+'Vidzeme valsts'!F24+'Zemgale valst'!F24</f>
        <v>8.620000000000001</v>
      </c>
      <c r="G24" s="25">
        <f t="shared" si="2"/>
        <v>881.29</v>
      </c>
      <c r="H24" s="60">
        <f>'Kurzeme valsts'!H24+'Latgale valsts'!H24+'Rīga valsts'!H24+'Vidzeme valsts'!H24+'Zemgale valst'!H24</f>
        <v>111.80999999999999</v>
      </c>
      <c r="I24" s="60">
        <f>'Kurzeme valsts'!I24+'Latgale valsts'!I24+'Rīga valsts'!I24+'Vidzeme valsts'!I24+'Zemgale valst'!I24</f>
        <v>14.16</v>
      </c>
      <c r="J24" s="60">
        <f>'Kurzeme valsts'!J24+'Latgale valsts'!J24+'Rīga valsts'!J24+'Vidzeme valsts'!J24+'Zemgale valst'!J24</f>
        <v>10.73</v>
      </c>
      <c r="K24" s="25">
        <f t="shared" si="3"/>
        <v>136.69999999999999</v>
      </c>
      <c r="L24" s="25">
        <f t="shared" si="4"/>
        <v>1017.99</v>
      </c>
      <c r="M24" s="60">
        <f>'Kurzeme valsts'!M24+'Latgale valsts'!M24+'Rīga valsts'!M24+'Vidzeme valsts'!M24+'Zemgale valst'!M24</f>
        <v>2.8</v>
      </c>
      <c r="N24" s="25">
        <f t="shared" si="5"/>
        <v>1020.79</v>
      </c>
      <c r="O24" s="28"/>
    </row>
    <row r="25" spans="1:15" ht="14.25" customHeight="1" x14ac:dyDescent="0.25">
      <c r="A25" s="145"/>
      <c r="B25" s="115" t="s">
        <v>38</v>
      </c>
      <c r="C25" s="60">
        <f>'Kurzeme valsts'!C25+'Latgale valsts'!C25+'Rīga valsts'!C25+'Vidzeme valsts'!C25+'Zemgale valst'!C25</f>
        <v>26299</v>
      </c>
      <c r="D25" s="60">
        <f>'Kurzeme valsts'!D25+'Latgale valsts'!D25+'Rīga valsts'!D25+'Vidzeme valsts'!D25+'Zemgale valst'!D25</f>
        <v>5987</v>
      </c>
      <c r="E25" s="60">
        <f>'Kurzeme valsts'!E25+'Latgale valsts'!E25+'Rīga valsts'!E25+'Vidzeme valsts'!E25+'Zemgale valst'!E25</f>
        <v>104</v>
      </c>
      <c r="F25" s="60">
        <f>'Kurzeme valsts'!F25+'Latgale valsts'!F25+'Rīga valsts'!F25+'Vidzeme valsts'!F25+'Zemgale valst'!F25</f>
        <v>201</v>
      </c>
      <c r="G25" s="25">
        <f t="shared" si="2"/>
        <v>32591</v>
      </c>
      <c r="H25" s="60">
        <f>'Kurzeme valsts'!H25+'Latgale valsts'!H25+'Rīga valsts'!H25+'Vidzeme valsts'!H25+'Zemgale valst'!H25</f>
        <v>5932</v>
      </c>
      <c r="I25" s="60">
        <f>'Kurzeme valsts'!I25+'Latgale valsts'!I25+'Rīga valsts'!I25+'Vidzeme valsts'!I25+'Zemgale valst'!I25</f>
        <v>505</v>
      </c>
      <c r="J25" s="60">
        <f>'Kurzeme valsts'!J25+'Latgale valsts'!J25+'Rīga valsts'!J25+'Vidzeme valsts'!J25+'Zemgale valst'!J25</f>
        <v>900</v>
      </c>
      <c r="K25" s="25">
        <f t="shared" si="3"/>
        <v>7337</v>
      </c>
      <c r="L25" s="25">
        <f t="shared" si="4"/>
        <v>39928</v>
      </c>
      <c r="M25" s="60">
        <f>'Kurzeme valsts'!M25+'Latgale valsts'!M25+'Rīga valsts'!M25+'Vidzeme valsts'!M25+'Zemgale valst'!M25</f>
        <v>159</v>
      </c>
      <c r="N25" s="25">
        <f t="shared" si="5"/>
        <v>40087</v>
      </c>
      <c r="O25" s="28"/>
    </row>
    <row r="26" spans="1:15" ht="14.25" customHeight="1" x14ac:dyDescent="0.25">
      <c r="A26" s="145" t="s">
        <v>29</v>
      </c>
      <c r="B26" s="115" t="s">
        <v>16</v>
      </c>
      <c r="C26" s="60">
        <f>'Kurzeme valsts'!C26+'Latgale valsts'!C26+'Rīga valsts'!C26+'Vidzeme valsts'!C26+'Zemgale valst'!C26</f>
        <v>0</v>
      </c>
      <c r="D26" s="60">
        <f>'Kurzeme valsts'!D26+'Latgale valsts'!D26+'Rīga valsts'!D26+'Vidzeme valsts'!D26+'Zemgale valst'!D26</f>
        <v>0</v>
      </c>
      <c r="E26" s="60">
        <f>'Kurzeme valsts'!E26+'Latgale valsts'!E26+'Rīga valsts'!E26+'Vidzeme valsts'!E26+'Zemgale valst'!E26</f>
        <v>0</v>
      </c>
      <c r="F26" s="60">
        <f>'Kurzeme valsts'!F26+'Latgale valsts'!F26+'Rīga valsts'!F26+'Vidzeme valsts'!F26+'Zemgale valst'!F26</f>
        <v>0</v>
      </c>
      <c r="G26" s="25">
        <f t="shared" si="2"/>
        <v>0</v>
      </c>
      <c r="H26" s="60">
        <f>'Kurzeme valsts'!H26+'Latgale valsts'!H26+'Rīga valsts'!H26+'Vidzeme valsts'!H26+'Zemgale valst'!H26</f>
        <v>0</v>
      </c>
      <c r="I26" s="60">
        <f>'Kurzeme valsts'!I26+'Latgale valsts'!I26+'Rīga valsts'!I26+'Vidzeme valsts'!I26+'Zemgale valst'!I26</f>
        <v>0</v>
      </c>
      <c r="J26" s="60">
        <f>'Kurzeme valsts'!J26+'Latgale valsts'!J26+'Rīga valsts'!J26+'Vidzeme valsts'!J26+'Zemgale valst'!J26</f>
        <v>0</v>
      </c>
      <c r="K26" s="25">
        <f t="shared" si="3"/>
        <v>0</v>
      </c>
      <c r="L26" s="25">
        <f t="shared" si="4"/>
        <v>0</v>
      </c>
      <c r="M26" s="60">
        <f>'Kurzeme valsts'!M26+'Latgale valsts'!M26+'Rīga valsts'!M26+'Vidzeme valsts'!M26+'Zemgale valst'!M26</f>
        <v>0</v>
      </c>
      <c r="N26" s="25">
        <f t="shared" si="5"/>
        <v>0</v>
      </c>
      <c r="O26" s="28"/>
    </row>
    <row r="27" spans="1:15" ht="14.25" customHeight="1" x14ac:dyDescent="0.25">
      <c r="A27" s="145"/>
      <c r="B27" s="115" t="s">
        <v>38</v>
      </c>
      <c r="C27" s="60">
        <f>'Kurzeme valsts'!C27+'Latgale valsts'!C27+'Rīga valsts'!C27+'Vidzeme valsts'!C27+'Zemgale valst'!C27</f>
        <v>0</v>
      </c>
      <c r="D27" s="60">
        <f>'Kurzeme valsts'!D27+'Latgale valsts'!D27+'Rīga valsts'!D27+'Vidzeme valsts'!D27+'Zemgale valst'!D27</f>
        <v>0</v>
      </c>
      <c r="E27" s="60">
        <f>'Kurzeme valsts'!E27+'Latgale valsts'!E27+'Rīga valsts'!E27+'Vidzeme valsts'!E27+'Zemgale valst'!E27</f>
        <v>0</v>
      </c>
      <c r="F27" s="60">
        <f>'Kurzeme valsts'!F27+'Latgale valsts'!F27+'Rīga valsts'!F27+'Vidzeme valsts'!F27+'Zemgale valst'!F27</f>
        <v>0</v>
      </c>
      <c r="G27" s="25">
        <f t="shared" si="2"/>
        <v>0</v>
      </c>
      <c r="H27" s="60">
        <f>'Kurzeme valsts'!H27+'Latgale valsts'!H27+'Rīga valsts'!H27+'Vidzeme valsts'!H27+'Zemgale valst'!H27</f>
        <v>0</v>
      </c>
      <c r="I27" s="60">
        <f>'Kurzeme valsts'!I27+'Latgale valsts'!I27+'Rīga valsts'!I27+'Vidzeme valsts'!I27+'Zemgale valst'!I27</f>
        <v>0</v>
      </c>
      <c r="J27" s="60">
        <f>'Kurzeme valsts'!J27+'Latgale valsts'!J27+'Rīga valsts'!J27+'Vidzeme valsts'!J27+'Zemgale valst'!J27</f>
        <v>0</v>
      </c>
      <c r="K27" s="25">
        <f t="shared" si="3"/>
        <v>0</v>
      </c>
      <c r="L27" s="25">
        <f t="shared" si="4"/>
        <v>0</v>
      </c>
      <c r="M27" s="60">
        <f>'Kurzeme valsts'!M27+'Latgale valsts'!M27+'Rīga valsts'!M27+'Vidzeme valsts'!M27+'Zemgale valst'!M27</f>
        <v>0</v>
      </c>
      <c r="N27" s="25">
        <f t="shared" si="5"/>
        <v>0</v>
      </c>
      <c r="O27" s="28"/>
    </row>
    <row r="28" spans="1:15" ht="14.25" customHeight="1" x14ac:dyDescent="0.25">
      <c r="A28" s="145" t="s">
        <v>30</v>
      </c>
      <c r="B28" s="115" t="s">
        <v>16</v>
      </c>
      <c r="C28" s="60">
        <f>'Kurzeme valsts'!C28+'Latgale valsts'!C28+'Rīga valsts'!C28+'Vidzeme valsts'!C28+'Zemgale valst'!C28</f>
        <v>2.5100000000000002</v>
      </c>
      <c r="D28" s="60">
        <f>'Kurzeme valsts'!D28+'Latgale valsts'!D28+'Rīga valsts'!D28+'Vidzeme valsts'!D28+'Zemgale valst'!D28</f>
        <v>0.15000000000000002</v>
      </c>
      <c r="E28" s="60">
        <f>'Kurzeme valsts'!E28+'Latgale valsts'!E28+'Rīga valsts'!E28+'Vidzeme valsts'!E28+'Zemgale valst'!E28</f>
        <v>8.18</v>
      </c>
      <c r="F28" s="60">
        <f>'Kurzeme valsts'!F28+'Latgale valsts'!F28+'Rīga valsts'!F28+'Vidzeme valsts'!F28+'Zemgale valst'!F28</f>
        <v>12.48</v>
      </c>
      <c r="G28" s="25">
        <f t="shared" si="2"/>
        <v>23.32</v>
      </c>
      <c r="H28" s="60">
        <f>'Kurzeme valsts'!H28+'Latgale valsts'!H28+'Rīga valsts'!H28+'Vidzeme valsts'!H28+'Zemgale valst'!H28</f>
        <v>0</v>
      </c>
      <c r="I28" s="60">
        <f>'Kurzeme valsts'!I28+'Latgale valsts'!I28+'Rīga valsts'!I28+'Vidzeme valsts'!I28+'Zemgale valst'!I28</f>
        <v>0</v>
      </c>
      <c r="J28" s="60">
        <f>'Kurzeme valsts'!J28+'Latgale valsts'!J28+'Rīga valsts'!J28+'Vidzeme valsts'!J28+'Zemgale valst'!J28</f>
        <v>0</v>
      </c>
      <c r="K28" s="25">
        <f t="shared" si="3"/>
        <v>0</v>
      </c>
      <c r="L28" s="25">
        <f t="shared" si="4"/>
        <v>23.32</v>
      </c>
      <c r="M28" s="60">
        <f>'Kurzeme valsts'!M28+'Latgale valsts'!M28+'Rīga valsts'!M28+'Vidzeme valsts'!M28+'Zemgale valst'!M28</f>
        <v>0</v>
      </c>
      <c r="N28" s="25">
        <f t="shared" si="5"/>
        <v>23.32</v>
      </c>
      <c r="O28" s="28"/>
    </row>
    <row r="29" spans="1:15" ht="14.25" customHeight="1" x14ac:dyDescent="0.25">
      <c r="A29" s="145"/>
      <c r="B29" s="115" t="s">
        <v>38</v>
      </c>
      <c r="C29" s="60">
        <f>'Kurzeme valsts'!C29+'Latgale valsts'!C29+'Rīga valsts'!C29+'Vidzeme valsts'!C29+'Zemgale valst'!C29</f>
        <v>19</v>
      </c>
      <c r="D29" s="60">
        <f>'Kurzeme valsts'!D29+'Latgale valsts'!D29+'Rīga valsts'!D29+'Vidzeme valsts'!D29+'Zemgale valst'!D29</f>
        <v>15</v>
      </c>
      <c r="E29" s="60">
        <f>'Kurzeme valsts'!E29+'Latgale valsts'!E29+'Rīga valsts'!E29+'Vidzeme valsts'!E29+'Zemgale valst'!E29</f>
        <v>16</v>
      </c>
      <c r="F29" s="60">
        <f>'Kurzeme valsts'!F29+'Latgale valsts'!F29+'Rīga valsts'!F29+'Vidzeme valsts'!F29+'Zemgale valst'!F29</f>
        <v>120</v>
      </c>
      <c r="G29" s="25">
        <f t="shared" si="2"/>
        <v>170</v>
      </c>
      <c r="H29" s="60">
        <f>'Kurzeme valsts'!H29+'Latgale valsts'!H29+'Rīga valsts'!H29+'Vidzeme valsts'!H29+'Zemgale valst'!H29</f>
        <v>0</v>
      </c>
      <c r="I29" s="60">
        <f>'Kurzeme valsts'!I29+'Latgale valsts'!I29+'Rīga valsts'!I29+'Vidzeme valsts'!I29+'Zemgale valst'!I29</f>
        <v>0</v>
      </c>
      <c r="J29" s="60">
        <f>'Kurzeme valsts'!J29+'Latgale valsts'!J29+'Rīga valsts'!J29+'Vidzeme valsts'!J29+'Zemgale valst'!J29</f>
        <v>0</v>
      </c>
      <c r="K29" s="25">
        <f t="shared" si="3"/>
        <v>0</v>
      </c>
      <c r="L29" s="25">
        <f t="shared" si="4"/>
        <v>170</v>
      </c>
      <c r="M29" s="60">
        <f>'Kurzeme valsts'!M29+'Latgale valsts'!M29+'Rīga valsts'!M29+'Vidzeme valsts'!M29+'Zemgale valst'!M29</f>
        <v>0</v>
      </c>
      <c r="N29" s="25">
        <f t="shared" si="5"/>
        <v>170</v>
      </c>
      <c r="O29" s="28"/>
    </row>
    <row r="30" spans="1:15" ht="14.25" customHeight="1" x14ac:dyDescent="0.25">
      <c r="A30" s="145" t="s">
        <v>31</v>
      </c>
      <c r="B30" s="115" t="s">
        <v>16</v>
      </c>
      <c r="C30" s="60">
        <f>'Kurzeme valsts'!C30+'Latgale valsts'!C30+'Rīga valsts'!C30+'Vidzeme valsts'!C30+'Zemgale valst'!C30</f>
        <v>345.98</v>
      </c>
      <c r="D30" s="60">
        <f>'Kurzeme valsts'!D30+'Latgale valsts'!D30+'Rīga valsts'!D30+'Vidzeme valsts'!D30+'Zemgale valst'!D30</f>
        <v>136.68</v>
      </c>
      <c r="E30" s="60">
        <f>'Kurzeme valsts'!E30+'Latgale valsts'!E30+'Rīga valsts'!E30+'Vidzeme valsts'!E30+'Zemgale valst'!E30</f>
        <v>5.95</v>
      </c>
      <c r="F30" s="60">
        <f>'Kurzeme valsts'!F30+'Latgale valsts'!F30+'Rīga valsts'!F30+'Vidzeme valsts'!F30+'Zemgale valst'!F30</f>
        <v>5.77</v>
      </c>
      <c r="G30" s="25">
        <f t="shared" si="2"/>
        <v>494.38</v>
      </c>
      <c r="H30" s="60">
        <f>'Kurzeme valsts'!H30+'Latgale valsts'!H30+'Rīga valsts'!H30+'Vidzeme valsts'!H30+'Zemgale valst'!H30</f>
        <v>112.95</v>
      </c>
      <c r="I30" s="60">
        <f>'Kurzeme valsts'!I30+'Latgale valsts'!I30+'Rīga valsts'!I30+'Vidzeme valsts'!I30+'Zemgale valst'!I30</f>
        <v>6.95</v>
      </c>
      <c r="J30" s="60">
        <f>'Kurzeme valsts'!J30+'Latgale valsts'!J30+'Rīga valsts'!J30+'Vidzeme valsts'!J30+'Zemgale valst'!J30</f>
        <v>17.89</v>
      </c>
      <c r="K30" s="25">
        <f t="shared" si="3"/>
        <v>137.79000000000002</v>
      </c>
      <c r="L30" s="25">
        <f t="shared" si="4"/>
        <v>632.17000000000007</v>
      </c>
      <c r="M30" s="60">
        <f>'Kurzeme valsts'!M30+'Latgale valsts'!M30+'Rīga valsts'!M30+'Vidzeme valsts'!M30+'Zemgale valst'!M30</f>
        <v>12.53</v>
      </c>
      <c r="N30" s="25">
        <f t="shared" si="5"/>
        <v>644.70000000000005</v>
      </c>
      <c r="O30" s="28"/>
    </row>
    <row r="31" spans="1:15" ht="14.25" customHeight="1" x14ac:dyDescent="0.25">
      <c r="A31" s="145"/>
      <c r="B31" s="115" t="s">
        <v>38</v>
      </c>
      <c r="C31" s="95">
        <f>'Kurzeme valsts'!C31+'Latgale valsts'!C31+'Rīga valsts'!C31+'Vidzeme valsts'!C31+'Zemgale valst'!C31</f>
        <v>61787</v>
      </c>
      <c r="D31" s="95">
        <f>'Kurzeme valsts'!D31+'Latgale valsts'!D31+'Rīga valsts'!D31+'Vidzeme valsts'!D31+'Zemgale valst'!D31</f>
        <v>20521</v>
      </c>
      <c r="E31" s="95">
        <f>'Kurzeme valsts'!E31+'Latgale valsts'!E31+'Rīga valsts'!E31+'Vidzeme valsts'!E31+'Zemgale valst'!E31</f>
        <v>605</v>
      </c>
      <c r="F31" s="95">
        <f>'Kurzeme valsts'!F31+'Latgale valsts'!F31+'Rīga valsts'!F31+'Vidzeme valsts'!F31+'Zemgale valst'!F31</f>
        <v>497</v>
      </c>
      <c r="G31" s="63">
        <f t="shared" si="2"/>
        <v>83410</v>
      </c>
      <c r="H31" s="95">
        <f>'Kurzeme valsts'!H31+'Latgale valsts'!H31+'Rīga valsts'!H31+'Vidzeme valsts'!H31+'Zemgale valst'!H31</f>
        <v>17391</v>
      </c>
      <c r="I31" s="95">
        <f>'Kurzeme valsts'!I31+'Latgale valsts'!I31+'Rīga valsts'!I31+'Vidzeme valsts'!I31+'Zemgale valst'!I31</f>
        <v>1120</v>
      </c>
      <c r="J31" s="95">
        <f>'Kurzeme valsts'!J31+'Latgale valsts'!J31+'Rīga valsts'!J31+'Vidzeme valsts'!J31+'Zemgale valst'!J31</f>
        <v>2653</v>
      </c>
      <c r="K31" s="63">
        <f t="shared" si="3"/>
        <v>21164</v>
      </c>
      <c r="L31" s="63">
        <f t="shared" si="4"/>
        <v>104574</v>
      </c>
      <c r="M31" s="95">
        <f>'Kurzeme valsts'!M31+'Latgale valsts'!M31+'Rīga valsts'!M31+'Vidzeme valsts'!M31+'Zemgale valst'!M31</f>
        <v>1209</v>
      </c>
      <c r="N31" s="63">
        <f t="shared" si="5"/>
        <v>105783</v>
      </c>
      <c r="O31" s="28"/>
    </row>
    <row r="32" spans="1:15" ht="14.25" customHeight="1" x14ac:dyDescent="0.25">
      <c r="A32" s="145" t="s">
        <v>32</v>
      </c>
      <c r="B32" s="115" t="s">
        <v>16</v>
      </c>
      <c r="C32" s="60">
        <f>'Kurzeme valsts'!C32+'Latgale valsts'!C32+'Rīga valsts'!C32+'Vidzeme valsts'!C32+'Zemgale valst'!C32</f>
        <v>1.04</v>
      </c>
      <c r="D32" s="60">
        <f>'Kurzeme valsts'!D32+'Latgale valsts'!D32+'Rīga valsts'!D32+'Vidzeme valsts'!D32+'Zemgale valst'!D32</f>
        <v>4.9400000000000004</v>
      </c>
      <c r="E32" s="60">
        <f>'Kurzeme valsts'!E32+'Latgale valsts'!E32+'Rīga valsts'!E32+'Vidzeme valsts'!E32+'Zemgale valst'!E32</f>
        <v>0</v>
      </c>
      <c r="F32" s="60">
        <f>'Kurzeme valsts'!F32+'Latgale valsts'!F32+'Rīga valsts'!F32+'Vidzeme valsts'!F32+'Zemgale valst'!F32</f>
        <v>0</v>
      </c>
      <c r="G32" s="25">
        <f t="shared" si="2"/>
        <v>5.98</v>
      </c>
      <c r="H32" s="60">
        <f>'Kurzeme valsts'!H32+'Latgale valsts'!H32+'Rīga valsts'!H32+'Vidzeme valsts'!H32+'Zemgale valst'!H32</f>
        <v>2.2999999999999998</v>
      </c>
      <c r="I32" s="60">
        <f>'Kurzeme valsts'!I32+'Latgale valsts'!I32+'Rīga valsts'!I32+'Vidzeme valsts'!I32+'Zemgale valst'!I32</f>
        <v>0</v>
      </c>
      <c r="J32" s="60">
        <f>'Kurzeme valsts'!J32+'Latgale valsts'!J32+'Rīga valsts'!J32+'Vidzeme valsts'!J32+'Zemgale valst'!J32</f>
        <v>0</v>
      </c>
      <c r="K32" s="25">
        <f t="shared" si="3"/>
        <v>2.2999999999999998</v>
      </c>
      <c r="L32" s="25">
        <f t="shared" si="4"/>
        <v>8.2800000000000011</v>
      </c>
      <c r="M32" s="60">
        <f>'Kurzeme valsts'!M32+'Latgale valsts'!M32+'Rīga valsts'!M32+'Vidzeme valsts'!M32+'Zemgale valst'!M32</f>
        <v>0</v>
      </c>
      <c r="N32" s="25">
        <f t="shared" si="5"/>
        <v>8.2800000000000011</v>
      </c>
      <c r="O32" s="28"/>
    </row>
    <row r="33" spans="1:16" ht="14.25" customHeight="1" x14ac:dyDescent="0.25">
      <c r="A33" s="145"/>
      <c r="B33" s="115" t="s">
        <v>38</v>
      </c>
      <c r="C33" s="60">
        <f>'Kurzeme valsts'!C33+'Latgale valsts'!C33+'Rīga valsts'!C33+'Vidzeme valsts'!C33+'Zemgale valst'!C33</f>
        <v>12</v>
      </c>
      <c r="D33" s="60">
        <f>'Kurzeme valsts'!D33+'Latgale valsts'!D33+'Rīga valsts'!D33+'Vidzeme valsts'!D33+'Zemgale valst'!D33</f>
        <v>0</v>
      </c>
      <c r="E33" s="60">
        <f>'Kurzeme valsts'!E33+'Latgale valsts'!E33+'Rīga valsts'!E33+'Vidzeme valsts'!E33+'Zemgale valst'!E33</f>
        <v>0</v>
      </c>
      <c r="F33" s="60">
        <f>'Kurzeme valsts'!F33+'Latgale valsts'!F33+'Rīga valsts'!F33+'Vidzeme valsts'!F33+'Zemgale valst'!F33</f>
        <v>0</v>
      </c>
      <c r="G33" s="25">
        <f t="shared" si="2"/>
        <v>12</v>
      </c>
      <c r="H33" s="60">
        <f>'Kurzeme valsts'!H33+'Latgale valsts'!H33+'Rīga valsts'!H33+'Vidzeme valsts'!H33+'Zemgale valst'!H33</f>
        <v>0</v>
      </c>
      <c r="I33" s="60">
        <f>'Kurzeme valsts'!I33+'Latgale valsts'!I33+'Rīga valsts'!I33+'Vidzeme valsts'!I33+'Zemgale valst'!I33</f>
        <v>0</v>
      </c>
      <c r="J33" s="60">
        <f>'Kurzeme valsts'!J33+'Latgale valsts'!J33+'Rīga valsts'!J33+'Vidzeme valsts'!J33+'Zemgale valst'!J33</f>
        <v>0</v>
      </c>
      <c r="K33" s="25">
        <f t="shared" si="3"/>
        <v>0</v>
      </c>
      <c r="L33" s="25">
        <f t="shared" si="4"/>
        <v>12</v>
      </c>
      <c r="M33" s="60">
        <f>'Kurzeme valsts'!M33+'Latgale valsts'!M33+'Rīga valsts'!M33+'Vidzeme valsts'!M33+'Zemgale valst'!M33</f>
        <v>0</v>
      </c>
      <c r="N33" s="25">
        <f t="shared" si="5"/>
        <v>12</v>
      </c>
      <c r="O33" s="28"/>
    </row>
    <row r="34" spans="1:16" ht="14.25" customHeight="1" x14ac:dyDescent="0.25">
      <c r="A34" s="145" t="s">
        <v>33</v>
      </c>
      <c r="B34" s="115" t="s">
        <v>16</v>
      </c>
      <c r="C34" s="60">
        <f>'Kurzeme valsts'!C34+'Latgale valsts'!C34+'Rīga valsts'!C34+'Vidzeme valsts'!C34+'Zemgale valst'!C34</f>
        <v>0.67</v>
      </c>
      <c r="D34" s="60">
        <f>'Kurzeme valsts'!D34+'Latgale valsts'!D34+'Rīga valsts'!D34+'Vidzeme valsts'!D34+'Zemgale valst'!D34</f>
        <v>2.1</v>
      </c>
      <c r="E34" s="60">
        <f>'Kurzeme valsts'!E34+'Latgale valsts'!E34+'Rīga valsts'!E34+'Vidzeme valsts'!E34+'Zemgale valst'!E34</f>
        <v>0</v>
      </c>
      <c r="F34" s="60">
        <f>'Kurzeme valsts'!F34+'Latgale valsts'!F34+'Rīga valsts'!F34+'Vidzeme valsts'!F34+'Zemgale valst'!F34</f>
        <v>0.4</v>
      </c>
      <c r="G34" s="25">
        <f t="shared" si="2"/>
        <v>3.17</v>
      </c>
      <c r="H34" s="60">
        <f>'Kurzeme valsts'!H34+'Latgale valsts'!H34+'Rīga valsts'!H34+'Vidzeme valsts'!H34+'Zemgale valst'!H34</f>
        <v>0.7</v>
      </c>
      <c r="I34" s="60">
        <f>'Kurzeme valsts'!I34+'Latgale valsts'!I34+'Rīga valsts'!I34+'Vidzeme valsts'!I34+'Zemgale valst'!I34</f>
        <v>0</v>
      </c>
      <c r="J34" s="60">
        <f>'Kurzeme valsts'!J34+'Latgale valsts'!J34+'Rīga valsts'!J34+'Vidzeme valsts'!J34+'Zemgale valst'!J34</f>
        <v>0</v>
      </c>
      <c r="K34" s="25">
        <f t="shared" si="3"/>
        <v>0.7</v>
      </c>
      <c r="L34" s="25">
        <f t="shared" si="4"/>
        <v>3.87</v>
      </c>
      <c r="M34" s="60">
        <f>'Kurzeme valsts'!M34+'Latgale valsts'!M34+'Rīga valsts'!M34+'Vidzeme valsts'!M34+'Zemgale valst'!M34</f>
        <v>0</v>
      </c>
      <c r="N34" s="25">
        <f t="shared" si="5"/>
        <v>3.87</v>
      </c>
      <c r="O34" s="28"/>
    </row>
    <row r="35" spans="1:16" ht="14.25" customHeight="1" x14ac:dyDescent="0.25">
      <c r="A35" s="145"/>
      <c r="B35" s="115" t="s">
        <v>38</v>
      </c>
      <c r="C35" s="60">
        <f>'Kurzeme valsts'!C35+'Latgale valsts'!C35+'Rīga valsts'!C35+'Vidzeme valsts'!C35+'Zemgale valst'!C35</f>
        <v>73</v>
      </c>
      <c r="D35" s="60">
        <f>'Kurzeme valsts'!D35+'Latgale valsts'!D35+'Rīga valsts'!D35+'Vidzeme valsts'!D35+'Zemgale valst'!D35</f>
        <v>302</v>
      </c>
      <c r="E35" s="60">
        <f>'Kurzeme valsts'!E35+'Latgale valsts'!E35+'Rīga valsts'!E35+'Vidzeme valsts'!E35+'Zemgale valst'!E35</f>
        <v>0</v>
      </c>
      <c r="F35" s="60">
        <f>'Kurzeme valsts'!F35+'Latgale valsts'!F35+'Rīga valsts'!F35+'Vidzeme valsts'!F35+'Zemgale valst'!F35</f>
        <v>201</v>
      </c>
      <c r="G35" s="25">
        <f t="shared" si="2"/>
        <v>576</v>
      </c>
      <c r="H35" s="60">
        <f>'Kurzeme valsts'!H35+'Latgale valsts'!H35+'Rīga valsts'!H35+'Vidzeme valsts'!H35+'Zemgale valst'!H35</f>
        <v>157</v>
      </c>
      <c r="I35" s="60">
        <f>'Kurzeme valsts'!I35+'Latgale valsts'!I35+'Rīga valsts'!I35+'Vidzeme valsts'!I35+'Zemgale valst'!I35</f>
        <v>0</v>
      </c>
      <c r="J35" s="60">
        <f>'Kurzeme valsts'!J35+'Latgale valsts'!J35+'Rīga valsts'!J35+'Vidzeme valsts'!J35+'Zemgale valst'!J35</f>
        <v>0</v>
      </c>
      <c r="K35" s="25">
        <f t="shared" si="3"/>
        <v>157</v>
      </c>
      <c r="L35" s="25">
        <f t="shared" si="4"/>
        <v>733</v>
      </c>
      <c r="M35" s="60">
        <f>'Kurzeme valsts'!M35+'Latgale valsts'!M35+'Rīga valsts'!M35+'Vidzeme valsts'!M35+'Zemgale valst'!M35</f>
        <v>0</v>
      </c>
      <c r="N35" s="25">
        <f t="shared" si="5"/>
        <v>733</v>
      </c>
      <c r="O35" s="28"/>
    </row>
    <row r="36" spans="1:16" ht="14.25" customHeight="1" x14ac:dyDescent="0.25">
      <c r="A36" s="145" t="s">
        <v>34</v>
      </c>
      <c r="B36" s="115" t="s">
        <v>16</v>
      </c>
      <c r="C36" s="60">
        <f>'Kurzeme valsts'!C36+'Latgale valsts'!C36+'Rīga valsts'!C36+'Vidzeme valsts'!C36+'Zemgale valst'!C36</f>
        <v>11.01</v>
      </c>
      <c r="D36" s="60">
        <f>'Kurzeme valsts'!D36+'Latgale valsts'!D36+'Rīga valsts'!D36+'Vidzeme valsts'!D36+'Zemgale valst'!D36</f>
        <v>1.3</v>
      </c>
      <c r="E36" s="60">
        <f>'Kurzeme valsts'!E36+'Latgale valsts'!E36+'Rīga valsts'!E36+'Vidzeme valsts'!E36+'Zemgale valst'!E36</f>
        <v>0</v>
      </c>
      <c r="F36" s="60">
        <f>'Kurzeme valsts'!F36+'Latgale valsts'!F36+'Rīga valsts'!F36+'Vidzeme valsts'!F36+'Zemgale valst'!F36</f>
        <v>8.3000000000000007</v>
      </c>
      <c r="G36" s="25">
        <f t="shared" si="2"/>
        <v>20.61</v>
      </c>
      <c r="H36" s="60">
        <f>'Kurzeme valsts'!H36+'Latgale valsts'!H36+'Rīga valsts'!H36+'Vidzeme valsts'!H36+'Zemgale valst'!H36</f>
        <v>0</v>
      </c>
      <c r="I36" s="60">
        <f>'Kurzeme valsts'!I36+'Latgale valsts'!I36+'Rīga valsts'!I36+'Vidzeme valsts'!I36+'Zemgale valst'!I36</f>
        <v>0</v>
      </c>
      <c r="J36" s="60">
        <f>'Kurzeme valsts'!J36+'Latgale valsts'!J36+'Rīga valsts'!J36+'Vidzeme valsts'!J36+'Zemgale valst'!J36</f>
        <v>0</v>
      </c>
      <c r="K36" s="25">
        <f t="shared" si="3"/>
        <v>0</v>
      </c>
      <c r="L36" s="25">
        <f t="shared" si="4"/>
        <v>20.61</v>
      </c>
      <c r="M36" s="60">
        <f>'Kurzeme valsts'!M36+'Latgale valsts'!M36+'Rīga valsts'!M36+'Vidzeme valsts'!M36+'Zemgale valst'!M36</f>
        <v>0</v>
      </c>
      <c r="N36" s="25">
        <f t="shared" si="5"/>
        <v>20.61</v>
      </c>
      <c r="O36" s="28"/>
    </row>
    <row r="37" spans="1:16" ht="14.25" customHeight="1" x14ac:dyDescent="0.25">
      <c r="A37" s="145"/>
      <c r="B37" s="115" t="s">
        <v>38</v>
      </c>
      <c r="C37" s="60">
        <f>'Kurzeme valsts'!C37+'Latgale valsts'!C37+'Rīga valsts'!C37+'Vidzeme valsts'!C37+'Zemgale valst'!C37</f>
        <v>115</v>
      </c>
      <c r="D37" s="60">
        <f>'Kurzeme valsts'!D37+'Latgale valsts'!D37+'Rīga valsts'!D37+'Vidzeme valsts'!D37+'Zemgale valst'!D37</f>
        <v>16</v>
      </c>
      <c r="E37" s="60">
        <f>'Kurzeme valsts'!E37+'Latgale valsts'!E37+'Rīga valsts'!E37+'Vidzeme valsts'!E37+'Zemgale valst'!E37</f>
        <v>0</v>
      </c>
      <c r="F37" s="60">
        <f>'Kurzeme valsts'!F37+'Latgale valsts'!F37+'Rīga valsts'!F37+'Vidzeme valsts'!F37+'Zemgale valst'!F37</f>
        <v>2</v>
      </c>
      <c r="G37" s="25">
        <f t="shared" si="2"/>
        <v>133</v>
      </c>
      <c r="H37" s="60">
        <f>'Kurzeme valsts'!H37+'Latgale valsts'!H37+'Rīga valsts'!H37+'Vidzeme valsts'!H37+'Zemgale valst'!H37</f>
        <v>0</v>
      </c>
      <c r="I37" s="60">
        <f>'Kurzeme valsts'!I37+'Latgale valsts'!I37+'Rīga valsts'!I37+'Vidzeme valsts'!I37+'Zemgale valst'!I37</f>
        <v>0</v>
      </c>
      <c r="J37" s="60">
        <f>'Kurzeme valsts'!J37+'Latgale valsts'!J37+'Rīga valsts'!J37+'Vidzeme valsts'!J37+'Zemgale valst'!J37</f>
        <v>0</v>
      </c>
      <c r="K37" s="25">
        <f t="shared" si="3"/>
        <v>0</v>
      </c>
      <c r="L37" s="25">
        <f t="shared" si="4"/>
        <v>133</v>
      </c>
      <c r="M37" s="60">
        <f>'Kurzeme valsts'!M37+'Latgale valsts'!M37+'Rīga valsts'!M37+'Vidzeme valsts'!M37+'Zemgale valst'!M37</f>
        <v>0</v>
      </c>
      <c r="N37" s="25">
        <f t="shared" si="5"/>
        <v>133</v>
      </c>
      <c r="O37" s="28"/>
    </row>
    <row r="38" spans="1:16" ht="12.75" customHeight="1" x14ac:dyDescent="0.25">
      <c r="A38" s="116" t="s">
        <v>35</v>
      </c>
      <c r="B38" s="115" t="s">
        <v>16</v>
      </c>
      <c r="C38" s="25">
        <f>C4+C12+C14+C16+C18+C20+C22+C24+C26+C28+C30+C32+C34+C36</f>
        <v>18598.239999999998</v>
      </c>
      <c r="D38" s="25">
        <f t="shared" ref="D38:M39" si="6">D4+D12+D14+D16+D18+D20+D22+D24+D26+D28+D30+D32+D34+D36</f>
        <v>16020.419999999998</v>
      </c>
      <c r="E38" s="25">
        <f t="shared" si="6"/>
        <v>53.11</v>
      </c>
      <c r="F38" s="25">
        <f t="shared" si="6"/>
        <v>294.44</v>
      </c>
      <c r="G38" s="25">
        <f t="shared" si="6"/>
        <v>34966.21</v>
      </c>
      <c r="H38" s="25">
        <f t="shared" si="6"/>
        <v>9729.4700000000012</v>
      </c>
      <c r="I38" s="25">
        <f t="shared" si="6"/>
        <v>541.49000000000012</v>
      </c>
      <c r="J38" s="25">
        <f>J4+J12+J14+J16+J18+J20+J22+J24+J26+J28+J30+J32+J34+J36</f>
        <v>851.24</v>
      </c>
      <c r="K38" s="25">
        <f t="shared" ref="K38:M38" si="7">K4+K12+K14+K16+K18+K20+K22+K24+K26+K28+K30+K32+K34+K36</f>
        <v>11122.199999999999</v>
      </c>
      <c r="L38" s="25">
        <f t="shared" si="7"/>
        <v>46088.409999999996</v>
      </c>
      <c r="M38" s="25">
        <f t="shared" si="7"/>
        <v>406.65999999999997</v>
      </c>
      <c r="N38" s="29">
        <f>N4+N12+N14+N16+N18+N20+N22+N24+N26+N28+N30+N32+N34+N36</f>
        <v>46495.07</v>
      </c>
      <c r="O38" s="118"/>
      <c r="P38" s="119"/>
    </row>
    <row r="39" spans="1:16" ht="12.75" customHeight="1" x14ac:dyDescent="0.25">
      <c r="A39" s="120"/>
      <c r="B39" s="115" t="s">
        <v>38</v>
      </c>
      <c r="C39" s="63">
        <f>C5+C13+C15+C17+C19+C21+C23+C25+C27+C29+C31+C33+C35+C37</f>
        <v>1939391</v>
      </c>
      <c r="D39" s="63">
        <f>D5+D13+D15+D17+D19+D21+D23+D25+D27+D29+D31+D33+D35+D37</f>
        <v>1104178</v>
      </c>
      <c r="E39" s="63">
        <f t="shared" si="6"/>
        <v>1465</v>
      </c>
      <c r="F39" s="63">
        <f t="shared" si="6"/>
        <v>25417</v>
      </c>
      <c r="G39" s="63">
        <f t="shared" si="6"/>
        <v>3070451</v>
      </c>
      <c r="H39" s="63">
        <f t="shared" si="6"/>
        <v>1778842.4</v>
      </c>
      <c r="I39" s="63">
        <f t="shared" si="6"/>
        <v>102950</v>
      </c>
      <c r="J39" s="63">
        <f t="shared" si="6"/>
        <v>189834.8</v>
      </c>
      <c r="K39" s="63">
        <f t="shared" si="6"/>
        <v>2071627.2</v>
      </c>
      <c r="L39" s="63">
        <f t="shared" si="6"/>
        <v>5142078.2</v>
      </c>
      <c r="M39" s="63">
        <f t="shared" si="6"/>
        <v>79847.200000000012</v>
      </c>
      <c r="N39" s="63">
        <f>N5+N13+N15+N17+N19+N21+N23+N25+N27+N29+N31+N33+N35+N37</f>
        <v>5221925.4000000004</v>
      </c>
      <c r="O39" s="121"/>
      <c r="P39" s="119"/>
    </row>
    <row r="40" spans="1:16" x14ac:dyDescent="0.25"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28"/>
    </row>
    <row r="41" spans="1:16" x14ac:dyDescent="0.25"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6" x14ac:dyDescent="0.2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6" x14ac:dyDescent="0.25"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6" x14ac:dyDescent="0.25"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6" x14ac:dyDescent="0.25"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6" x14ac:dyDescent="0.25"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6" x14ac:dyDescent="0.2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6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7" header="0.17" footer="0.17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tabSelected="1" workbookViewId="0">
      <selection activeCell="P21" sqref="P21:Q21"/>
    </sheetView>
  </sheetViews>
  <sheetFormatPr defaultRowHeight="15" x14ac:dyDescent="0.25"/>
  <cols>
    <col min="1" max="1" width="31.85546875" customWidth="1"/>
    <col min="2" max="2" width="4" customWidth="1"/>
    <col min="3" max="3" width="8.28515625" customWidth="1"/>
    <col min="4" max="4" width="8" customWidth="1"/>
    <col min="5" max="5" width="6.28515625" customWidth="1"/>
    <col min="6" max="6" width="7.28515625" customWidth="1"/>
    <col min="7" max="7" width="12.5703125" customWidth="1"/>
    <col min="8" max="8" width="8.7109375" customWidth="1"/>
    <col min="9" max="9" width="6.85546875" customWidth="1"/>
    <col min="10" max="10" width="7" customWidth="1"/>
    <col min="11" max="11" width="11.5703125" customWidth="1"/>
    <col min="12" max="12" width="7.85546875" customWidth="1"/>
    <col min="13" max="13" width="8.42578125" customWidth="1"/>
    <col min="14" max="14" width="12" customWidth="1"/>
  </cols>
  <sheetData>
    <row r="1" spans="1:16" ht="11.25" customHeight="1" x14ac:dyDescent="0.25">
      <c r="A1" s="39" t="s">
        <v>55</v>
      </c>
    </row>
    <row r="2" spans="1:16" ht="12.75" customHeight="1" x14ac:dyDescent="0.25">
      <c r="A2" s="17" t="s">
        <v>0</v>
      </c>
      <c r="B2" s="17"/>
      <c r="C2" s="128" t="s">
        <v>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" t="s">
        <v>2</v>
      </c>
    </row>
    <row r="3" spans="1:16" ht="27" customHeight="1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6" ht="15.75" customHeight="1" x14ac:dyDescent="0.25">
      <c r="A4" s="16" t="s">
        <v>15</v>
      </c>
      <c r="B4" s="19" t="s">
        <v>16</v>
      </c>
      <c r="C4" s="25">
        <f>C6+C8+C10</f>
        <v>5099.4000000000005</v>
      </c>
      <c r="D4" s="25">
        <f>D6+D8+D10</f>
        <v>2926.93</v>
      </c>
      <c r="E4" s="25">
        <f>E6+E8+E10</f>
        <v>14.85</v>
      </c>
      <c r="F4" s="25">
        <f t="shared" ref="F4:N5" si="0">F6+F8+F10</f>
        <v>108.55000000000001</v>
      </c>
      <c r="G4" s="25">
        <f t="shared" si="0"/>
        <v>8149.73</v>
      </c>
      <c r="H4" s="25">
        <f t="shared" si="0"/>
        <v>8318.43</v>
      </c>
      <c r="I4" s="25">
        <f t="shared" si="0"/>
        <v>686.94</v>
      </c>
      <c r="J4" s="25">
        <f t="shared" si="0"/>
        <v>2337.21</v>
      </c>
      <c r="K4" s="25">
        <f t="shared" si="0"/>
        <v>11342.579999999998</v>
      </c>
      <c r="L4" s="25">
        <f t="shared" si="0"/>
        <v>19492.309999999998</v>
      </c>
      <c r="M4" s="25">
        <f t="shared" si="0"/>
        <v>6762.7</v>
      </c>
      <c r="N4" s="25">
        <f t="shared" si="0"/>
        <v>26255.01</v>
      </c>
      <c r="O4" s="4"/>
      <c r="P4" s="15"/>
    </row>
    <row r="5" spans="1:16" ht="15.75" x14ac:dyDescent="0.25">
      <c r="A5" s="18"/>
      <c r="B5" s="19" t="s">
        <v>17</v>
      </c>
      <c r="C5" s="76">
        <f>C7+C9+C11</f>
        <v>974818</v>
      </c>
      <c r="D5" s="76">
        <f t="shared" ref="D5:G5" si="1">D7+D9+D11</f>
        <v>671493.4</v>
      </c>
      <c r="E5" s="76">
        <f t="shared" si="1"/>
        <v>675</v>
      </c>
      <c r="F5" s="76">
        <f t="shared" si="1"/>
        <v>14921.45</v>
      </c>
      <c r="G5" s="76">
        <f t="shared" si="1"/>
        <v>1661907.85</v>
      </c>
      <c r="H5" s="76">
        <f>H7+H9+H11</f>
        <v>1487177.834</v>
      </c>
      <c r="I5" s="76">
        <f t="shared" si="0"/>
        <v>127964.71999999999</v>
      </c>
      <c r="J5" s="76">
        <f t="shared" si="0"/>
        <v>631679.52</v>
      </c>
      <c r="K5" s="76">
        <f t="shared" si="0"/>
        <v>2246822.074</v>
      </c>
      <c r="L5" s="76">
        <f t="shared" si="0"/>
        <v>3908729.9240000001</v>
      </c>
      <c r="M5" s="76">
        <f>M7+M9+M11</f>
        <v>910848.03</v>
      </c>
      <c r="N5" s="76">
        <f>N7+N9+N11</f>
        <v>4819577.9539999999</v>
      </c>
      <c r="O5" s="4"/>
      <c r="P5" s="4"/>
    </row>
    <row r="6" spans="1:16" ht="17.25" customHeight="1" x14ac:dyDescent="0.25">
      <c r="A6" s="129" t="s">
        <v>18</v>
      </c>
      <c r="B6" s="5" t="s">
        <v>16</v>
      </c>
      <c r="C6" s="60">
        <f>'Kurzeme pārējie'!C6+'Latgale pārējie'!C6+'Rīga pārējie'!C6+'Vidzeme pārējie'!C6+'Zemgale pārējie'!C6</f>
        <v>1950.53</v>
      </c>
      <c r="D6" s="60">
        <f>'Kurzeme pārējie'!D6+'Latgale pārējie'!D6+'Rīga pārējie'!D6+'Vidzeme pārējie'!D6+'Zemgale pārējie'!D6</f>
        <v>1946.92</v>
      </c>
      <c r="E6" s="60">
        <f>'Kurzeme pārējie'!E6+'Latgale pārējie'!E6+'Rīga pārējie'!E6+'Vidzeme pārējie'!E6+'Zemgale pārējie'!E6</f>
        <v>0.5</v>
      </c>
      <c r="F6" s="60">
        <f>'Kurzeme pārējie'!F6+'Latgale pārējie'!F6+'Rīga pārējie'!F6+'Vidzeme pārējie'!F6+'Zemgale pārējie'!F6</f>
        <v>77.02000000000001</v>
      </c>
      <c r="G6" s="26">
        <f>SUM(C6:F6)</f>
        <v>3974.97</v>
      </c>
      <c r="H6" s="60">
        <f>'Kurzeme pārējie'!H6+'Latgale pārējie'!H6+'Rīga pārējie'!H6+'Vidzeme pārējie'!H6+'Zemgale pārējie'!H6</f>
        <v>5701.9</v>
      </c>
      <c r="I6" s="60">
        <f>'Kurzeme pārējie'!I6+'Latgale pārējie'!I6+'Rīga pārējie'!I6+'Vidzeme pārējie'!I6+'Zemgale pārējie'!I6</f>
        <v>573.97</v>
      </c>
      <c r="J6" s="60">
        <f>'Kurzeme pārējie'!J6+'Latgale pārējie'!J6+'Rīga pārējie'!J6+'Vidzeme pārējie'!J6+'Zemgale pārējie'!J6</f>
        <v>1842.5900000000001</v>
      </c>
      <c r="K6" s="26">
        <f>SUM(H6:J6)</f>
        <v>8118.46</v>
      </c>
      <c r="L6" s="26">
        <f>G6+K6</f>
        <v>12093.43</v>
      </c>
      <c r="M6" s="60">
        <f>'Kurzeme pārējie'!M6+'Latgale pārējie'!M6+'Rīga pārējie'!M6+'Vidzeme pārējie'!M6+'Zemgale pārējie'!M6</f>
        <v>5244.25</v>
      </c>
      <c r="N6" s="27">
        <f>SUM(L6:M6)</f>
        <v>17337.68</v>
      </c>
      <c r="O6" s="4"/>
      <c r="P6" s="4"/>
    </row>
    <row r="7" spans="1:16" ht="17.25" customHeight="1" x14ac:dyDescent="0.25">
      <c r="A7" s="129"/>
      <c r="B7" s="19" t="s">
        <v>17</v>
      </c>
      <c r="C7" s="95">
        <f>'Kurzeme pārējie'!C7+'Latgale pārējie'!C7+'Rīga pārējie'!C7+'Vidzeme pārējie'!C7+'Zemgale pārējie'!C7</f>
        <v>453627</v>
      </c>
      <c r="D7" s="95">
        <f>'Kurzeme pārējie'!D7+'Latgale pārējie'!D7+'Rīga pārējie'!D7+'Vidzeme pārējie'!D7+'Zemgale pārējie'!D7</f>
        <v>569740</v>
      </c>
      <c r="E7" s="95">
        <f>'Kurzeme pārējie'!E7+'Latgale pārējie'!E7+'Rīga pārējie'!E7+'Vidzeme pārējie'!E7+'Zemgale pārējie'!E7</f>
        <v>125</v>
      </c>
      <c r="F7" s="95">
        <f>'Kurzeme pārējie'!F7+'Latgale pārējie'!F7+'Rīga pārējie'!F7+'Vidzeme pārējie'!F7+'Zemgale pārējie'!F7</f>
        <v>13593</v>
      </c>
      <c r="G7" s="78">
        <f t="shared" ref="G7:G37" si="2">SUM(C7:F7)</f>
        <v>1037085</v>
      </c>
      <c r="H7" s="95">
        <f>'Kurzeme pārējie'!H7+'Latgale pārējie'!H7+'Rīga pārējie'!H7+'Vidzeme pārējie'!H7+'Zemgale pārējie'!H7</f>
        <v>1165604.4890000001</v>
      </c>
      <c r="I7" s="95">
        <f>'Kurzeme pārējie'!I7+'Latgale pārējie'!I7+'Rīga pārējie'!I7+'Vidzeme pārējie'!I7+'Zemgale pārējie'!I7</f>
        <v>123293.73999999999</v>
      </c>
      <c r="J7" s="95">
        <f>'Kurzeme pārējie'!J7+'Latgale pārējie'!J7+'Rīga pārējie'!J7+'Vidzeme pārējie'!J7+'Zemgale pārējie'!J7</f>
        <v>615273.99</v>
      </c>
      <c r="K7" s="78">
        <f t="shared" ref="K7:K37" si="3">SUM(H7:J7)</f>
        <v>1904172.219</v>
      </c>
      <c r="L7" s="78">
        <f t="shared" ref="L7:L37" si="4">G7+K7</f>
        <v>2941257.219</v>
      </c>
      <c r="M7" s="95">
        <f>'Kurzeme pārējie'!M7+'Latgale pārējie'!M7+'Rīga pārējie'!M7+'Vidzeme pārējie'!M7+'Zemgale pārējie'!M7</f>
        <v>858313.84</v>
      </c>
      <c r="N7" s="78">
        <f t="shared" ref="N7:N37" si="5">SUM(L7:M7)</f>
        <v>3799571.0589999999</v>
      </c>
      <c r="O7" s="13"/>
      <c r="P7" s="4"/>
    </row>
    <row r="8" spans="1:16" ht="21.75" customHeight="1" x14ac:dyDescent="0.25">
      <c r="A8" s="129" t="s">
        <v>19</v>
      </c>
      <c r="B8" s="19" t="s">
        <v>16</v>
      </c>
      <c r="C8" s="60">
        <f>'Kurzeme pārējie'!C8+'Latgale pārējie'!C8+'Rīga pārējie'!C8+'Vidzeme pārējie'!C8+'Zemgale pārējie'!C8</f>
        <v>1126.06</v>
      </c>
      <c r="D8" s="60">
        <f>'Kurzeme pārējie'!D8+'Latgale pārējie'!D8+'Rīga pārējie'!D8+'Vidzeme pārējie'!D8+'Zemgale pārējie'!D8</f>
        <v>664.49</v>
      </c>
      <c r="E8" s="60">
        <f>'Kurzeme pārējie'!E8+'Latgale pārējie'!E8+'Rīga pārējie'!E8+'Vidzeme pārējie'!E8+'Zemgale pārējie'!E8</f>
        <v>14.35</v>
      </c>
      <c r="F8" s="60">
        <f>'Kurzeme pārējie'!F8+'Latgale pārējie'!F8+'Rīga pārējie'!F8+'Vidzeme pārējie'!F8+'Zemgale pārējie'!F8</f>
        <v>31.31</v>
      </c>
      <c r="G8" s="26">
        <f t="shared" si="2"/>
        <v>1836.2099999999998</v>
      </c>
      <c r="H8" s="60">
        <f>'Kurzeme pārējie'!H8+'Latgale pārējie'!H8+'Rīga pārējie'!H8+'Vidzeme pārējie'!H8+'Zemgale pārējie'!H8</f>
        <v>1251.92</v>
      </c>
      <c r="I8" s="60">
        <f>'Kurzeme pārējie'!I8+'Latgale pārējie'!I8+'Rīga pārējie'!I8+'Vidzeme pārējie'!I8+'Zemgale pārējie'!I8</f>
        <v>112.61</v>
      </c>
      <c r="J8" s="60">
        <f>'Kurzeme pārējie'!J8+'Latgale pārējie'!J8+'Rīga pārējie'!J8+'Vidzeme pārējie'!J8+'Zemgale pārējie'!J8</f>
        <v>493.13</v>
      </c>
      <c r="K8" s="26">
        <f t="shared" si="3"/>
        <v>1857.6599999999999</v>
      </c>
      <c r="L8" s="26">
        <f t="shared" si="4"/>
        <v>3693.87</v>
      </c>
      <c r="M8" s="60">
        <f>'Kurzeme pārējie'!M8+'Latgale pārējie'!M8+'Rīga pārējie'!M8+'Vidzeme pārējie'!M8+'Zemgale pārējie'!M8</f>
        <v>1514.75</v>
      </c>
      <c r="N8" s="26">
        <f t="shared" si="5"/>
        <v>5208.62</v>
      </c>
      <c r="O8" s="13"/>
      <c r="P8" s="4"/>
    </row>
    <row r="9" spans="1:16" ht="22.5" customHeight="1" x14ac:dyDescent="0.25">
      <c r="A9" s="129"/>
      <c r="B9" s="19" t="s">
        <v>17</v>
      </c>
      <c r="C9" s="95">
        <f>'Kurzeme pārējie'!C9+'Latgale pārējie'!C9+'Rīga pārējie'!C9+'Vidzeme pārējie'!C9+'Zemgale pārējie'!C9</f>
        <v>69916</v>
      </c>
      <c r="D9" s="95">
        <f>'Kurzeme pārējie'!D9+'Latgale pārējie'!D9+'Rīga pārējie'!D9+'Vidzeme pārējie'!D9+'Zemgale pārējie'!D9</f>
        <v>30292.400000000001</v>
      </c>
      <c r="E9" s="95">
        <f>'Kurzeme pārējie'!E9+'Latgale pārējie'!E9+'Rīga pārējie'!E9+'Vidzeme pārējie'!E9+'Zemgale pārējie'!E9</f>
        <v>550</v>
      </c>
      <c r="F9" s="95">
        <f>'Kurzeme pārējie'!F9+'Latgale pārējie'!F9+'Rīga pārējie'!F9+'Vidzeme pārējie'!F9+'Zemgale pārējie'!F9</f>
        <v>1328.45</v>
      </c>
      <c r="G9" s="79">
        <f>SUM(C9:F9)</f>
        <v>102086.84999999999</v>
      </c>
      <c r="H9" s="95">
        <f>'Kurzeme pārējie'!H9+'Latgale pārējie'!H9+'Rīga pārējie'!H9+'Vidzeme pārējie'!H9+'Zemgale pārējie'!H9</f>
        <v>49713.534999999996</v>
      </c>
      <c r="I9" s="95">
        <f>'Kurzeme pārējie'!I9+'Latgale pārējie'!I9+'Rīga pārējie'!I9+'Vidzeme pārējie'!I9+'Zemgale pārējie'!I9</f>
        <v>4669.9799999999996</v>
      </c>
      <c r="J9" s="95">
        <f>'Kurzeme pārējie'!J9+'Latgale pārējie'!J9+'Rīga pārējie'!J9+'Vidzeme pārējie'!J9+'Zemgale pārējie'!J9</f>
        <v>16080.529999999999</v>
      </c>
      <c r="K9" s="79">
        <f t="shared" si="3"/>
        <v>70464.044999999998</v>
      </c>
      <c r="L9" s="79">
        <f>G9+K9</f>
        <v>172550.89499999999</v>
      </c>
      <c r="M9" s="95">
        <f>'Kurzeme pārējie'!M9+'Latgale pārējie'!M9+'Rīga pārējie'!M9+'Vidzeme pārējie'!M9+'Zemgale pārējie'!M9</f>
        <v>52173.19</v>
      </c>
      <c r="N9" s="79">
        <f>SUM(L9:M9)</f>
        <v>224724.08499999999</v>
      </c>
      <c r="O9" s="13"/>
      <c r="P9" s="4"/>
    </row>
    <row r="10" spans="1:16" ht="15" customHeight="1" x14ac:dyDescent="0.25">
      <c r="A10" s="129" t="s">
        <v>20</v>
      </c>
      <c r="B10" s="19" t="s">
        <v>16</v>
      </c>
      <c r="C10" s="60">
        <f>'Kurzeme pārējie'!C10+'Latgale pārējie'!C10+'Rīga pārējie'!C10+'Vidzeme pārējie'!C10+'Zemgale pārējie'!C10</f>
        <v>2022.8100000000002</v>
      </c>
      <c r="D10" s="60">
        <f>'Kurzeme pārējie'!D10+'Latgale pārējie'!D10+'Rīga pārējie'!D10+'Vidzeme pārējie'!D10+'Zemgale pārējie'!D10</f>
        <v>315.52</v>
      </c>
      <c r="E10" s="60">
        <f>'Kurzeme pārējie'!E10+'Latgale pārējie'!E10+'Rīga pārējie'!E10+'Vidzeme pārējie'!E10+'Zemgale pārējie'!E10</f>
        <v>0</v>
      </c>
      <c r="F10" s="60">
        <f>'Kurzeme pārējie'!F10+'Latgale pārējie'!F10+'Rīga pārējie'!F10+'Vidzeme pārējie'!F10+'Zemgale pārējie'!F10</f>
        <v>0.22</v>
      </c>
      <c r="G10" s="26">
        <f t="shared" si="2"/>
        <v>2338.5499999999997</v>
      </c>
      <c r="H10" s="60">
        <f>'Kurzeme pārējie'!H10+'Latgale pārējie'!H10+'Rīga pārējie'!H10+'Vidzeme pārējie'!H10+'Zemgale pārējie'!H10</f>
        <v>1364.61</v>
      </c>
      <c r="I10" s="60">
        <f>'Kurzeme pārējie'!I10+'Latgale pārējie'!I10+'Rīga pārējie'!I10+'Vidzeme pārējie'!I10+'Zemgale pārējie'!I10</f>
        <v>0.36</v>
      </c>
      <c r="J10" s="60">
        <f>'Kurzeme pārējie'!J10+'Latgale pārējie'!J10+'Rīga pārējie'!J10+'Vidzeme pārējie'!J10+'Zemgale pārējie'!J10</f>
        <v>1.49</v>
      </c>
      <c r="K10" s="26">
        <f t="shared" si="3"/>
        <v>1366.4599999999998</v>
      </c>
      <c r="L10" s="26">
        <f t="shared" si="4"/>
        <v>3705.0099999999993</v>
      </c>
      <c r="M10" s="60">
        <f>'Kurzeme pārējie'!M10+'Latgale pārējie'!M10+'Rīga pārējie'!M10+'Vidzeme pārējie'!M10+'Zemgale pārējie'!M10</f>
        <v>3.7</v>
      </c>
      <c r="N10" s="26">
        <f t="shared" si="5"/>
        <v>3708.7099999999991</v>
      </c>
      <c r="O10" s="13"/>
      <c r="P10" s="4"/>
    </row>
    <row r="11" spans="1:16" ht="13.5" customHeight="1" x14ac:dyDescent="0.25">
      <c r="A11" s="129"/>
      <c r="B11" s="19" t="s">
        <v>17</v>
      </c>
      <c r="C11" s="95">
        <f>'Kurzeme pārējie'!C11+'Latgale pārējie'!C11+'Rīga pārējie'!C11+'Vidzeme pārējie'!C11+'Zemgale pārējie'!C11</f>
        <v>451275</v>
      </c>
      <c r="D11" s="95">
        <f>'Kurzeme pārējie'!D11+'Latgale pārējie'!D11+'Rīga pārējie'!D11+'Vidzeme pārējie'!D11+'Zemgale pārējie'!D11</f>
        <v>71461</v>
      </c>
      <c r="E11" s="95">
        <f>'Kurzeme pārējie'!E11+'Latgale pārējie'!E11+'Rīga pārējie'!E11+'Vidzeme pārējie'!E11+'Zemgale pārējie'!E11</f>
        <v>0</v>
      </c>
      <c r="F11" s="95">
        <f>'Kurzeme pārējie'!F11+'Latgale pārējie'!F11+'Rīga pārējie'!F11+'Vidzeme pārējie'!F11+'Zemgale pārējie'!F11</f>
        <v>0</v>
      </c>
      <c r="G11" s="79">
        <f t="shared" si="2"/>
        <v>522736</v>
      </c>
      <c r="H11" s="95">
        <f>'Kurzeme pārējie'!H11+'Latgale pārējie'!H11+'Rīga pārējie'!H11+'Vidzeme pārējie'!H11+'Zemgale pārējie'!H11</f>
        <v>271859.81000000006</v>
      </c>
      <c r="I11" s="95">
        <f>'Kurzeme pārējie'!I11+'Latgale pārējie'!I11+'Rīga pārējie'!I11+'Vidzeme pārējie'!I11+'Zemgale pārējie'!I11</f>
        <v>1</v>
      </c>
      <c r="J11" s="95">
        <f>'Kurzeme pārējie'!J11+'Latgale pārējie'!J11+'Rīga pārējie'!J11+'Vidzeme pārējie'!J11+'Zemgale pārējie'!J11</f>
        <v>325</v>
      </c>
      <c r="K11" s="79">
        <f t="shared" si="3"/>
        <v>272185.81000000006</v>
      </c>
      <c r="L11" s="79">
        <f t="shared" si="4"/>
        <v>794921.81</v>
      </c>
      <c r="M11" s="95">
        <f>'Kurzeme pārējie'!M11+'Latgale pārējie'!M11+'Rīga pārējie'!M11+'Vidzeme pārējie'!M11+'Zemgale pārējie'!M11</f>
        <v>361</v>
      </c>
      <c r="N11" s="79">
        <f>SUM(L11:M11)</f>
        <v>795282.81</v>
      </c>
      <c r="O11" s="4"/>
      <c r="P11" s="4"/>
    </row>
    <row r="12" spans="1:16" ht="16.5" customHeight="1" x14ac:dyDescent="0.25">
      <c r="A12" s="16" t="s">
        <v>21</v>
      </c>
      <c r="B12" s="19" t="s">
        <v>16</v>
      </c>
      <c r="C12" s="60">
        <f>'Kurzeme pārējie'!C12+'Latgale pārējie'!C12+'Rīga pārējie'!C12+'Vidzeme pārējie'!C12+'Zemgale pārējie'!C12</f>
        <v>3939.4700000000003</v>
      </c>
      <c r="D12" s="60">
        <f>'Kurzeme pārējie'!D12+'Latgale pārējie'!D12+'Rīga pārējie'!D12+'Vidzeme pārējie'!D12+'Zemgale pārējie'!D12</f>
        <v>2578.75</v>
      </c>
      <c r="E12" s="60">
        <f>'Kurzeme pārējie'!E12+'Latgale pārējie'!E12+'Rīga pārējie'!E12+'Vidzeme pārējie'!E12+'Zemgale pārējie'!E12</f>
        <v>46.18</v>
      </c>
      <c r="F12" s="60">
        <f>'Kurzeme pārējie'!F12+'Latgale pārējie'!F12+'Rīga pārējie'!F12+'Vidzeme pārējie'!F12+'Zemgale pārējie'!F12</f>
        <v>46.34</v>
      </c>
      <c r="G12" s="25">
        <f t="shared" si="2"/>
        <v>6610.7400000000007</v>
      </c>
      <c r="H12" s="60">
        <f>'Kurzeme pārējie'!H12+'Latgale pārējie'!H12+'Rīga pārējie'!H12+'Vidzeme pārējie'!H12+'Zemgale pārējie'!H12</f>
        <v>6974.37</v>
      </c>
      <c r="I12" s="60">
        <f>'Kurzeme pārējie'!I12+'Latgale pārējie'!I12+'Rīga pārējie'!I12+'Vidzeme pārējie'!I12+'Zemgale pārējie'!I12</f>
        <v>547.41</v>
      </c>
      <c r="J12" s="60">
        <f>'Kurzeme pārējie'!J12+'Latgale pārējie'!J12+'Rīga pārējie'!J12+'Vidzeme pārējie'!J12+'Zemgale pārējie'!J12</f>
        <v>416.81</v>
      </c>
      <c r="K12" s="25">
        <f t="shared" si="3"/>
        <v>7938.59</v>
      </c>
      <c r="L12" s="25">
        <f>G12+K12</f>
        <v>14549.330000000002</v>
      </c>
      <c r="M12" s="60">
        <f>'Kurzeme pārējie'!M12+'Latgale pārējie'!M12+'Rīga pārējie'!M12+'Vidzeme pārējie'!M12+'Zemgale pārējie'!M12</f>
        <v>1321.1299999999999</v>
      </c>
      <c r="N12" s="25">
        <f>SUM(L12:M12)</f>
        <v>15870.460000000001</v>
      </c>
      <c r="O12" s="4"/>
      <c r="P12" s="4"/>
    </row>
    <row r="13" spans="1:16" ht="17.25" customHeight="1" x14ac:dyDescent="0.25">
      <c r="A13" s="19" t="s">
        <v>22</v>
      </c>
      <c r="B13" s="19" t="s">
        <v>17</v>
      </c>
      <c r="C13" s="95">
        <f>'Kurzeme pārējie'!C13+'Latgale pārējie'!C13+'Rīga pārējie'!C13+'Vidzeme pārējie'!C13+'Zemgale pārējie'!C13</f>
        <v>103931</v>
      </c>
      <c r="D13" s="95">
        <f>'Kurzeme pārējie'!D13+'Latgale pārējie'!D13+'Rīga pārējie'!D13+'Vidzeme pārējie'!D13+'Zemgale pārējie'!D13</f>
        <v>78175</v>
      </c>
      <c r="E13" s="95">
        <f>'Kurzeme pārējie'!E13+'Latgale pārējie'!E13+'Rīga pārējie'!E13+'Vidzeme pārējie'!E13+'Zemgale pārējie'!E13</f>
        <v>1079</v>
      </c>
      <c r="F13" s="95">
        <f>'Kurzeme pārējie'!F13+'Latgale pārējie'!F13+'Rīga pārējie'!F13+'Vidzeme pārējie'!F13+'Zemgale pārējie'!F13</f>
        <v>1137</v>
      </c>
      <c r="G13" s="63">
        <f t="shared" si="2"/>
        <v>184322</v>
      </c>
      <c r="H13" s="95">
        <f>'Kurzeme pārējie'!H13+'Latgale pārējie'!H13+'Rīga pārējie'!H13+'Vidzeme pārējie'!H13+'Zemgale pārējie'!H13</f>
        <v>163390.77100000001</v>
      </c>
      <c r="I13" s="95">
        <f>'Kurzeme pārējie'!I13+'Latgale pārējie'!I13+'Rīga pārējie'!I13+'Vidzeme pārējie'!I13+'Zemgale pārējie'!I13</f>
        <v>12461.779999999999</v>
      </c>
      <c r="J13" s="95">
        <f>'Kurzeme pārējie'!J13+'Latgale pārējie'!J13+'Rīga pārējie'!J13+'Vidzeme pārējie'!J13+'Zemgale pārējie'!J13</f>
        <v>8923.7000000000007</v>
      </c>
      <c r="K13" s="63">
        <f t="shared" si="3"/>
        <v>184776.25100000002</v>
      </c>
      <c r="L13" s="63">
        <f t="shared" si="4"/>
        <v>369098.25100000005</v>
      </c>
      <c r="M13" s="95">
        <f>'Kurzeme pārējie'!M13+'Latgale pārējie'!M13+'Rīga pārējie'!M13+'Vidzeme pārējie'!M13+'Zemgale pārējie'!M13</f>
        <v>23509.050000000003</v>
      </c>
      <c r="N13" s="63">
        <f t="shared" si="5"/>
        <v>392607.30100000004</v>
      </c>
      <c r="O13" s="4"/>
      <c r="P13" s="4"/>
    </row>
    <row r="14" spans="1:16" ht="13.5" customHeight="1" x14ac:dyDescent="0.25">
      <c r="A14" s="127" t="s">
        <v>23</v>
      </c>
      <c r="B14" s="19" t="s">
        <v>16</v>
      </c>
      <c r="C14" s="60">
        <f>'Kurzeme pārējie'!C14+'Latgale pārējie'!C14+'Rīga pārējie'!C14+'Vidzeme pārējie'!C14+'Zemgale pārējie'!C14</f>
        <v>146.44</v>
      </c>
      <c r="D14" s="60">
        <f>'Kurzeme pārējie'!D14+'Latgale pārējie'!D14+'Rīga pārējie'!D14+'Vidzeme pārējie'!D14+'Zemgale pārējie'!D14</f>
        <v>158.56</v>
      </c>
      <c r="E14" s="60">
        <f>'Kurzeme pārējie'!E14+'Latgale pārējie'!E14+'Rīga pārējie'!E14+'Vidzeme pārējie'!E14+'Zemgale pārējie'!E14</f>
        <v>0</v>
      </c>
      <c r="F14" s="60">
        <f>'Kurzeme pārējie'!F14+'Latgale pārējie'!F14+'Rīga pārējie'!F14+'Vidzeme pārējie'!F14+'Zemgale pārējie'!F14</f>
        <v>29.4</v>
      </c>
      <c r="G14" s="25">
        <f t="shared" si="2"/>
        <v>334.4</v>
      </c>
      <c r="H14" s="60">
        <f>'Kurzeme pārējie'!H14+'Latgale pārējie'!H14+'Rīga pārējie'!H14+'Vidzeme pārējie'!H14+'Zemgale pārējie'!H14</f>
        <v>175</v>
      </c>
      <c r="I14" s="60">
        <f>'Kurzeme pārējie'!I14+'Latgale pārējie'!I14+'Rīga pārējie'!I14+'Vidzeme pārējie'!I14+'Zemgale pārējie'!I14</f>
        <v>19.549999999999997</v>
      </c>
      <c r="J14" s="60">
        <f>'Kurzeme pārējie'!J14+'Latgale pārējie'!J14+'Rīga pārējie'!J14+'Vidzeme pārējie'!J14+'Zemgale pārējie'!J14</f>
        <v>9.08</v>
      </c>
      <c r="K14" s="25">
        <f t="shared" si="3"/>
        <v>203.63000000000002</v>
      </c>
      <c r="L14" s="25">
        <f t="shared" si="4"/>
        <v>538.03</v>
      </c>
      <c r="M14" s="60">
        <f>'Kurzeme pārējie'!M14+'Latgale pārējie'!M14+'Rīga pārējie'!M14+'Vidzeme pārējie'!M14+'Zemgale pārējie'!M14</f>
        <v>18.900000000000002</v>
      </c>
      <c r="N14" s="25">
        <f t="shared" si="5"/>
        <v>556.92999999999995</v>
      </c>
      <c r="O14" s="4"/>
    </row>
    <row r="15" spans="1:16" ht="13.5" customHeight="1" x14ac:dyDescent="0.25">
      <c r="A15" s="127"/>
      <c r="B15" s="19" t="s">
        <v>17</v>
      </c>
      <c r="C15" s="95">
        <f>'Kurzeme pārējie'!C15+'Latgale pārējie'!C15+'Rīga pārējie'!C15+'Vidzeme pārējie'!C15+'Zemgale pārējie'!C15</f>
        <v>16270</v>
      </c>
      <c r="D15" s="95">
        <f>'Kurzeme pārējie'!D15+'Latgale pārējie'!D15+'Rīga pārējie'!D15+'Vidzeme pārējie'!D15+'Zemgale pārējie'!D15</f>
        <v>23716</v>
      </c>
      <c r="E15" s="95">
        <f>'Kurzeme pārējie'!E15+'Latgale pārējie'!E15+'Rīga pārējie'!E15+'Vidzeme pārējie'!E15+'Zemgale pārējie'!E15</f>
        <v>0</v>
      </c>
      <c r="F15" s="95">
        <f>'Kurzeme pārējie'!F15+'Latgale pārējie'!F15+'Rīga pārējie'!F15+'Vidzeme pārējie'!F15+'Zemgale pārējie'!F15</f>
        <v>3640.6</v>
      </c>
      <c r="G15" s="63">
        <f t="shared" si="2"/>
        <v>43626.6</v>
      </c>
      <c r="H15" s="95">
        <f>'Kurzeme pārējie'!H15+'Latgale pārējie'!H15+'Rīga pārējie'!H15+'Vidzeme pārējie'!H15+'Zemgale pārējie'!H15</f>
        <v>19267.53</v>
      </c>
      <c r="I15" s="95">
        <f>'Kurzeme pārējie'!I15+'Latgale pārējie'!I15+'Rīga pārējie'!I15+'Vidzeme pārējie'!I15+'Zemgale pārējie'!I15</f>
        <v>1809</v>
      </c>
      <c r="J15" s="95">
        <f>'Kurzeme pārējie'!J15+'Latgale pārējie'!J15+'Rīga pārējie'!J15+'Vidzeme pārējie'!J15+'Zemgale pārējie'!J15</f>
        <v>1533.67</v>
      </c>
      <c r="K15" s="63">
        <f t="shared" si="3"/>
        <v>22610.199999999997</v>
      </c>
      <c r="L15" s="63">
        <f t="shared" si="4"/>
        <v>66236.799999999988</v>
      </c>
      <c r="M15" s="95">
        <f>'Kurzeme pārējie'!M15+'Latgale pārējie'!M15+'Rīga pārējie'!M15+'Vidzeme pārējie'!M15+'Zemgale pārējie'!M15</f>
        <v>2495</v>
      </c>
      <c r="N15" s="63">
        <f t="shared" si="5"/>
        <v>68731.799999999988</v>
      </c>
      <c r="O15" s="4"/>
    </row>
    <row r="16" spans="1:16" ht="13.5" customHeight="1" x14ac:dyDescent="0.25">
      <c r="A16" s="127" t="s">
        <v>24</v>
      </c>
      <c r="B16" s="19" t="s">
        <v>16</v>
      </c>
      <c r="C16" s="60">
        <f>'Kurzeme pārējie'!C16+'Latgale pārējie'!C16+'Rīga pārējie'!C16+'Vidzeme pārējie'!C16+'Zemgale pārējie'!C16</f>
        <v>3606.89</v>
      </c>
      <c r="D16" s="60">
        <f>'Kurzeme pārējie'!D16+'Latgale pārējie'!D16+'Rīga pārējie'!D16+'Vidzeme pārējie'!D16+'Zemgale pārējie'!D16</f>
        <v>1669.45</v>
      </c>
      <c r="E16" s="60">
        <f>'Kurzeme pārējie'!E16+'Latgale pārējie'!E16+'Rīga pārējie'!E16+'Vidzeme pārējie'!E16+'Zemgale pārējie'!E16</f>
        <v>50.61</v>
      </c>
      <c r="F16" s="60">
        <f>'Kurzeme pārējie'!F16+'Latgale pārējie'!F16+'Rīga pārējie'!F16+'Vidzeme pārējie'!F16+'Zemgale pārējie'!F16</f>
        <v>158.38</v>
      </c>
      <c r="G16" s="25">
        <f t="shared" si="2"/>
        <v>5485.33</v>
      </c>
      <c r="H16" s="60">
        <f>'Kurzeme pārējie'!H16+'Latgale pārējie'!H16+'Rīga pārējie'!H16+'Vidzeme pārējie'!H16+'Zemgale pārējie'!H16</f>
        <v>2105.4499999999998</v>
      </c>
      <c r="I16" s="60">
        <f>'Kurzeme pārējie'!I16+'Latgale pārējie'!I16+'Rīga pārējie'!I16+'Vidzeme pārējie'!I16+'Zemgale pārējie'!I16</f>
        <v>171.54999999999998</v>
      </c>
      <c r="J16" s="60">
        <f>'Kurzeme pārējie'!J16+'Latgale pārējie'!J16+'Rīga pārējie'!J16+'Vidzeme pārējie'!J16+'Zemgale pārējie'!J16</f>
        <v>269.21000000000004</v>
      </c>
      <c r="K16" s="25">
        <f t="shared" si="3"/>
        <v>2546.21</v>
      </c>
      <c r="L16" s="25">
        <f t="shared" si="4"/>
        <v>8031.54</v>
      </c>
      <c r="M16" s="60">
        <f>'Kurzeme pārējie'!M16+'Latgale pārējie'!M16+'Rīga pārējie'!M16+'Vidzeme pārējie'!M16+'Zemgale pārējie'!M16</f>
        <v>595.01</v>
      </c>
      <c r="N16" s="25">
        <f t="shared" si="5"/>
        <v>8626.5499999999993</v>
      </c>
      <c r="O16" s="4"/>
    </row>
    <row r="17" spans="1:16" ht="13.5" customHeight="1" x14ac:dyDescent="0.25">
      <c r="A17" s="127"/>
      <c r="B17" s="19" t="s">
        <v>17</v>
      </c>
      <c r="C17" s="95">
        <f>'Kurzeme pārējie'!C17+'Latgale pārējie'!C17+'Rīga pārējie'!C17+'Vidzeme pārējie'!C17+'Zemgale pārējie'!C17</f>
        <v>32946.699999999997</v>
      </c>
      <c r="D17" s="95">
        <f>'Kurzeme pārējie'!D17+'Latgale pārējie'!D17+'Rīga pārējie'!D17+'Vidzeme pārējie'!D17+'Zemgale pārējie'!D17</f>
        <v>22298.2</v>
      </c>
      <c r="E17" s="95">
        <f>'Kurzeme pārējie'!E17+'Latgale pārējie'!E17+'Rīga pārējie'!E17+'Vidzeme pārējie'!E17+'Zemgale pārējie'!E17</f>
        <v>456.5</v>
      </c>
      <c r="F17" s="95">
        <f>'Kurzeme pārējie'!F17+'Latgale pārējie'!F17+'Rīga pārējie'!F17+'Vidzeme pārējie'!F17+'Zemgale pārējie'!F17</f>
        <v>3736</v>
      </c>
      <c r="G17" s="63">
        <f t="shared" si="2"/>
        <v>59437.399999999994</v>
      </c>
      <c r="H17" s="95">
        <f>'Kurzeme pārējie'!H17+'Latgale pārējie'!H17+'Rīga pārējie'!H17+'Vidzeme pārējie'!H17+'Zemgale pārējie'!H17</f>
        <v>22761.989999999998</v>
      </c>
      <c r="I17" s="95">
        <f>'Kurzeme pārējie'!I17+'Latgale pārējie'!I17+'Rīga pārējie'!I17+'Vidzeme pārējie'!I17+'Zemgale pārējie'!I17</f>
        <v>1530.8</v>
      </c>
      <c r="J17" s="95">
        <f>'Kurzeme pārējie'!J17+'Latgale pārējie'!J17+'Rīga pārējie'!J17+'Vidzeme pārējie'!J17+'Zemgale pārējie'!J17</f>
        <v>2515</v>
      </c>
      <c r="K17" s="63">
        <f t="shared" si="3"/>
        <v>26807.789999999997</v>
      </c>
      <c r="L17" s="63">
        <f t="shared" si="4"/>
        <v>86245.189999999988</v>
      </c>
      <c r="M17" s="95">
        <f>'Kurzeme pārējie'!M17+'Latgale pārējie'!M17+'Rīga pārējie'!M17+'Vidzeme pārējie'!M17+'Zemgale pārējie'!M17</f>
        <v>6921.2</v>
      </c>
      <c r="N17" s="63">
        <f>SUM(L17:M17)</f>
        <v>93166.389999999985</v>
      </c>
      <c r="O17" s="4"/>
    </row>
    <row r="18" spans="1:16" ht="13.5" customHeight="1" x14ac:dyDescent="0.25">
      <c r="A18" s="132" t="s">
        <v>25</v>
      </c>
      <c r="B18" s="19" t="s">
        <v>16</v>
      </c>
      <c r="C18" s="60">
        <f>'Kurzeme pārējie'!C18+'Latgale pārējie'!C18+'Rīga pārējie'!C18+'Vidzeme pārējie'!C18+'Zemgale pārējie'!C18</f>
        <v>11.27</v>
      </c>
      <c r="D18" s="60">
        <f>'Kurzeme pārējie'!D18+'Latgale pārējie'!D18+'Rīga pārējie'!D18+'Vidzeme pārējie'!D18+'Zemgale pārējie'!D18</f>
        <v>9.8000000000000007</v>
      </c>
      <c r="E18" s="60">
        <f>'Kurzeme pārējie'!E18+'Latgale pārējie'!E18+'Rīga pārējie'!E18+'Vidzeme pārējie'!E18+'Zemgale pārējie'!E18</f>
        <v>0</v>
      </c>
      <c r="F18" s="60">
        <f>'Kurzeme pārējie'!F18+'Latgale pārējie'!F18+'Rīga pārējie'!F18+'Vidzeme pārējie'!F18+'Zemgale pārējie'!F18</f>
        <v>0</v>
      </c>
      <c r="G18" s="25">
        <f t="shared" si="2"/>
        <v>21.07</v>
      </c>
      <c r="H18" s="60">
        <f>'Kurzeme pārējie'!H18+'Latgale pārējie'!H18+'Rīga pārējie'!H18+'Vidzeme pārējie'!H18+'Zemgale pārējie'!H18</f>
        <v>6.5</v>
      </c>
      <c r="I18" s="60">
        <f>'Kurzeme pārējie'!I18+'Latgale pārējie'!I18+'Rīga pārējie'!I18+'Vidzeme pārējie'!I18+'Zemgale pārējie'!I18</f>
        <v>0</v>
      </c>
      <c r="J18" s="60">
        <f>'Kurzeme pārējie'!J18+'Latgale pārējie'!J18+'Rīga pārējie'!J18+'Vidzeme pārējie'!J18+'Zemgale pārējie'!J18</f>
        <v>0</v>
      </c>
      <c r="K18" s="25">
        <f t="shared" si="3"/>
        <v>6.5</v>
      </c>
      <c r="L18" s="25">
        <f t="shared" si="4"/>
        <v>27.57</v>
      </c>
      <c r="M18" s="60">
        <f>'Kurzeme pārējie'!M18+'Latgale pārējie'!M18+'Rīga pārējie'!M18+'Vidzeme pārējie'!M18+'Zemgale pārējie'!M18</f>
        <v>0</v>
      </c>
      <c r="N18" s="25">
        <f t="shared" si="5"/>
        <v>27.57</v>
      </c>
      <c r="O18" s="4"/>
    </row>
    <row r="19" spans="1:16" ht="13.5" customHeight="1" x14ac:dyDescent="0.25">
      <c r="A19" s="132"/>
      <c r="B19" s="19" t="s">
        <v>17</v>
      </c>
      <c r="C19" s="60">
        <f>'Kurzeme pārējie'!C19+'Latgale pārējie'!C19+'Rīga pārējie'!C19+'Vidzeme pārējie'!C19+'Zemgale pārējie'!C19</f>
        <v>2317</v>
      </c>
      <c r="D19" s="60">
        <f>'Kurzeme pārējie'!D19+'Latgale pārējie'!D19+'Rīga pārējie'!D19+'Vidzeme pārējie'!D19+'Zemgale pārējie'!D19</f>
        <v>2238</v>
      </c>
      <c r="E19" s="60">
        <f>'Kurzeme pārējie'!E19+'Latgale pārējie'!E19+'Rīga pārējie'!E19+'Vidzeme pārējie'!E19+'Zemgale pārējie'!E19</f>
        <v>0</v>
      </c>
      <c r="F19" s="60">
        <f>'Kurzeme pārējie'!F19+'Latgale pārējie'!F19+'Rīga pārējie'!F19+'Vidzeme pārējie'!F19+'Zemgale pārējie'!F19</f>
        <v>0</v>
      </c>
      <c r="G19" s="25">
        <f t="shared" si="2"/>
        <v>4555</v>
      </c>
      <c r="H19" s="60">
        <f>'Kurzeme pārējie'!H19+'Latgale pārējie'!H19+'Rīga pārējie'!H19+'Vidzeme pārējie'!H19+'Zemgale pārējie'!H19</f>
        <v>1154</v>
      </c>
      <c r="I19" s="60">
        <f>'Kurzeme pārējie'!I19+'Latgale pārējie'!I19+'Rīga pārējie'!I19+'Vidzeme pārējie'!I19+'Zemgale pārējie'!I19</f>
        <v>0</v>
      </c>
      <c r="J19" s="60">
        <f>'Kurzeme pārējie'!J19+'Latgale pārējie'!J19+'Rīga pārējie'!J19+'Vidzeme pārējie'!J19+'Zemgale pārējie'!J19</f>
        <v>0</v>
      </c>
      <c r="K19" s="25">
        <f t="shared" si="3"/>
        <v>1154</v>
      </c>
      <c r="L19" s="25">
        <f t="shared" si="4"/>
        <v>5709</v>
      </c>
      <c r="M19" s="60">
        <f>'Kurzeme pārējie'!M19+'Latgale pārējie'!M19+'Rīga pārējie'!M19+'Vidzeme pārējie'!M19+'Zemgale pārējie'!M19</f>
        <v>0</v>
      </c>
      <c r="N19" s="25">
        <f t="shared" si="5"/>
        <v>5709</v>
      </c>
      <c r="O19" s="4"/>
    </row>
    <row r="20" spans="1:16" ht="13.5" customHeight="1" x14ac:dyDescent="0.25">
      <c r="A20" s="132" t="s">
        <v>26</v>
      </c>
      <c r="B20" s="19" t="s">
        <v>16</v>
      </c>
      <c r="C20" s="60">
        <f>'Kurzeme pārējie'!C20+'Latgale pārējie'!C20+'Rīga pārējie'!C20+'Vidzeme pārējie'!C20+'Zemgale pārējie'!C20</f>
        <v>0.18</v>
      </c>
      <c r="D20" s="60">
        <f>'Kurzeme pārējie'!D20+'Latgale pārējie'!D20+'Rīga pārējie'!D20+'Vidzeme pārējie'!D20+'Zemgale pārējie'!D20</f>
        <v>0.52</v>
      </c>
      <c r="E20" s="60">
        <f>'Kurzeme pārējie'!E20+'Latgale pārējie'!E20+'Rīga pārējie'!E20+'Vidzeme pārējie'!E20+'Zemgale pārējie'!E20</f>
        <v>0</v>
      </c>
      <c r="F20" s="60">
        <f>'Kurzeme pārējie'!F20+'Latgale pārējie'!F20+'Rīga pārējie'!F20+'Vidzeme pārējie'!F20+'Zemgale pārējie'!F20</f>
        <v>0</v>
      </c>
      <c r="G20" s="25">
        <f t="shared" si="2"/>
        <v>0.7</v>
      </c>
      <c r="H20" s="60">
        <f>'Kurzeme pārējie'!H20+'Latgale pārējie'!H20+'Rīga pārējie'!H20+'Vidzeme pārējie'!H20+'Zemgale pārējie'!H20</f>
        <v>0</v>
      </c>
      <c r="I20" s="60">
        <f>'Kurzeme pārējie'!I20+'Latgale pārējie'!I20+'Rīga pārējie'!I20+'Vidzeme pārējie'!I20+'Zemgale pārējie'!I20</f>
        <v>0</v>
      </c>
      <c r="J20" s="60">
        <f>'Kurzeme pārējie'!J20+'Latgale pārējie'!J20+'Rīga pārējie'!J20+'Vidzeme pārējie'!J20+'Zemgale pārējie'!J20</f>
        <v>0.19</v>
      </c>
      <c r="K20" s="25">
        <f t="shared" si="3"/>
        <v>0.19</v>
      </c>
      <c r="L20" s="25">
        <f t="shared" si="4"/>
        <v>0.8899999999999999</v>
      </c>
      <c r="M20" s="60">
        <f>'Kurzeme pārējie'!M20+'Latgale pārējie'!M20+'Rīga pārējie'!M20+'Vidzeme pārējie'!M20+'Zemgale pārējie'!M20</f>
        <v>0</v>
      </c>
      <c r="N20" s="25">
        <f t="shared" si="5"/>
        <v>0.8899999999999999</v>
      </c>
      <c r="O20" s="4"/>
    </row>
    <row r="21" spans="1:16" ht="13.5" customHeight="1" x14ac:dyDescent="0.25">
      <c r="A21" s="132"/>
      <c r="B21" s="19" t="s">
        <v>17</v>
      </c>
      <c r="C21" s="60">
        <f>'Kurzeme pārējie'!C21+'Latgale pārējie'!C21+'Rīga pārējie'!C21+'Vidzeme pārējie'!C21+'Zemgale pārējie'!C21</f>
        <v>0</v>
      </c>
      <c r="D21" s="60">
        <f>'Kurzeme pārējie'!D21+'Latgale pārējie'!D21+'Rīga pārējie'!D21+'Vidzeme pārējie'!D21+'Zemgale pārējie'!D21</f>
        <v>20</v>
      </c>
      <c r="E21" s="60">
        <f>'Kurzeme pārējie'!E21+'Latgale pārējie'!E21+'Rīga pārējie'!E21+'Vidzeme pārējie'!E21+'Zemgale pārējie'!E21</f>
        <v>0</v>
      </c>
      <c r="F21" s="60">
        <f>'Kurzeme pārējie'!F21+'Latgale pārējie'!F21+'Rīga pārējie'!F21+'Vidzeme pārējie'!F21+'Zemgale pārējie'!F21</f>
        <v>0</v>
      </c>
      <c r="G21" s="25">
        <f t="shared" si="2"/>
        <v>20</v>
      </c>
      <c r="H21" s="60">
        <f>'Kurzeme pārējie'!H21+'Latgale pārējie'!H21+'Rīga pārējie'!H21+'Vidzeme pārējie'!H21+'Zemgale pārējie'!H21</f>
        <v>0</v>
      </c>
      <c r="I21" s="60">
        <f>'Kurzeme pārējie'!I21+'Latgale pārējie'!I21+'Rīga pārējie'!I21+'Vidzeme pārējie'!I21+'Zemgale pārējie'!I21</f>
        <v>0</v>
      </c>
      <c r="J21" s="60">
        <f>'Kurzeme pārējie'!J21+'Latgale pārējie'!J21+'Rīga pārējie'!J21+'Vidzeme pārējie'!J21+'Zemgale pārējie'!J21</f>
        <v>0</v>
      </c>
      <c r="K21" s="25">
        <f t="shared" si="3"/>
        <v>0</v>
      </c>
      <c r="L21" s="25">
        <f t="shared" si="4"/>
        <v>20</v>
      </c>
      <c r="M21" s="60">
        <f>'Kurzeme pārējie'!M21+'Latgale pārējie'!M21+'Rīga pārējie'!M21+'Vidzeme pārējie'!M21+'Zemgale pārējie'!M21</f>
        <v>0</v>
      </c>
      <c r="N21" s="25">
        <f t="shared" si="5"/>
        <v>20</v>
      </c>
      <c r="O21" s="4"/>
    </row>
    <row r="22" spans="1:16" ht="13.5" customHeight="1" x14ac:dyDescent="0.25">
      <c r="A22" s="16" t="s">
        <v>27</v>
      </c>
      <c r="B22" s="19" t="s">
        <v>16</v>
      </c>
      <c r="C22" s="60">
        <f>'Kurzeme pārējie'!C22+'Latgale pārējie'!C22+'Rīga pārējie'!C22+'Vidzeme pārējie'!C22+'Zemgale pārējie'!C22</f>
        <v>10.41</v>
      </c>
      <c r="D22" s="60">
        <f>'Kurzeme pārējie'!D22+'Latgale pārējie'!D22+'Rīga pārējie'!D22+'Vidzeme pārējie'!D22+'Zemgale pārējie'!D22</f>
        <v>3.36</v>
      </c>
      <c r="E22" s="60">
        <f>'Kurzeme pārējie'!E22+'Latgale pārējie'!E22+'Rīga pārējie'!E22+'Vidzeme pārējie'!E22+'Zemgale pārējie'!E22</f>
        <v>0</v>
      </c>
      <c r="F22" s="60">
        <f>'Kurzeme pārējie'!F22+'Latgale pārējie'!F22+'Rīga pārējie'!F22+'Vidzeme pārējie'!F22+'Zemgale pārējie'!F22</f>
        <v>0</v>
      </c>
      <c r="G22" s="25">
        <f t="shared" si="2"/>
        <v>13.77</v>
      </c>
      <c r="H22" s="60">
        <f>'Kurzeme pārējie'!H22+'Latgale pārējie'!H22+'Rīga pārējie'!H22+'Vidzeme pārējie'!H22+'Zemgale pārējie'!H22</f>
        <v>6.84</v>
      </c>
      <c r="I22" s="60">
        <f>'Kurzeme pārējie'!I22+'Latgale pārējie'!I22+'Rīga pārējie'!I22+'Vidzeme pārējie'!I22+'Zemgale pārējie'!I22</f>
        <v>0.2</v>
      </c>
      <c r="J22" s="60">
        <f>'Kurzeme pārējie'!J22+'Latgale pārējie'!J22+'Rīga pārējie'!J22+'Vidzeme pārējie'!J22+'Zemgale pārējie'!J22</f>
        <v>2.13</v>
      </c>
      <c r="K22" s="25">
        <f t="shared" si="3"/>
        <v>9.17</v>
      </c>
      <c r="L22" s="25">
        <f t="shared" si="4"/>
        <v>22.939999999999998</v>
      </c>
      <c r="M22" s="60">
        <f>'Kurzeme pārējie'!M22+'Latgale pārējie'!M22+'Rīga pārējie'!M22+'Vidzeme pārējie'!M22+'Zemgale pārējie'!M22</f>
        <v>3.4000000000000004</v>
      </c>
      <c r="N22" s="25">
        <f t="shared" si="5"/>
        <v>26.339999999999996</v>
      </c>
      <c r="O22" s="4"/>
    </row>
    <row r="23" spans="1:16" ht="13.5" customHeight="1" x14ac:dyDescent="0.25">
      <c r="A23" s="18"/>
      <c r="B23" s="19" t="s">
        <v>17</v>
      </c>
      <c r="C23" s="60">
        <f>'Kurzeme pārējie'!C23+'Latgale pārējie'!C23+'Rīga pārējie'!C23+'Vidzeme pārējie'!C23+'Zemgale pārējie'!C23</f>
        <v>163</v>
      </c>
      <c r="D23" s="60">
        <f>'Kurzeme pārējie'!D23+'Latgale pārējie'!D23+'Rīga pārējie'!D23+'Vidzeme pārējie'!D23+'Zemgale pārējie'!D23</f>
        <v>97</v>
      </c>
      <c r="E23" s="60">
        <f>'Kurzeme pārējie'!E23+'Latgale pārējie'!E23+'Rīga pārējie'!E23+'Vidzeme pārējie'!E23+'Zemgale pārējie'!E23</f>
        <v>0</v>
      </c>
      <c r="F23" s="60">
        <f>'Kurzeme pārējie'!F23+'Latgale pārējie'!F23+'Rīga pārējie'!F23+'Vidzeme pārējie'!F23+'Zemgale pārējie'!F23</f>
        <v>0</v>
      </c>
      <c r="G23" s="25">
        <f t="shared" si="2"/>
        <v>260</v>
      </c>
      <c r="H23" s="60">
        <f>'Kurzeme pārējie'!H23+'Latgale pārējie'!H23+'Rīga pārējie'!H23+'Vidzeme pārējie'!H23+'Zemgale pārējie'!H23</f>
        <v>288</v>
      </c>
      <c r="I23" s="60">
        <f>'Kurzeme pārējie'!I23+'Latgale pārējie'!I23+'Rīga pārējie'!I23+'Vidzeme pārējie'!I23+'Zemgale pārējie'!I23</f>
        <v>37</v>
      </c>
      <c r="J23" s="60">
        <f>'Kurzeme pārējie'!J23+'Latgale pārējie'!J23+'Rīga pārējie'!J23+'Vidzeme pārējie'!J23+'Zemgale pārējie'!J23</f>
        <v>31</v>
      </c>
      <c r="K23" s="25">
        <f t="shared" si="3"/>
        <v>356</v>
      </c>
      <c r="L23" s="25">
        <f t="shared" si="4"/>
        <v>616</v>
      </c>
      <c r="M23" s="60">
        <f>'Kurzeme pārējie'!M23+'Latgale pārējie'!M23+'Rīga pārējie'!M23+'Vidzeme pārējie'!M23+'Zemgale pārējie'!M23</f>
        <v>177</v>
      </c>
      <c r="N23" s="25">
        <f t="shared" si="5"/>
        <v>793</v>
      </c>
      <c r="O23" s="4"/>
    </row>
    <row r="24" spans="1:16" ht="13.5" customHeight="1" x14ac:dyDescent="0.25">
      <c r="A24" s="127" t="s">
        <v>28</v>
      </c>
      <c r="B24" s="19" t="s">
        <v>16</v>
      </c>
      <c r="C24" s="60">
        <f>'Kurzeme pārējie'!C24+'Latgale pārējie'!C24+'Rīga pārējie'!C24+'Vidzeme pārējie'!C24+'Zemgale pārējie'!C24</f>
        <v>80.69</v>
      </c>
      <c r="D24" s="60">
        <f>'Kurzeme pārējie'!D24+'Latgale pārējie'!D24+'Rīga pārējie'!D24+'Vidzeme pārējie'!D24+'Zemgale pārējie'!D24</f>
        <v>20.59</v>
      </c>
      <c r="E24" s="60">
        <f>'Kurzeme pārējie'!E24+'Latgale pārējie'!E24+'Rīga pārējie'!E24+'Vidzeme pārējie'!E24+'Zemgale pārējie'!E24</f>
        <v>2.58</v>
      </c>
      <c r="F24" s="60">
        <f>'Kurzeme pārējie'!F24+'Latgale pārējie'!F24+'Rīga pārējie'!F24+'Vidzeme pārējie'!F24+'Zemgale pārējie'!F24</f>
        <v>0</v>
      </c>
      <c r="G24" s="25">
        <f t="shared" si="2"/>
        <v>103.86</v>
      </c>
      <c r="H24" s="60">
        <f>'Kurzeme pārējie'!H24+'Latgale pārējie'!H24+'Rīga pārējie'!H24+'Vidzeme pārējie'!H24+'Zemgale pārējie'!H24</f>
        <v>46.3</v>
      </c>
      <c r="I24" s="60">
        <f>'Kurzeme pārējie'!I24+'Latgale pārējie'!I24+'Rīga pārējie'!I24+'Vidzeme pārējie'!I24+'Zemgale pārējie'!I24</f>
        <v>7.7999999999999989</v>
      </c>
      <c r="J24" s="60">
        <f>'Kurzeme pārējie'!J24+'Latgale pārējie'!J24+'Rīga pārējie'!J24+'Vidzeme pārējie'!J24+'Zemgale pārējie'!J24</f>
        <v>14.670000000000002</v>
      </c>
      <c r="K24" s="25">
        <f t="shared" si="3"/>
        <v>68.77</v>
      </c>
      <c r="L24" s="25">
        <f t="shared" si="4"/>
        <v>172.63</v>
      </c>
      <c r="M24" s="60">
        <f>'Kurzeme pārējie'!M24+'Latgale pārējie'!M24+'Rīga pārējie'!M24+'Vidzeme pārējie'!M24+'Zemgale pārējie'!M24</f>
        <v>32.85</v>
      </c>
      <c r="N24" s="25">
        <f t="shared" si="5"/>
        <v>205.48</v>
      </c>
      <c r="O24" s="4"/>
    </row>
    <row r="25" spans="1:16" ht="13.5" customHeight="1" x14ac:dyDescent="0.25">
      <c r="A25" s="127"/>
      <c r="B25" s="19" t="s">
        <v>17</v>
      </c>
      <c r="C25" s="95">
        <f>'Kurzeme pārējie'!C25+'Latgale pārējie'!C25+'Rīga pārējie'!C25+'Vidzeme pārējie'!C25+'Zemgale pārējie'!C25</f>
        <v>1696</v>
      </c>
      <c r="D25" s="95">
        <f>'Kurzeme pārējie'!D25+'Latgale pārējie'!D25+'Rīga pārējie'!D25+'Vidzeme pārējie'!D25+'Zemgale pārējie'!D25</f>
        <v>440</v>
      </c>
      <c r="E25" s="95">
        <f>'Kurzeme pārējie'!E25+'Latgale pārējie'!E25+'Rīga pārējie'!E25+'Vidzeme pārējie'!E25+'Zemgale pārējie'!E25</f>
        <v>31</v>
      </c>
      <c r="F25" s="95">
        <f>'Kurzeme pārējie'!F25+'Latgale pārējie'!F25+'Rīga pārējie'!F25+'Vidzeme pārējie'!F25+'Zemgale pārējie'!F25</f>
        <v>0</v>
      </c>
      <c r="G25" s="63">
        <f t="shared" si="2"/>
        <v>2167</v>
      </c>
      <c r="H25" s="95">
        <f>'Kurzeme pārējie'!H25+'Latgale pārējie'!H25+'Rīga pārējie'!H25+'Vidzeme pārējie'!H25+'Zemgale pārējie'!H25</f>
        <v>558.23</v>
      </c>
      <c r="I25" s="95">
        <f>'Kurzeme pārējie'!I25+'Latgale pārējie'!I25+'Rīga pārējie'!I25+'Vidzeme pārējie'!I25+'Zemgale pārējie'!I25</f>
        <v>53</v>
      </c>
      <c r="J25" s="95">
        <f>'Kurzeme pārējie'!J25+'Latgale pārējie'!J25+'Rīga pārējie'!J25+'Vidzeme pārējie'!J25+'Zemgale pārējie'!J25</f>
        <v>102</v>
      </c>
      <c r="K25" s="63">
        <f t="shared" si="3"/>
        <v>713.23</v>
      </c>
      <c r="L25" s="63">
        <f t="shared" si="4"/>
        <v>2880.23</v>
      </c>
      <c r="M25" s="95">
        <f>'Kurzeme pārējie'!M25+'Latgale pārējie'!M25+'Rīga pārējie'!M25+'Vidzeme pārējie'!M25+'Zemgale pārējie'!M25</f>
        <v>514</v>
      </c>
      <c r="N25" s="63">
        <f t="shared" si="5"/>
        <v>3394.23</v>
      </c>
      <c r="O25" s="4"/>
    </row>
    <row r="26" spans="1:16" ht="13.5" customHeight="1" x14ac:dyDescent="0.25">
      <c r="A26" s="127" t="s">
        <v>29</v>
      </c>
      <c r="B26" s="19" t="s">
        <v>16</v>
      </c>
      <c r="C26" s="60">
        <f>'Kurzeme pārējie'!C26+'Latgale pārējie'!C26+'Rīga pārējie'!C26+'Vidzeme pārējie'!C26+'Zemgale pārējie'!C26</f>
        <v>0</v>
      </c>
      <c r="D26" s="60">
        <f>'Kurzeme pārējie'!D26+'Latgale pārējie'!D26+'Rīga pārējie'!D26+'Vidzeme pārējie'!D26+'Zemgale pārējie'!D26</f>
        <v>0</v>
      </c>
      <c r="E26" s="60">
        <f>'Kurzeme pārējie'!E26+'Latgale pārējie'!E26+'Rīga pārējie'!E26+'Vidzeme pārējie'!E26+'Zemgale pārējie'!E26</f>
        <v>0</v>
      </c>
      <c r="F26" s="60">
        <f>'Kurzeme pārējie'!F26+'Latgale pārējie'!F26+'Rīga pārējie'!F26+'Vidzeme pārējie'!F26+'Zemgale pārējie'!F26</f>
        <v>0</v>
      </c>
      <c r="G26" s="25">
        <f t="shared" si="2"/>
        <v>0</v>
      </c>
      <c r="H26" s="60">
        <f>'Kurzeme pārējie'!H26+'Latgale pārējie'!H26+'Rīga pārējie'!H26+'Vidzeme pārējie'!H26+'Zemgale pārējie'!H26</f>
        <v>0</v>
      </c>
      <c r="I26" s="60">
        <f>'Kurzeme pārējie'!I26+'Latgale pārējie'!I26+'Rīga pārējie'!I26+'Vidzeme pārējie'!I26+'Zemgale pārējie'!I26</f>
        <v>0</v>
      </c>
      <c r="J26" s="60">
        <f>'Kurzeme pārējie'!J26+'Latgale pārējie'!J26+'Rīga pārējie'!J26+'Vidzeme pārējie'!J26+'Zemgale pārējie'!J26</f>
        <v>0</v>
      </c>
      <c r="K26" s="25">
        <f t="shared" si="3"/>
        <v>0</v>
      </c>
      <c r="L26" s="25">
        <f t="shared" si="4"/>
        <v>0</v>
      </c>
      <c r="M26" s="60">
        <f>'Kurzeme pārējie'!M26+'Latgale pārējie'!M26+'Rīga pārējie'!M26+'Vidzeme pārējie'!M26+'Zemgale pārējie'!M26</f>
        <v>0</v>
      </c>
      <c r="N26" s="25">
        <f t="shared" si="5"/>
        <v>0</v>
      </c>
      <c r="O26" s="4"/>
    </row>
    <row r="27" spans="1:16" ht="13.5" customHeight="1" x14ac:dyDescent="0.25">
      <c r="A27" s="127"/>
      <c r="B27" s="19" t="s">
        <v>17</v>
      </c>
      <c r="C27" s="60">
        <f>'Kurzeme pārējie'!C27+'Latgale pārējie'!C27+'Rīga pārējie'!C27+'Vidzeme pārējie'!C27+'Zemgale pārējie'!C27</f>
        <v>0</v>
      </c>
      <c r="D27" s="60">
        <f>'Kurzeme pārējie'!D27+'Latgale pārējie'!D27+'Rīga pārējie'!D27+'Vidzeme pārējie'!D27+'Zemgale pārējie'!D27</f>
        <v>0</v>
      </c>
      <c r="E27" s="60">
        <f>'Kurzeme pārējie'!E27+'Latgale pārējie'!E27+'Rīga pārējie'!E27+'Vidzeme pārējie'!E27+'Zemgale pārējie'!E27</f>
        <v>0</v>
      </c>
      <c r="F27" s="60">
        <f>'Kurzeme pārējie'!F27+'Latgale pārējie'!F27+'Rīga pārējie'!F27+'Vidzeme pārējie'!F27+'Zemgale pārējie'!F27</f>
        <v>0</v>
      </c>
      <c r="G27" s="25">
        <f t="shared" si="2"/>
        <v>0</v>
      </c>
      <c r="H27" s="60">
        <f>'Kurzeme pārējie'!H27+'Latgale pārējie'!H27+'Rīga pārējie'!H27+'Vidzeme pārējie'!H27+'Zemgale pārējie'!H27</f>
        <v>0</v>
      </c>
      <c r="I27" s="60">
        <f>'Kurzeme pārējie'!I27+'Latgale pārējie'!I27+'Rīga pārējie'!I27+'Vidzeme pārējie'!I27+'Zemgale pārējie'!I27</f>
        <v>0</v>
      </c>
      <c r="J27" s="60">
        <f>'Kurzeme pārējie'!J27+'Latgale pārējie'!J27+'Rīga pārējie'!J27+'Vidzeme pārējie'!J27+'Zemgale pārējie'!J27</f>
        <v>0</v>
      </c>
      <c r="K27" s="25">
        <f t="shared" si="3"/>
        <v>0</v>
      </c>
      <c r="L27" s="25">
        <f t="shared" si="4"/>
        <v>0</v>
      </c>
      <c r="M27" s="60">
        <f>'Kurzeme pārējie'!M27+'Latgale pārējie'!M27+'Rīga pārējie'!M27+'Vidzeme pārējie'!M27+'Zemgale pārējie'!M27</f>
        <v>0</v>
      </c>
      <c r="N27" s="25">
        <f t="shared" si="5"/>
        <v>0</v>
      </c>
      <c r="O27" s="4"/>
    </row>
    <row r="28" spans="1:16" ht="13.5" customHeight="1" x14ac:dyDescent="0.25">
      <c r="A28" s="127" t="s">
        <v>30</v>
      </c>
      <c r="B28" s="19" t="s">
        <v>16</v>
      </c>
      <c r="C28" s="60">
        <f>'Kurzeme pārējie'!C28+'Latgale pārējie'!C28+'Rīga pārējie'!C28+'Vidzeme pārējie'!C28+'Zemgale pārējie'!C28</f>
        <v>0</v>
      </c>
      <c r="D28" s="60">
        <f>'Kurzeme pārējie'!D28+'Latgale pārējie'!D28+'Rīga pārējie'!D28+'Vidzeme pārējie'!D28+'Zemgale pārējie'!D28</f>
        <v>0</v>
      </c>
      <c r="E28" s="60">
        <f>'Kurzeme pārējie'!E28+'Latgale pārējie'!E28+'Rīga pārējie'!E28+'Vidzeme pārējie'!E28+'Zemgale pārējie'!E28</f>
        <v>0</v>
      </c>
      <c r="F28" s="60">
        <f>'Kurzeme pārējie'!F28+'Latgale pārējie'!F28+'Rīga pārējie'!F28+'Vidzeme pārējie'!F28+'Zemgale pārējie'!F28</f>
        <v>0</v>
      </c>
      <c r="G28" s="25">
        <f t="shared" si="2"/>
        <v>0</v>
      </c>
      <c r="H28" s="60">
        <f>'Kurzeme pārējie'!H28+'Latgale pārējie'!H28+'Rīga pārējie'!H28+'Vidzeme pārējie'!H28+'Zemgale pārējie'!H28</f>
        <v>0</v>
      </c>
      <c r="I28" s="60">
        <f>'Kurzeme pārējie'!I28+'Latgale pārējie'!I28+'Rīga pārējie'!I28+'Vidzeme pārējie'!I28+'Zemgale pārējie'!I28</f>
        <v>0</v>
      </c>
      <c r="J28" s="60">
        <f>'Kurzeme pārējie'!J28+'Latgale pārējie'!J28+'Rīga pārējie'!J28+'Vidzeme pārējie'!J28+'Zemgale pārējie'!J28</f>
        <v>0</v>
      </c>
      <c r="K28" s="25">
        <f t="shared" si="3"/>
        <v>0</v>
      </c>
      <c r="L28" s="25">
        <f t="shared" si="4"/>
        <v>0</v>
      </c>
      <c r="M28" s="60">
        <f>'Kurzeme pārējie'!M28+'Latgale pārējie'!M28+'Rīga pārējie'!M28+'Vidzeme pārējie'!M28+'Zemgale pārējie'!M28</f>
        <v>0</v>
      </c>
      <c r="N28" s="25">
        <f t="shared" si="5"/>
        <v>0</v>
      </c>
      <c r="O28" s="4"/>
    </row>
    <row r="29" spans="1:16" ht="13.5" customHeight="1" x14ac:dyDescent="0.25">
      <c r="A29" s="127"/>
      <c r="B29" s="19" t="s">
        <v>17</v>
      </c>
      <c r="C29" s="60">
        <f>'Kurzeme pārējie'!C29+'Latgale pārējie'!C29+'Rīga pārējie'!C29+'Vidzeme pārējie'!C29+'Zemgale pārējie'!C29</f>
        <v>0</v>
      </c>
      <c r="D29" s="60">
        <f>'Kurzeme pārējie'!D29+'Latgale pārējie'!D29+'Rīga pārējie'!D29+'Vidzeme pārējie'!D29+'Zemgale pārējie'!D29</f>
        <v>0</v>
      </c>
      <c r="E29" s="60">
        <f>'Kurzeme pārējie'!E29+'Latgale pārējie'!E29+'Rīga pārējie'!E29+'Vidzeme pārējie'!E29+'Zemgale pārējie'!E29</f>
        <v>0</v>
      </c>
      <c r="F29" s="60">
        <f>'Kurzeme pārējie'!F29+'Latgale pārējie'!F29+'Rīga pārējie'!F29+'Vidzeme pārējie'!F29+'Zemgale pārējie'!F29</f>
        <v>0</v>
      </c>
      <c r="G29" s="25">
        <f t="shared" si="2"/>
        <v>0</v>
      </c>
      <c r="H29" s="60">
        <f>'Kurzeme pārējie'!H29+'Latgale pārējie'!H29+'Rīga pārējie'!H29+'Vidzeme pārējie'!H29+'Zemgale pārējie'!H29</f>
        <v>0</v>
      </c>
      <c r="I29" s="60">
        <f>'Kurzeme pārējie'!I29+'Latgale pārējie'!I29+'Rīga pārējie'!I29+'Vidzeme pārējie'!I29+'Zemgale pārējie'!I29</f>
        <v>0</v>
      </c>
      <c r="J29" s="60">
        <f>'Kurzeme pārējie'!J29+'Latgale pārējie'!J29+'Rīga pārējie'!J29+'Vidzeme pārējie'!J29+'Zemgale pārējie'!J29</f>
        <v>0</v>
      </c>
      <c r="K29" s="25">
        <f t="shared" si="3"/>
        <v>0</v>
      </c>
      <c r="L29" s="25">
        <f t="shared" si="4"/>
        <v>0</v>
      </c>
      <c r="M29" s="60">
        <f>'Kurzeme pārējie'!M29+'Latgale pārējie'!M29+'Rīga pārējie'!M29+'Vidzeme pārējie'!M29+'Zemgale pārējie'!M29</f>
        <v>0</v>
      </c>
      <c r="N29" s="25">
        <f t="shared" si="5"/>
        <v>0</v>
      </c>
      <c r="O29" s="4"/>
      <c r="P29" s="4"/>
    </row>
    <row r="30" spans="1:16" ht="13.5" customHeight="1" x14ac:dyDescent="0.25">
      <c r="A30" s="127" t="s">
        <v>31</v>
      </c>
      <c r="B30" s="19" t="s">
        <v>16</v>
      </c>
      <c r="C30" s="60">
        <f>'Kurzeme pārējie'!C30+'Latgale pārējie'!C30+'Rīga pārējie'!C30+'Vidzeme pārējie'!C30+'Zemgale pārējie'!C30</f>
        <v>94.15</v>
      </c>
      <c r="D30" s="60">
        <f>'Kurzeme pārējie'!D30+'Latgale pārējie'!D30+'Rīga pārējie'!D30+'Vidzeme pārējie'!D30+'Zemgale pārējie'!D30</f>
        <v>4.87</v>
      </c>
      <c r="E30" s="60">
        <f>'Kurzeme pārējie'!E30+'Latgale pārējie'!E30+'Rīga pārējie'!E30+'Vidzeme pārējie'!E30+'Zemgale pārējie'!E30</f>
        <v>1.28</v>
      </c>
      <c r="F30" s="60">
        <f>'Kurzeme pārējie'!F30+'Latgale pārējie'!F30+'Rīga pārējie'!F30+'Vidzeme pārējie'!F30+'Zemgale pārējie'!F30</f>
        <v>0.45999999999999996</v>
      </c>
      <c r="G30" s="25">
        <f>SUM(C30:F30)</f>
        <v>100.76</v>
      </c>
      <c r="H30" s="60">
        <f>'Kurzeme pārējie'!H30+'Latgale pārējie'!H30+'Rīga pārējie'!H30+'Vidzeme pārējie'!H30+'Zemgale pārējie'!H30</f>
        <v>33.089999999999996</v>
      </c>
      <c r="I30" s="60">
        <f>'Kurzeme pārējie'!I30+'Latgale pārējie'!I30+'Rīga pārējie'!I30+'Vidzeme pārējie'!I30+'Zemgale pārējie'!I30</f>
        <v>0.39</v>
      </c>
      <c r="J30" s="60">
        <f>'Kurzeme pārējie'!J30+'Latgale pārējie'!J30+'Rīga pārējie'!J30+'Vidzeme pārējie'!J30+'Zemgale pārējie'!J30</f>
        <v>4.7799999999999994</v>
      </c>
      <c r="K30" s="25">
        <f t="shared" si="3"/>
        <v>38.26</v>
      </c>
      <c r="L30" s="25">
        <f t="shared" si="4"/>
        <v>139.02000000000001</v>
      </c>
      <c r="M30" s="60">
        <f>'Kurzeme pārējie'!M30+'Latgale pārējie'!M30+'Rīga pārējie'!M30+'Vidzeme pārējie'!M30+'Zemgale pārējie'!M30</f>
        <v>10.799999999999999</v>
      </c>
      <c r="N30" s="25">
        <f t="shared" si="5"/>
        <v>149.82000000000002</v>
      </c>
      <c r="O30" s="4"/>
      <c r="P30" s="4"/>
    </row>
    <row r="31" spans="1:16" ht="13.5" customHeight="1" x14ac:dyDescent="0.25">
      <c r="A31" s="127"/>
      <c r="B31" s="19" t="s">
        <v>17</v>
      </c>
      <c r="C31" s="60">
        <f>'Kurzeme pārējie'!C31+'Latgale pārējie'!C31+'Rīga pārējie'!C31+'Vidzeme pārējie'!C31+'Zemgale pārējie'!C31</f>
        <v>9574</v>
      </c>
      <c r="D31" s="60">
        <f>'Kurzeme pārējie'!D31+'Latgale pārējie'!D31+'Rīga pārējie'!D31+'Vidzeme pārējie'!D31+'Zemgale pārējie'!D31</f>
        <v>682</v>
      </c>
      <c r="E31" s="60">
        <f>'Kurzeme pārējie'!E31+'Latgale pārējie'!E31+'Rīga pārējie'!E31+'Vidzeme pārējie'!E31+'Zemgale pārējie'!E31</f>
        <v>188</v>
      </c>
      <c r="F31" s="60">
        <f>'Kurzeme pārējie'!F31+'Latgale pārējie'!F31+'Rīga pārējie'!F31+'Vidzeme pārējie'!F31+'Zemgale pārējie'!F31</f>
        <v>87</v>
      </c>
      <c r="G31" s="25">
        <f>SUM(C31:F31)</f>
        <v>10531</v>
      </c>
      <c r="H31" s="60">
        <f>'Kurzeme pārējie'!H31+'Latgale pārējie'!H31+'Rīga pārējie'!H31+'Vidzeme pārējie'!H31+'Zemgale pārējie'!H31</f>
        <v>3700</v>
      </c>
      <c r="I31" s="60">
        <f>'Kurzeme pārējie'!I31+'Latgale pārējie'!I31+'Rīga pārējie'!I31+'Vidzeme pārējie'!I31+'Zemgale pārējie'!I31</f>
        <v>68</v>
      </c>
      <c r="J31" s="60">
        <f>'Kurzeme pārējie'!J31+'Latgale pārējie'!J31+'Rīga pārējie'!J31+'Vidzeme pārējie'!J31+'Zemgale pārējie'!J31</f>
        <v>577</v>
      </c>
      <c r="K31" s="25">
        <f t="shared" si="3"/>
        <v>4345</v>
      </c>
      <c r="L31" s="25">
        <f t="shared" si="4"/>
        <v>14876</v>
      </c>
      <c r="M31" s="60">
        <f>'Kurzeme pārējie'!M31+'Latgale pārējie'!M31+'Rīga pārējie'!M31+'Vidzeme pārējie'!M31+'Zemgale pārējie'!M31</f>
        <v>1025</v>
      </c>
      <c r="N31" s="25">
        <f t="shared" si="5"/>
        <v>15901</v>
      </c>
      <c r="O31" s="4"/>
      <c r="P31" s="4"/>
    </row>
    <row r="32" spans="1:16" ht="13.5" customHeight="1" x14ac:dyDescent="0.25">
      <c r="A32" s="127" t="s">
        <v>32</v>
      </c>
      <c r="B32" s="19" t="s">
        <v>16</v>
      </c>
      <c r="C32" s="60">
        <f>'Kurzeme pārējie'!C32+'Latgale pārējie'!C32+'Rīga pārējie'!C32+'Vidzeme pārējie'!C32+'Zemgale pārējie'!C32</f>
        <v>56.540000000000006</v>
      </c>
      <c r="D32" s="60">
        <f>'Kurzeme pārējie'!D32+'Latgale pārējie'!D32+'Rīga pārējie'!D32+'Vidzeme pārējie'!D32+'Zemgale pārējie'!D32</f>
        <v>38.400000000000006</v>
      </c>
      <c r="E32" s="60">
        <f>'Kurzeme pārējie'!E32+'Latgale pārējie'!E32+'Rīga pārējie'!E32+'Vidzeme pārējie'!E32+'Zemgale pārējie'!E32</f>
        <v>0</v>
      </c>
      <c r="F32" s="60">
        <f>'Kurzeme pārējie'!F32+'Latgale pārējie'!F32+'Rīga pārējie'!F32+'Vidzeme pārējie'!F32+'Zemgale pārējie'!F32</f>
        <v>0</v>
      </c>
      <c r="G32" s="25">
        <f t="shared" si="2"/>
        <v>94.940000000000012</v>
      </c>
      <c r="H32" s="60">
        <f>'Kurzeme pārējie'!H32+'Latgale pārējie'!H32+'Rīga pārējie'!H32+'Vidzeme pārējie'!H32+'Zemgale pārējie'!H32</f>
        <v>25.520000000000003</v>
      </c>
      <c r="I32" s="60">
        <f>'Kurzeme pārējie'!I32+'Latgale pārējie'!I32+'Rīga pārējie'!I32+'Vidzeme pārējie'!I32+'Zemgale pārējie'!I32</f>
        <v>5.03</v>
      </c>
      <c r="J32" s="60">
        <f>'Kurzeme pārējie'!J32+'Latgale pārējie'!J32+'Rīga pārējie'!J32+'Vidzeme pārējie'!J32+'Zemgale pārējie'!J32</f>
        <v>2.2200000000000002</v>
      </c>
      <c r="K32" s="25">
        <f t="shared" si="3"/>
        <v>32.770000000000003</v>
      </c>
      <c r="L32" s="25">
        <f t="shared" si="4"/>
        <v>127.71000000000001</v>
      </c>
      <c r="M32" s="60">
        <f>'Kurzeme pārējie'!M32+'Latgale pārējie'!M32+'Rīga pārējie'!M32+'Vidzeme pārējie'!M32+'Zemgale pārējie'!M32</f>
        <v>2.7</v>
      </c>
      <c r="N32" s="25">
        <f t="shared" si="5"/>
        <v>130.41</v>
      </c>
      <c r="O32" s="4"/>
      <c r="P32" s="4"/>
    </row>
    <row r="33" spans="1:16" ht="13.5" customHeight="1" x14ac:dyDescent="0.25">
      <c r="A33" s="127"/>
      <c r="B33" s="19" t="s">
        <v>17</v>
      </c>
      <c r="C33" s="95">
        <f>'Kurzeme pārējie'!C33+'Latgale pārējie'!C33+'Rīga pārējie'!C33+'Vidzeme pārējie'!C33+'Zemgale pārējie'!C33</f>
        <v>627</v>
      </c>
      <c r="D33" s="95">
        <f>'Kurzeme pārējie'!D33+'Latgale pārējie'!D33+'Rīga pārējie'!D33+'Vidzeme pārējie'!D33+'Zemgale pārējie'!D33</f>
        <v>269</v>
      </c>
      <c r="E33" s="95">
        <f>'Kurzeme pārējie'!E33+'Latgale pārējie'!E33+'Rīga pārējie'!E33+'Vidzeme pārējie'!E33+'Zemgale pārējie'!E33</f>
        <v>0</v>
      </c>
      <c r="F33" s="95">
        <f>'Kurzeme pārējie'!F33+'Latgale pārējie'!F33+'Rīga pārējie'!F33+'Vidzeme pārējie'!F33+'Zemgale pārējie'!F33</f>
        <v>0</v>
      </c>
      <c r="G33" s="63">
        <f t="shared" si="2"/>
        <v>896</v>
      </c>
      <c r="H33" s="95">
        <f>'Kurzeme pārējie'!H33+'Latgale pārējie'!H33+'Rīga pārējie'!H33+'Vidzeme pārējie'!H33+'Zemgale pārējie'!H33</f>
        <v>253.4</v>
      </c>
      <c r="I33" s="95">
        <f>'Kurzeme pārējie'!I33+'Latgale pārējie'!I33+'Rīga pārējie'!I33+'Vidzeme pārējie'!I33+'Zemgale pārējie'!I33</f>
        <v>35</v>
      </c>
      <c r="J33" s="95">
        <f>'Kurzeme pārējie'!J33+'Latgale pārējie'!J33+'Rīga pārējie'!J33+'Vidzeme pārējie'!J33+'Zemgale pārējie'!J33</f>
        <v>29.6</v>
      </c>
      <c r="K33" s="63">
        <f t="shared" si="3"/>
        <v>318</v>
      </c>
      <c r="L33" s="63">
        <f t="shared" si="4"/>
        <v>1214</v>
      </c>
      <c r="M33" s="95">
        <f>'Kurzeme pārējie'!M33+'Latgale pārējie'!M33+'Rīga pārējie'!M33+'Vidzeme pārējie'!M33+'Zemgale pārējie'!M33</f>
        <v>100</v>
      </c>
      <c r="N33" s="63">
        <f t="shared" si="5"/>
        <v>1314</v>
      </c>
      <c r="O33" s="4"/>
      <c r="P33" s="4"/>
    </row>
    <row r="34" spans="1:16" ht="13.5" customHeight="1" x14ac:dyDescent="0.25">
      <c r="A34" s="133" t="s">
        <v>33</v>
      </c>
      <c r="B34" s="21" t="s">
        <v>16</v>
      </c>
      <c r="C34" s="60">
        <f>'Kurzeme pārējie'!C34+'Latgale pārējie'!C34+'Rīga pārējie'!C34+'Vidzeme pārējie'!C34+'Zemgale pārējie'!C34</f>
        <v>1.87</v>
      </c>
      <c r="D34" s="60">
        <f>'Kurzeme pārējie'!D34+'Latgale pārējie'!D34+'Rīga pārējie'!D34+'Vidzeme pārējie'!D34+'Zemgale pārējie'!D34</f>
        <v>4.6900000000000004</v>
      </c>
      <c r="E34" s="60">
        <f>'Kurzeme pārējie'!E34+'Latgale pārējie'!E34+'Rīga pārējie'!E34+'Vidzeme pārējie'!E34+'Zemgale pārējie'!E34</f>
        <v>0.9</v>
      </c>
      <c r="F34" s="60">
        <f>'Kurzeme pārējie'!F34+'Latgale pārējie'!F34+'Rīga pārējie'!F34+'Vidzeme pārējie'!F34+'Zemgale pārējie'!F34</f>
        <v>0</v>
      </c>
      <c r="G34" s="25">
        <f t="shared" si="2"/>
        <v>7.4600000000000009</v>
      </c>
      <c r="H34" s="60">
        <f>'Kurzeme pārējie'!H34+'Latgale pārējie'!H34+'Rīga pārējie'!H34+'Vidzeme pārējie'!H34+'Zemgale pārējie'!H34</f>
        <v>3.79</v>
      </c>
      <c r="I34" s="60">
        <f>'Kurzeme pārējie'!I34+'Latgale pārējie'!I34+'Rīga pārējie'!I34+'Vidzeme pārējie'!I34+'Zemgale pārējie'!I34</f>
        <v>0.18</v>
      </c>
      <c r="J34" s="60">
        <f>'Kurzeme pārējie'!J34+'Latgale pārējie'!J34+'Rīga pārējie'!J34+'Vidzeme pārējie'!J34+'Zemgale pārējie'!J34</f>
        <v>0.44</v>
      </c>
      <c r="K34" s="25">
        <f t="shared" si="3"/>
        <v>4.41</v>
      </c>
      <c r="L34" s="25">
        <f t="shared" si="4"/>
        <v>11.870000000000001</v>
      </c>
      <c r="M34" s="60">
        <f>'Kurzeme pārējie'!M34+'Latgale pārējie'!M34+'Rīga pārējie'!M34+'Vidzeme pārējie'!M34+'Zemgale pārējie'!M34</f>
        <v>3.58</v>
      </c>
      <c r="N34" s="25">
        <f t="shared" si="5"/>
        <v>15.450000000000001</v>
      </c>
      <c r="O34" s="4"/>
      <c r="P34" s="4"/>
    </row>
    <row r="35" spans="1:16" ht="13.5" customHeight="1" x14ac:dyDescent="0.25">
      <c r="A35" s="133"/>
      <c r="B35" s="21" t="s">
        <v>17</v>
      </c>
      <c r="C35" s="95">
        <f>'Kurzeme pārējie'!C35+'Latgale pārējie'!C35+'Rīga pārējie'!C35+'Vidzeme pārējie'!C35+'Zemgale pārējie'!C35</f>
        <v>350</v>
      </c>
      <c r="D35" s="95">
        <f>'Kurzeme pārējie'!D35+'Latgale pārējie'!D35+'Rīga pārējie'!D35+'Vidzeme pārējie'!D35+'Zemgale pārējie'!D35</f>
        <v>709</v>
      </c>
      <c r="E35" s="95">
        <f>'Kurzeme pārējie'!E35+'Latgale pārējie'!E35+'Rīga pārējie'!E35+'Vidzeme pārējie'!E35+'Zemgale pārējie'!E35</f>
        <v>153</v>
      </c>
      <c r="F35" s="95">
        <f>'Kurzeme pārējie'!F35+'Latgale pārējie'!F35+'Rīga pārējie'!F35+'Vidzeme pārējie'!F35+'Zemgale pārējie'!F35</f>
        <v>0</v>
      </c>
      <c r="G35" s="63">
        <f t="shared" si="2"/>
        <v>1212</v>
      </c>
      <c r="H35" s="95">
        <f>'Kurzeme pārējie'!H35+'Latgale pārējie'!H35+'Rīga pārējie'!H35+'Vidzeme pārējie'!H35+'Zemgale pārējie'!H35</f>
        <v>981.77</v>
      </c>
      <c r="I35" s="95">
        <f>'Kurzeme pārējie'!I35+'Latgale pārējie'!I35+'Rīga pārējie'!I35+'Vidzeme pārējie'!I35+'Zemgale pārējie'!I35</f>
        <v>31.84</v>
      </c>
      <c r="J35" s="95">
        <f>'Kurzeme pārējie'!J35+'Latgale pārējie'!J35+'Rīga pārējie'!J35+'Vidzeme pārējie'!J35+'Zemgale pārējie'!J35</f>
        <v>58.489999999999995</v>
      </c>
      <c r="K35" s="63">
        <f t="shared" si="3"/>
        <v>1072.0999999999999</v>
      </c>
      <c r="L35" s="63">
        <f t="shared" si="4"/>
        <v>2284.1</v>
      </c>
      <c r="M35" s="95">
        <f>'Kurzeme pārējie'!M35+'Latgale pārējie'!M35+'Rīga pārējie'!M35+'Vidzeme pārējie'!M35+'Zemgale pārējie'!M35</f>
        <v>464.4</v>
      </c>
      <c r="N35" s="63">
        <f t="shared" si="5"/>
        <v>2748.5</v>
      </c>
      <c r="O35" s="4"/>
      <c r="P35" s="4"/>
    </row>
    <row r="36" spans="1:16" ht="13.5" customHeight="1" x14ac:dyDescent="0.25">
      <c r="A36" s="133" t="s">
        <v>34</v>
      </c>
      <c r="B36" s="21" t="s">
        <v>16</v>
      </c>
      <c r="C36" s="60">
        <f>'Kurzeme pārējie'!C36+'Latgale pārējie'!C36+'Rīga pārējie'!C36+'Vidzeme pārējie'!C36+'Zemgale pārējie'!C36</f>
        <v>1.5</v>
      </c>
      <c r="D36" s="60">
        <f>'Kurzeme pārējie'!D36+'Latgale pārējie'!D36+'Rīga pārējie'!D36+'Vidzeme pārējie'!D36+'Zemgale pārējie'!D36</f>
        <v>15.73</v>
      </c>
      <c r="E36" s="60">
        <f>'Kurzeme pārējie'!E36+'Latgale pārējie'!E36+'Rīga pārējie'!E36+'Vidzeme pārējie'!E36+'Zemgale pārējie'!E36</f>
        <v>0</v>
      </c>
      <c r="F36" s="60">
        <f>'Kurzeme pārējie'!F36+'Latgale pārējie'!F36+'Rīga pārējie'!F36+'Vidzeme pārējie'!F36+'Zemgale pārējie'!F36</f>
        <v>2.2000000000000002</v>
      </c>
      <c r="G36" s="25">
        <f t="shared" si="2"/>
        <v>19.43</v>
      </c>
      <c r="H36" s="60">
        <f>'Kurzeme pārējie'!H36+'Latgale pārējie'!H36+'Rīga pārējie'!H36+'Vidzeme pārējie'!H36+'Zemgale pārējie'!H36</f>
        <v>0.62</v>
      </c>
      <c r="I36" s="60">
        <f>'Kurzeme pārējie'!I36+'Latgale pārējie'!I36+'Rīga pārējie'!I36+'Vidzeme pārējie'!I36+'Zemgale pārējie'!I36</f>
        <v>0</v>
      </c>
      <c r="J36" s="60">
        <f>'Kurzeme pārējie'!J36+'Latgale pārējie'!J36+'Rīga pārējie'!J36+'Vidzeme pārējie'!J36+'Zemgale pārējie'!J36</f>
        <v>0.18</v>
      </c>
      <c r="K36" s="25">
        <f t="shared" si="3"/>
        <v>0.8</v>
      </c>
      <c r="L36" s="25">
        <f t="shared" si="4"/>
        <v>20.23</v>
      </c>
      <c r="M36" s="60">
        <f>'Kurzeme pārējie'!M36+'Latgale pārējie'!M36+'Rīga pārējie'!M36+'Vidzeme pārējie'!M36+'Zemgale pārējie'!M36</f>
        <v>8.879999999999999</v>
      </c>
      <c r="N36" s="25">
        <f t="shared" si="5"/>
        <v>29.11</v>
      </c>
      <c r="O36" s="4"/>
      <c r="P36" s="4"/>
    </row>
    <row r="37" spans="1:16" ht="13.5" customHeight="1" x14ac:dyDescent="0.25">
      <c r="A37" s="133"/>
      <c r="B37" s="21" t="s">
        <v>17</v>
      </c>
      <c r="C37" s="95">
        <f>'Kurzeme pārējie'!C37+'Latgale pārējie'!C37+'Rīga pārējie'!C37+'Vidzeme pārējie'!C37+'Zemgale pārējie'!C37</f>
        <v>49</v>
      </c>
      <c r="D37" s="95">
        <f>'Kurzeme pārējie'!D37+'Latgale pārējie'!D37+'Rīga pārējie'!D37+'Vidzeme pārējie'!D37+'Zemgale pārējie'!D37</f>
        <v>300</v>
      </c>
      <c r="E37" s="95">
        <f>'Kurzeme pārējie'!E37+'Latgale pārējie'!E37+'Rīga pārējie'!E37+'Vidzeme pārējie'!E37+'Zemgale pārējie'!E37</f>
        <v>0</v>
      </c>
      <c r="F37" s="95">
        <f>'Kurzeme pārējie'!F37+'Latgale pārējie'!F37+'Rīga pārējie'!F37+'Vidzeme pārējie'!F37+'Zemgale pārējie'!F37</f>
        <v>6.2</v>
      </c>
      <c r="G37" s="63">
        <f t="shared" si="2"/>
        <v>355.2</v>
      </c>
      <c r="H37" s="95">
        <f>'Kurzeme pārējie'!H37+'Latgale pārējie'!H37+'Rīga pārējie'!H37+'Vidzeme pārējie'!H37+'Zemgale pārējie'!H37</f>
        <v>112.91999999999999</v>
      </c>
      <c r="I37" s="95">
        <f>'Kurzeme pārējie'!I37+'Latgale pārējie'!I37+'Rīga pārējie'!I37+'Vidzeme pārējie'!I37+'Zemgale pārējie'!I37</f>
        <v>0</v>
      </c>
      <c r="J37" s="95">
        <f>'Kurzeme pārējie'!J37+'Latgale pārējie'!J37+'Rīga pārējie'!J37+'Vidzeme pārējie'!J37+'Zemgale pārējie'!J37</f>
        <v>8.82</v>
      </c>
      <c r="K37" s="63">
        <f t="shared" si="3"/>
        <v>121.73999999999998</v>
      </c>
      <c r="L37" s="63">
        <f t="shared" si="4"/>
        <v>476.93999999999994</v>
      </c>
      <c r="M37" s="95">
        <f>'Kurzeme pārējie'!M37+'Latgale pārējie'!M37+'Rīga pārējie'!M37+'Vidzeme pārējie'!M37+'Zemgale pārējie'!M37</f>
        <v>130</v>
      </c>
      <c r="N37" s="63">
        <f t="shared" si="5"/>
        <v>606.93999999999994</v>
      </c>
      <c r="O37" s="4"/>
      <c r="P37" s="4"/>
    </row>
    <row r="38" spans="1:16" ht="13.5" customHeight="1" x14ac:dyDescent="0.25">
      <c r="A38" s="18" t="s">
        <v>35</v>
      </c>
      <c r="B38" s="19" t="s">
        <v>16</v>
      </c>
      <c r="C38" s="25">
        <f>C4+C12+C14+C16+C18+C20+C22+C24+C26+C28+C30+C32+C34+C36</f>
        <v>13048.810000000003</v>
      </c>
      <c r="D38" s="25">
        <f t="shared" ref="D38:M39" si="6">D4+D12+D14+D16+D18+D20+D22+D24+D26+D28+D30+D32+D34+D36</f>
        <v>7431.65</v>
      </c>
      <c r="E38" s="25">
        <f t="shared" si="6"/>
        <v>116.4</v>
      </c>
      <c r="F38" s="25">
        <f t="shared" si="6"/>
        <v>345.33</v>
      </c>
      <c r="G38" s="25">
        <f t="shared" si="6"/>
        <v>20942.189999999999</v>
      </c>
      <c r="H38" s="25">
        <f t="shared" si="6"/>
        <v>17695.91</v>
      </c>
      <c r="I38" s="25">
        <f t="shared" si="6"/>
        <v>1439.05</v>
      </c>
      <c r="J38" s="25">
        <f>J4+J12+J14+J16+J18+J20+J22+J24+J26+J28+J30+J32+J34+J36</f>
        <v>3056.92</v>
      </c>
      <c r="K38" s="25">
        <f t="shared" ref="K38:M38" si="7">K4+K12+K14+K16+K18+K20+K22+K24+K26+K28+K30+K32+K34+K36</f>
        <v>22191.879999999994</v>
      </c>
      <c r="L38" s="25">
        <f t="shared" si="7"/>
        <v>43134.07</v>
      </c>
      <c r="M38" s="25">
        <f t="shared" si="7"/>
        <v>8759.9499999999989</v>
      </c>
      <c r="N38" s="29">
        <f>N4+N12+N14+N16+N18+N20+N22+N24+N26+N28+N30+N32+N34+N36</f>
        <v>51894.02</v>
      </c>
      <c r="O38" s="6"/>
      <c r="P38" s="3"/>
    </row>
    <row r="39" spans="1:16" ht="13.5" customHeight="1" x14ac:dyDescent="0.25">
      <c r="A39" s="2"/>
      <c r="B39" s="19" t="s">
        <v>17</v>
      </c>
      <c r="C39" s="63">
        <f>C5+C13+C15+C17+C19+C21+C23+C25+C27+C29+C31+C33+C35+C37</f>
        <v>1142741.7</v>
      </c>
      <c r="D39" s="63">
        <f>D5+D13+D15+D17+D19+D21+D23+D25+D27+D29+D31+D33+D35+D37</f>
        <v>800437.6</v>
      </c>
      <c r="E39" s="63">
        <f t="shared" si="6"/>
        <v>2582.5</v>
      </c>
      <c r="F39" s="63">
        <f t="shared" si="6"/>
        <v>23528.25</v>
      </c>
      <c r="G39" s="63">
        <f t="shared" si="6"/>
        <v>1969290.05</v>
      </c>
      <c r="H39" s="63">
        <f t="shared" si="6"/>
        <v>1699646.4449999998</v>
      </c>
      <c r="I39" s="63">
        <f t="shared" si="6"/>
        <v>143991.13999999998</v>
      </c>
      <c r="J39" s="63">
        <f t="shared" si="6"/>
        <v>645458.79999999993</v>
      </c>
      <c r="K39" s="63">
        <f t="shared" si="6"/>
        <v>2489096.3850000007</v>
      </c>
      <c r="L39" s="63">
        <f t="shared" si="6"/>
        <v>4458386.4350000005</v>
      </c>
      <c r="M39" s="63">
        <f t="shared" si="6"/>
        <v>946183.68000000005</v>
      </c>
      <c r="N39" s="63">
        <f>N5+N13+N15+N17+N19+N21+N23+N25+N27+N29+N31+N33+N35+N37</f>
        <v>5404570.1150000002</v>
      </c>
      <c r="O39" s="4"/>
      <c r="P39" s="3"/>
    </row>
    <row r="40" spans="1:16" x14ac:dyDescent="0.25">
      <c r="C40" s="91"/>
      <c r="D40" s="91"/>
      <c r="E40" s="91"/>
      <c r="F40" s="91"/>
      <c r="G40" s="91"/>
      <c r="H40" s="30"/>
      <c r="I40" s="30"/>
      <c r="J40" s="91"/>
      <c r="K40" s="91"/>
      <c r="L40" s="91"/>
      <c r="M40" s="30"/>
      <c r="N40" s="91"/>
      <c r="O40" s="4"/>
    </row>
    <row r="41" spans="1:16" x14ac:dyDescent="0.25">
      <c r="C41" s="28"/>
      <c r="D41" s="28"/>
      <c r="E41" s="28"/>
      <c r="F41" s="28"/>
      <c r="G41" s="28"/>
      <c r="H41" s="28"/>
      <c r="I41" s="30"/>
      <c r="J41" s="28"/>
      <c r="K41" s="28"/>
      <c r="L41" s="28"/>
      <c r="M41" s="30"/>
      <c r="N41" s="28"/>
      <c r="O41" s="4"/>
    </row>
    <row r="42" spans="1:16" x14ac:dyDescent="0.2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30"/>
      <c r="N42" s="28"/>
      <c r="O42" s="4"/>
    </row>
    <row r="43" spans="1:16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24"/>
      <c r="N43" s="4"/>
      <c r="O43" s="4"/>
    </row>
    <row r="44" spans="1:16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6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6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6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6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8" header="0.17" footer="0.17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workbookViewId="0">
      <selection activeCell="Q31" sqref="Q31"/>
    </sheetView>
  </sheetViews>
  <sheetFormatPr defaultRowHeight="15" x14ac:dyDescent="0.25"/>
  <cols>
    <col min="1" max="1" width="31.140625" customWidth="1"/>
    <col min="2" max="2" width="3.42578125" customWidth="1"/>
    <col min="3" max="3" width="8.42578125" customWidth="1"/>
    <col min="4" max="4" width="8.140625" customWidth="1"/>
    <col min="5" max="6" width="6.42578125" customWidth="1"/>
    <col min="7" max="7" width="12.140625" customWidth="1"/>
    <col min="8" max="8" width="8.42578125" customWidth="1"/>
    <col min="9" max="9" width="7.85546875" customWidth="1"/>
    <col min="10" max="10" width="7.7109375" customWidth="1"/>
    <col min="11" max="11" width="11.140625" customWidth="1"/>
    <col min="12" max="12" width="7.7109375" customWidth="1"/>
    <col min="13" max="13" width="7.85546875" customWidth="1"/>
    <col min="14" max="14" width="11.28515625" customWidth="1"/>
  </cols>
  <sheetData>
    <row r="1" spans="1:15" x14ac:dyDescent="0.25">
      <c r="A1" s="39" t="s">
        <v>54</v>
      </c>
    </row>
    <row r="2" spans="1:15" ht="25.5" x14ac:dyDescent="0.25">
      <c r="A2" s="17" t="s">
        <v>0</v>
      </c>
      <c r="B2" s="17"/>
      <c r="C2" s="128" t="s">
        <v>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" t="s">
        <v>2</v>
      </c>
    </row>
    <row r="3" spans="1:15" ht="26.25" customHeight="1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5" ht="15.75" x14ac:dyDescent="0.25">
      <c r="A4" s="16" t="s">
        <v>15</v>
      </c>
      <c r="B4" s="19" t="s">
        <v>16</v>
      </c>
      <c r="C4" s="69">
        <f>C6+C8+C10</f>
        <v>9971.15</v>
      </c>
      <c r="D4" s="69">
        <f>D6+D8+D10</f>
        <v>4808.9500000000007</v>
      </c>
      <c r="E4" s="69">
        <f>E6+E8+E10</f>
        <v>14.85</v>
      </c>
      <c r="F4" s="69">
        <f t="shared" ref="F4:M5" si="0">F6+F8+F10</f>
        <v>121.72</v>
      </c>
      <c r="G4" s="69">
        <f t="shared" si="0"/>
        <v>14916.670000000002</v>
      </c>
      <c r="H4" s="69">
        <f t="shared" si="0"/>
        <v>14061.369999999999</v>
      </c>
      <c r="I4" s="69">
        <f t="shared" si="0"/>
        <v>993.05000000000007</v>
      </c>
      <c r="J4" s="69">
        <f t="shared" si="0"/>
        <v>2874.4799999999996</v>
      </c>
      <c r="K4" s="69">
        <f t="shared" si="0"/>
        <v>17928.899999999998</v>
      </c>
      <c r="L4" s="69">
        <f t="shared" si="0"/>
        <v>32845.569999999992</v>
      </c>
      <c r="M4" s="69">
        <f t="shared" si="0"/>
        <v>7100.5800000000008</v>
      </c>
      <c r="N4" s="69">
        <f>N6+N8+N10</f>
        <v>39946.15</v>
      </c>
      <c r="O4" s="4"/>
    </row>
    <row r="5" spans="1:15" ht="15.75" x14ac:dyDescent="0.25">
      <c r="A5" s="18"/>
      <c r="B5" s="19" t="s">
        <v>17</v>
      </c>
      <c r="C5" s="73">
        <f>C7+C9+C11</f>
        <v>2362636</v>
      </c>
      <c r="D5" s="73">
        <f t="shared" ref="D5:G5" si="1">D7+D9+D11</f>
        <v>1198278.3999999999</v>
      </c>
      <c r="E5" s="73">
        <f t="shared" si="1"/>
        <v>675</v>
      </c>
      <c r="F5" s="73">
        <f t="shared" si="1"/>
        <v>17194.45</v>
      </c>
      <c r="G5" s="73">
        <f t="shared" si="1"/>
        <v>3578783.85</v>
      </c>
      <c r="H5" s="73">
        <f>H7+H9+H11</f>
        <v>3085622.5340000005</v>
      </c>
      <c r="I5" s="73">
        <f t="shared" si="0"/>
        <v>220024.72</v>
      </c>
      <c r="J5" s="73">
        <f t="shared" si="0"/>
        <v>803468.52</v>
      </c>
      <c r="K5" s="73">
        <f t="shared" si="0"/>
        <v>4109115.7740000007</v>
      </c>
      <c r="L5" s="73">
        <f t="shared" si="0"/>
        <v>7687899.6239999998</v>
      </c>
      <c r="M5" s="73">
        <f>M7+M9+M11</f>
        <v>987885.12999999989</v>
      </c>
      <c r="N5" s="73">
        <f>N7+N9+N11</f>
        <v>8675784.7540000007</v>
      </c>
      <c r="O5" s="4"/>
    </row>
    <row r="6" spans="1:15" x14ac:dyDescent="0.25">
      <c r="A6" s="129" t="s">
        <v>18</v>
      </c>
      <c r="B6" s="5" t="s">
        <v>16</v>
      </c>
      <c r="C6" s="86">
        <f>'Kurzeme kopā'!C6+'Latgale kopā'!C6+'Rīga kopā'!C6+'Vidzeme kopā'!C6+'Zemgale kopā'!C6</f>
        <v>6512.9000000000005</v>
      </c>
      <c r="D6" s="86">
        <f>'Kurzeme kopā'!D6+'Latgale kopā'!D6+'Rīga kopā'!D6+'Vidzeme kopā'!D6+'Zemgale kopā'!D6</f>
        <v>3764.25</v>
      </c>
      <c r="E6" s="86">
        <f>'Kurzeme kopā'!E6+'Latgale kopā'!E6+'Rīga kopā'!E6+'Vidzeme kopā'!E6+'Zemgale kopā'!E6</f>
        <v>0.5</v>
      </c>
      <c r="F6" s="86">
        <f>'Kurzeme kopā'!F6+'Latgale kopā'!F6+'Rīga kopā'!F6+'Vidzeme kopā'!F6+'Zemgale kopā'!F6</f>
        <v>90.19</v>
      </c>
      <c r="G6" s="70">
        <f>SUM(C6:F6)</f>
        <v>10367.840000000002</v>
      </c>
      <c r="H6" s="86">
        <f>'Kurzeme kopā'!H6+'Latgale kopā'!H6+'Rīga kopā'!H6+'Vidzeme kopā'!H6+'Zemgale kopā'!H6</f>
        <v>11423.23</v>
      </c>
      <c r="I6" s="86">
        <f>'Kurzeme kopā'!I6+'Latgale kopā'!I6+'Rīga kopā'!I6+'Vidzeme kopā'!I6+'Zemgale kopā'!I6</f>
        <v>880.08</v>
      </c>
      <c r="J6" s="86">
        <f>'Kurzeme kopā'!J6+'Latgale kopā'!J6+'Rīga kopā'!J6+'Vidzeme kopā'!J6+'Zemgale kopā'!J6</f>
        <v>2363.9499999999998</v>
      </c>
      <c r="K6" s="70">
        <f>SUM(H6:J6)</f>
        <v>14667.259999999998</v>
      </c>
      <c r="L6" s="70">
        <f>G6+K6</f>
        <v>25035.1</v>
      </c>
      <c r="M6" s="86">
        <f>'Kurzeme kopā'!M6+'Latgale kopā'!M6+'Rīga kopā'!M6+'Vidzeme kopā'!M6+'Zemgale kopā'!M6</f>
        <v>5582.130000000001</v>
      </c>
      <c r="N6" s="10">
        <f>SUM(L6:M6)</f>
        <v>30617.23</v>
      </c>
      <c r="O6" s="4"/>
    </row>
    <row r="7" spans="1:15" ht="15.75" x14ac:dyDescent="0.25">
      <c r="A7" s="129"/>
      <c r="B7" s="19" t="s">
        <v>17</v>
      </c>
      <c r="C7" s="87">
        <f>'Kurzeme kopā'!C7+'Latgale kopā'!C7+'Rīga kopā'!C7+'Vidzeme kopā'!C7+'Zemgale kopā'!C7</f>
        <v>1818642</v>
      </c>
      <c r="D7" s="87">
        <f>'Kurzeme kopā'!D7+'Latgale kopā'!D7+'Rīga kopā'!D7+'Vidzeme kopā'!D7+'Zemgale kopā'!D7</f>
        <v>1091257</v>
      </c>
      <c r="E7" s="87">
        <f>'Kurzeme kopā'!E7+'Latgale kopā'!E7+'Rīga kopā'!E7+'Vidzeme kopā'!E7+'Zemgale kopā'!E7</f>
        <v>125</v>
      </c>
      <c r="F7" s="87">
        <f>'Kurzeme kopā'!F7+'Latgale kopā'!F7+'Rīga kopā'!F7+'Vidzeme kopā'!F7+'Zemgale kopā'!F7</f>
        <v>15866</v>
      </c>
      <c r="G7" s="74">
        <f t="shared" ref="G7:G37" si="2">SUM(C7:F7)</f>
        <v>2925890</v>
      </c>
      <c r="H7" s="87">
        <f>'Kurzeme kopā'!H7+'Latgale kopā'!H7+'Rīga kopā'!H7+'Vidzeme kopā'!H7+'Zemgale kopā'!H7</f>
        <v>2762093.1890000002</v>
      </c>
      <c r="I7" s="87">
        <f>'Kurzeme kopā'!I7+'Latgale kopā'!I7+'Rīga kopā'!I7+'Vidzeme kopā'!I7+'Zemgale kopā'!I7</f>
        <v>215353.74</v>
      </c>
      <c r="J7" s="87">
        <f>'Kurzeme kopā'!J7+'Latgale kopā'!J7+'Rīga kopā'!J7+'Vidzeme kopā'!J7+'Zemgale kopā'!J7</f>
        <v>787062.99</v>
      </c>
      <c r="K7" s="74">
        <f t="shared" ref="K7:K36" si="3">SUM(H7:J7)</f>
        <v>3764509.9190000007</v>
      </c>
      <c r="L7" s="74">
        <f t="shared" ref="L7:L37" si="4">G7+K7</f>
        <v>6690399.9190000007</v>
      </c>
      <c r="M7" s="87">
        <f>'Kurzeme kopā'!M7+'Latgale kopā'!M7+'Rīga kopā'!M7+'Vidzeme kopā'!M7+'Zemgale kopā'!M7</f>
        <v>935350.94</v>
      </c>
      <c r="N7" s="74">
        <f t="shared" ref="N7:N36" si="5">SUM(L7:M7)</f>
        <v>7625750.8590000011</v>
      </c>
      <c r="O7" s="4"/>
    </row>
    <row r="8" spans="1:15" x14ac:dyDescent="0.25">
      <c r="A8" s="129" t="s">
        <v>19</v>
      </c>
      <c r="B8" s="19" t="s">
        <v>16</v>
      </c>
      <c r="C8" s="86">
        <f>'Kurzeme kopā'!C8+'Latgale kopā'!C8+'Rīga kopā'!C8+'Vidzeme kopā'!C8+'Zemgale kopā'!C8</f>
        <v>1425.24</v>
      </c>
      <c r="D8" s="86">
        <f>'Kurzeme kopā'!D8+'Latgale kopā'!D8+'Rīga kopā'!D8+'Vidzeme kopā'!D8+'Zemgale kopā'!D8</f>
        <v>727.68000000000006</v>
      </c>
      <c r="E8" s="86">
        <f>'Kurzeme kopā'!E8+'Latgale kopā'!E8+'Rīga kopā'!E8+'Vidzeme kopā'!E8+'Zemgale kopā'!E8</f>
        <v>14.35</v>
      </c>
      <c r="F8" s="86">
        <f>'Kurzeme kopā'!F8+'Latgale kopā'!F8+'Rīga kopā'!F8+'Vidzeme kopā'!F8+'Zemgale kopā'!F8</f>
        <v>31.31</v>
      </c>
      <c r="G8" s="70">
        <f t="shared" si="2"/>
        <v>2198.58</v>
      </c>
      <c r="H8" s="86">
        <f>'Kurzeme kopā'!H8+'Latgale kopā'!H8+'Rīga kopā'!H8+'Vidzeme kopā'!H8+'Zemgale kopā'!H8</f>
        <v>1270.33</v>
      </c>
      <c r="I8" s="86">
        <f>'Kurzeme kopā'!I8+'Latgale kopā'!I8+'Rīga kopā'!I8+'Vidzeme kopā'!I8+'Zemgale kopā'!I8</f>
        <v>112.61</v>
      </c>
      <c r="J8" s="86">
        <f>'Kurzeme kopā'!J8+'Latgale kopā'!J8+'Rīga kopā'!J8+'Vidzeme kopā'!J8+'Zemgale kopā'!J8</f>
        <v>509.03999999999996</v>
      </c>
      <c r="K8" s="70">
        <f t="shared" si="3"/>
        <v>1891.9799999999998</v>
      </c>
      <c r="L8" s="70">
        <f t="shared" si="4"/>
        <v>4090.5599999999995</v>
      </c>
      <c r="M8" s="86">
        <f>'Kurzeme kopā'!M8+'Latgale kopā'!M8+'Rīga kopā'!M8+'Vidzeme kopā'!M8+'Zemgale kopā'!M8</f>
        <v>1514.75</v>
      </c>
      <c r="N8" s="70">
        <f t="shared" si="5"/>
        <v>5605.3099999999995</v>
      </c>
      <c r="O8" s="4"/>
    </row>
    <row r="9" spans="1:15" ht="29.25" customHeight="1" x14ac:dyDescent="0.25">
      <c r="A9" s="129"/>
      <c r="B9" s="19" t="s">
        <v>17</v>
      </c>
      <c r="C9" s="87">
        <f>'Kurzeme kopā'!C9+'Latgale kopā'!C9+'Rīga kopā'!C9+'Vidzeme kopā'!C9+'Zemgale kopā'!C9</f>
        <v>90007</v>
      </c>
      <c r="D9" s="87">
        <f>'Kurzeme kopā'!D9+'Latgale kopā'!D9+'Rīga kopā'!D9+'Vidzeme kopā'!D9+'Zemgale kopā'!D9</f>
        <v>35043.4</v>
      </c>
      <c r="E9" s="87">
        <f>'Kurzeme kopā'!E9+'Latgale kopā'!E9+'Rīga kopā'!E9+'Vidzeme kopā'!E9+'Zemgale kopā'!E9</f>
        <v>550</v>
      </c>
      <c r="F9" s="87">
        <f>'Kurzeme kopā'!F9+'Latgale kopā'!F9+'Rīga kopā'!F9+'Vidzeme kopā'!F9+'Zemgale kopā'!F9</f>
        <v>1328.45</v>
      </c>
      <c r="G9" s="75">
        <f>SUM(C9:F9)</f>
        <v>126928.84999999999</v>
      </c>
      <c r="H9" s="87">
        <f>'Kurzeme kopā'!H9+'Latgale kopā'!H9+'Rīga kopā'!H9+'Vidzeme kopā'!H9+'Zemgale kopā'!H9</f>
        <v>50722.534999999996</v>
      </c>
      <c r="I9" s="87">
        <f>'Kurzeme kopā'!I9+'Latgale kopā'!I9+'Rīga kopā'!I9+'Vidzeme kopā'!I9+'Zemgale kopā'!I9</f>
        <v>4669.9799999999996</v>
      </c>
      <c r="J9" s="87">
        <f>'Kurzeme kopā'!J9+'Latgale kopā'!J9+'Rīga kopā'!J9+'Vidzeme kopā'!J9+'Zemgale kopā'!J9</f>
        <v>16080.529999999999</v>
      </c>
      <c r="K9" s="75">
        <f t="shared" si="3"/>
        <v>71473.044999999998</v>
      </c>
      <c r="L9" s="75">
        <f>G9+K9</f>
        <v>198401.89499999999</v>
      </c>
      <c r="M9" s="87">
        <f>'Kurzeme kopā'!M9+'Latgale kopā'!M9+'Rīga kopā'!M9+'Vidzeme kopā'!M9+'Zemgale kopā'!M9</f>
        <v>52173.19</v>
      </c>
      <c r="N9" s="75">
        <f>SUM(L9:M9)</f>
        <v>250575.08499999999</v>
      </c>
      <c r="O9" s="4"/>
    </row>
    <row r="10" spans="1:15" ht="13.5" customHeight="1" x14ac:dyDescent="0.25">
      <c r="A10" s="129" t="s">
        <v>20</v>
      </c>
      <c r="B10" s="19" t="s">
        <v>16</v>
      </c>
      <c r="C10" s="86">
        <f>'Kurzeme kopā'!C10+'Latgale kopā'!C10+'Rīga kopā'!C10+'Vidzeme kopā'!C10+'Zemgale kopā'!C10</f>
        <v>2033.01</v>
      </c>
      <c r="D10" s="86">
        <f>'Kurzeme kopā'!D10+'Latgale kopā'!D10+'Rīga kopā'!D10+'Vidzeme kopā'!D10+'Zemgale kopā'!D10</f>
        <v>317.02</v>
      </c>
      <c r="E10" s="86">
        <f>'Kurzeme kopā'!E10+'Latgale kopā'!E10+'Rīga kopā'!E10+'Vidzeme kopā'!E10+'Zemgale kopā'!E10</f>
        <v>0</v>
      </c>
      <c r="F10" s="86">
        <f>'Kurzeme kopā'!F10+'Latgale kopā'!F10+'Rīga kopā'!F10+'Vidzeme kopā'!F10+'Zemgale kopā'!F10</f>
        <v>0.22</v>
      </c>
      <c r="G10" s="70">
        <f t="shared" si="2"/>
        <v>2350.2499999999995</v>
      </c>
      <c r="H10" s="86">
        <f>'Kurzeme kopā'!H10+'Latgale kopā'!H10+'Rīga kopā'!H10+'Vidzeme kopā'!H10+'Zemgale kopā'!H10</f>
        <v>1367.81</v>
      </c>
      <c r="I10" s="86">
        <f>'Kurzeme kopā'!I10+'Latgale kopā'!I10+'Rīga kopā'!I10+'Vidzeme kopā'!I10+'Zemgale kopā'!I10</f>
        <v>0.36</v>
      </c>
      <c r="J10" s="86">
        <f>'Kurzeme kopā'!J10+'Latgale kopā'!J10+'Rīga kopā'!J10+'Vidzeme kopā'!J10+'Zemgale kopā'!J10</f>
        <v>1.49</v>
      </c>
      <c r="K10" s="70">
        <f t="shared" si="3"/>
        <v>1369.6599999999999</v>
      </c>
      <c r="L10" s="70">
        <f t="shared" si="4"/>
        <v>3719.9099999999994</v>
      </c>
      <c r="M10" s="86">
        <f>'Kurzeme kopā'!M10+'Latgale kopā'!M10+'Rīga kopā'!M10+'Vidzeme kopā'!M10+'Zemgale kopā'!M10</f>
        <v>3.7</v>
      </c>
      <c r="N10" s="70">
        <f t="shared" si="5"/>
        <v>3723.6099999999992</v>
      </c>
      <c r="O10" s="4"/>
    </row>
    <row r="11" spans="1:15" ht="13.5" customHeight="1" x14ac:dyDescent="0.25">
      <c r="A11" s="129"/>
      <c r="B11" s="19" t="s">
        <v>17</v>
      </c>
      <c r="C11" s="87">
        <f>'Kurzeme kopā'!C11+'Latgale kopā'!C11+'Rīga kopā'!C11+'Vidzeme kopā'!C11+'Zemgale kopā'!C11</f>
        <v>453987</v>
      </c>
      <c r="D11" s="87">
        <f>'Kurzeme kopā'!D11+'Latgale kopā'!D11+'Rīga kopā'!D11+'Vidzeme kopā'!D11+'Zemgale kopā'!D11</f>
        <v>71978</v>
      </c>
      <c r="E11" s="87">
        <f>'Kurzeme kopā'!E11+'Latgale kopā'!E11+'Rīga kopā'!E11+'Vidzeme kopā'!E11+'Zemgale kopā'!E11</f>
        <v>0</v>
      </c>
      <c r="F11" s="87">
        <f>'Kurzeme kopā'!F11+'Latgale kopā'!F11+'Rīga kopā'!F11+'Vidzeme kopā'!F11+'Zemgale kopā'!F11</f>
        <v>0</v>
      </c>
      <c r="G11" s="75">
        <f t="shared" si="2"/>
        <v>525965</v>
      </c>
      <c r="H11" s="87">
        <f>'Kurzeme kopā'!H11+'Latgale kopā'!H11+'Rīga kopā'!H11+'Vidzeme kopā'!H11+'Zemgale kopā'!H11</f>
        <v>272806.81000000006</v>
      </c>
      <c r="I11" s="87">
        <f>'Kurzeme kopā'!I11+'Latgale kopā'!I11+'Rīga kopā'!I11+'Vidzeme kopā'!I11+'Zemgale kopā'!I11</f>
        <v>1</v>
      </c>
      <c r="J11" s="87">
        <f>'Kurzeme kopā'!J11+'Latgale kopā'!J11+'Rīga kopā'!J11+'Vidzeme kopā'!J11+'Zemgale kopā'!J11</f>
        <v>325</v>
      </c>
      <c r="K11" s="75">
        <f t="shared" si="3"/>
        <v>273132.81000000006</v>
      </c>
      <c r="L11" s="75">
        <f t="shared" si="4"/>
        <v>799097.81</v>
      </c>
      <c r="M11" s="87">
        <f>'Kurzeme kopā'!M11+'Latgale kopā'!M11+'Rīga kopā'!M11+'Vidzeme kopā'!M11+'Zemgale kopā'!M11</f>
        <v>361</v>
      </c>
      <c r="N11" s="75">
        <f>SUM(L11:M11)</f>
        <v>799458.81</v>
      </c>
      <c r="O11" s="4"/>
    </row>
    <row r="12" spans="1:15" ht="13.5" customHeight="1" x14ac:dyDescent="0.25">
      <c r="A12" s="16" t="s">
        <v>21</v>
      </c>
      <c r="B12" s="19" t="s">
        <v>16</v>
      </c>
      <c r="C12" s="86">
        <f>'Kurzeme kopā'!C12+'Latgale kopā'!C12+'Rīga kopā'!C12+'Vidzeme kopā'!C12+'Zemgale kopā'!C12</f>
        <v>10413.220000000001</v>
      </c>
      <c r="D12" s="86">
        <f>'Kurzeme kopā'!D12+'Latgale kopā'!D12+'Rīga kopā'!D12+'Vidzeme kopā'!D12+'Zemgale kopā'!D12</f>
        <v>9703.57</v>
      </c>
      <c r="E12" s="86">
        <f>'Kurzeme kopā'!E12+'Latgale kopā'!E12+'Rīga kopā'!E12+'Vidzeme kopā'!E12+'Zemgale kopā'!E12</f>
        <v>49.48</v>
      </c>
      <c r="F12" s="86">
        <f>'Kurzeme kopā'!F12+'Latgale kopā'!F12+'Rīga kopā'!F12+'Vidzeme kopā'!F12+'Zemgale kopā'!F12</f>
        <v>82.87</v>
      </c>
      <c r="G12" s="69">
        <f t="shared" si="2"/>
        <v>20249.14</v>
      </c>
      <c r="H12" s="86">
        <f>'Kurzeme kopā'!H12+'Latgale kopā'!H12+'Rīga kopā'!H12+'Vidzeme kopā'!H12+'Zemgale kopā'!H12</f>
        <v>9095.16</v>
      </c>
      <c r="I12" s="86">
        <f>'Kurzeme kopā'!I12+'Latgale kopā'!I12+'Rīga kopā'!I12+'Vidzeme kopā'!I12+'Zemgale kopā'!I12</f>
        <v>686.36</v>
      </c>
      <c r="J12" s="86">
        <f>'Kurzeme kopā'!J12+'Latgale kopā'!J12+'Rīga kopā'!J12+'Vidzeme kopā'!J12+'Zemgale kopā'!J12</f>
        <v>594.45999999999992</v>
      </c>
      <c r="K12" s="69">
        <f t="shared" si="3"/>
        <v>10375.98</v>
      </c>
      <c r="L12" s="69">
        <f t="shared" si="4"/>
        <v>30625.119999999999</v>
      </c>
      <c r="M12" s="86">
        <f>'Kurzeme kopā'!M12+'Latgale kopā'!M12+'Rīga kopā'!M12+'Vidzeme kopā'!M12+'Zemgale kopā'!M12</f>
        <v>1339.1399999999999</v>
      </c>
      <c r="N12" s="69">
        <f t="shared" si="5"/>
        <v>31964.26</v>
      </c>
      <c r="O12" s="4"/>
    </row>
    <row r="13" spans="1:15" ht="13.5" customHeight="1" x14ac:dyDescent="0.25">
      <c r="A13" s="19" t="s">
        <v>22</v>
      </c>
      <c r="B13" s="19" t="s">
        <v>17</v>
      </c>
      <c r="C13" s="87">
        <f>'Kurzeme kopā'!C13+'Latgale kopā'!C13+'Rīga kopā'!C13+'Vidzeme kopā'!C13+'Zemgale kopā'!C13</f>
        <v>461055</v>
      </c>
      <c r="D13" s="87">
        <f>'Kurzeme kopā'!D13+'Latgale kopā'!D13+'Rīga kopā'!D13+'Vidzeme kopā'!D13+'Zemgale kopā'!D13</f>
        <v>493116</v>
      </c>
      <c r="E13" s="87">
        <f>'Kurzeme kopā'!E13+'Latgale kopā'!E13+'Rīga kopā'!E13+'Vidzeme kopā'!E13+'Zemgale kopā'!E13</f>
        <v>1251</v>
      </c>
      <c r="F13" s="87">
        <f>'Kurzeme kopā'!F13+'Latgale kopā'!F13+'Rīga kopā'!F13+'Vidzeme kopā'!F13+'Zemgale kopā'!F13</f>
        <v>2760</v>
      </c>
      <c r="G13" s="72">
        <f t="shared" si="2"/>
        <v>958182</v>
      </c>
      <c r="H13" s="87">
        <f>'Kurzeme kopā'!H13+'Latgale kopā'!H13+'Rīga kopā'!H13+'Vidzeme kopā'!H13+'Zemgale kopā'!H13</f>
        <v>283926.27100000001</v>
      </c>
      <c r="I13" s="87">
        <f>'Kurzeme kopā'!I13+'Latgale kopā'!I13+'Rīga kopā'!I13+'Vidzeme kopā'!I13+'Zemgale kopā'!I13</f>
        <v>19965.78</v>
      </c>
      <c r="J13" s="87">
        <f>'Kurzeme kopā'!J13+'Latgale kopā'!J13+'Rīga kopā'!J13+'Vidzeme kopā'!J13+'Zemgale kopā'!J13</f>
        <v>19697.7</v>
      </c>
      <c r="K13" s="72">
        <f t="shared" si="3"/>
        <v>323589.75099999999</v>
      </c>
      <c r="L13" s="72">
        <f t="shared" si="4"/>
        <v>1281771.7509999999</v>
      </c>
      <c r="M13" s="87">
        <f>'Kurzeme kopā'!M13+'Latgale kopā'!M13+'Rīga kopā'!M13+'Vidzeme kopā'!M13+'Zemgale kopā'!M13</f>
        <v>24406.15</v>
      </c>
      <c r="N13" s="72">
        <f t="shared" si="5"/>
        <v>1306177.9009999998</v>
      </c>
      <c r="O13" s="4"/>
    </row>
    <row r="14" spans="1:15" ht="13.5" customHeight="1" x14ac:dyDescent="0.25">
      <c r="A14" s="127" t="s">
        <v>23</v>
      </c>
      <c r="B14" s="19" t="s">
        <v>16</v>
      </c>
      <c r="C14" s="86">
        <f>'Kurzeme kopā'!C14+'Latgale kopā'!C14+'Rīga kopā'!C14+'Vidzeme kopā'!C14+'Zemgale kopā'!C14</f>
        <v>256.20999999999998</v>
      </c>
      <c r="D14" s="86">
        <f>'Kurzeme kopā'!D14+'Latgale kopā'!D14+'Rīga kopā'!D14+'Vidzeme kopā'!D14+'Zemgale kopā'!D14</f>
        <v>461.04999999999995</v>
      </c>
      <c r="E14" s="86">
        <f>'Kurzeme kopā'!E14+'Latgale kopā'!E14+'Rīga kopā'!E14+'Vidzeme kopā'!E14+'Zemgale kopā'!E14</f>
        <v>3.3</v>
      </c>
      <c r="F14" s="86">
        <f>'Kurzeme kopā'!F14+'Latgale kopā'!F14+'Rīga kopā'!F14+'Vidzeme kopā'!F14+'Zemgale kopā'!F14</f>
        <v>122.64</v>
      </c>
      <c r="G14" s="69">
        <f t="shared" si="2"/>
        <v>843.19999999999993</v>
      </c>
      <c r="H14" s="86">
        <f>'Kurzeme kopā'!H14+'Latgale kopā'!H14+'Rīga kopā'!H14+'Vidzeme kopā'!H14+'Zemgale kopā'!H14</f>
        <v>255.89</v>
      </c>
      <c r="I14" s="86">
        <f>'Kurzeme kopā'!I14+'Latgale kopā'!I14+'Rīga kopā'!I14+'Vidzeme kopā'!I14+'Zemgale kopā'!I14</f>
        <v>24.19</v>
      </c>
      <c r="J14" s="86">
        <f>'Kurzeme kopā'!J14+'Latgale kopā'!J14+'Rīga kopā'!J14+'Vidzeme kopā'!J14+'Zemgale kopā'!J14</f>
        <v>19.02</v>
      </c>
      <c r="K14" s="69">
        <f t="shared" si="3"/>
        <v>299.09999999999997</v>
      </c>
      <c r="L14" s="69">
        <f t="shared" si="4"/>
        <v>1142.3</v>
      </c>
      <c r="M14" s="86">
        <f>'Kurzeme kopā'!M14+'Latgale kopā'!M14+'Rīga kopā'!M14+'Vidzeme kopā'!M14+'Zemgale kopā'!M14</f>
        <v>20.860000000000003</v>
      </c>
      <c r="N14" s="69">
        <f t="shared" si="5"/>
        <v>1163.1599999999999</v>
      </c>
      <c r="O14" s="4"/>
    </row>
    <row r="15" spans="1:15" ht="13.5" customHeight="1" x14ac:dyDescent="0.25">
      <c r="A15" s="127"/>
      <c r="B15" s="19" t="s">
        <v>17</v>
      </c>
      <c r="C15" s="87">
        <f>'Kurzeme kopā'!C15+'Latgale kopā'!C15+'Rīga kopā'!C15+'Vidzeme kopā'!C15+'Zemgale kopā'!C15</f>
        <v>38774</v>
      </c>
      <c r="D15" s="87">
        <f>'Kurzeme kopā'!D15+'Latgale kopā'!D15+'Rīga kopā'!D15+'Vidzeme kopā'!D15+'Zemgale kopā'!D15</f>
        <v>72058</v>
      </c>
      <c r="E15" s="87">
        <f>'Kurzeme kopā'!E15+'Latgale kopā'!E15+'Rīga kopā'!E15+'Vidzeme kopā'!E15+'Zemgale kopā'!E15</f>
        <v>493</v>
      </c>
      <c r="F15" s="87">
        <f>'Kurzeme kopā'!F15+'Latgale kopā'!F15+'Rīga kopā'!F15+'Vidzeme kopā'!F15+'Zemgale kopā'!F15</f>
        <v>17798.599999999999</v>
      </c>
      <c r="G15" s="72">
        <f t="shared" si="2"/>
        <v>129123.6</v>
      </c>
      <c r="H15" s="87">
        <f>'Kurzeme kopā'!H15+'Latgale kopā'!H15+'Rīga kopā'!H15+'Vidzeme kopā'!H15+'Zemgale kopā'!H15</f>
        <v>30760.53</v>
      </c>
      <c r="I15" s="87">
        <f>'Kurzeme kopā'!I15+'Latgale kopā'!I15+'Rīga kopā'!I15+'Vidzeme kopā'!I15+'Zemgale kopā'!I15</f>
        <v>2410</v>
      </c>
      <c r="J15" s="87">
        <f>'Kurzeme kopā'!J15+'Latgale kopā'!J15+'Rīga kopā'!J15+'Vidzeme kopā'!J15+'Zemgale kopā'!J15</f>
        <v>3413.67</v>
      </c>
      <c r="K15" s="72">
        <f t="shared" si="3"/>
        <v>36584.199999999997</v>
      </c>
      <c r="L15" s="72">
        <f t="shared" si="4"/>
        <v>165707.79999999999</v>
      </c>
      <c r="M15" s="87">
        <f>'Kurzeme kopā'!M15+'Latgale kopā'!M15+'Rīga kopā'!M15+'Vidzeme kopā'!M15+'Zemgale kopā'!M15</f>
        <v>2810</v>
      </c>
      <c r="N15" s="72">
        <f t="shared" si="5"/>
        <v>168517.8</v>
      </c>
      <c r="O15" s="4"/>
    </row>
    <row r="16" spans="1:15" ht="13.5" customHeight="1" x14ac:dyDescent="0.25">
      <c r="A16" s="127" t="s">
        <v>24</v>
      </c>
      <c r="B16" s="19" t="s">
        <v>16</v>
      </c>
      <c r="C16" s="86">
        <f>'Kurzeme kopā'!C16+'Latgale kopā'!C16+'Rīga kopā'!C16+'Vidzeme kopā'!C16+'Zemgale kopā'!C16</f>
        <v>9744.77</v>
      </c>
      <c r="D16" s="86">
        <f>'Kurzeme kopā'!D16+'Latgale kopā'!D16+'Rīga kopā'!D16+'Vidzeme kopā'!D16+'Zemgale kopā'!D16</f>
        <v>7985.04</v>
      </c>
      <c r="E16" s="86">
        <f>'Kurzeme kopā'!E16+'Latgale kopā'!E16+'Rīga kopā'!E16+'Vidzeme kopā'!E16+'Zemgale kopā'!E16</f>
        <v>76.69</v>
      </c>
      <c r="F16" s="86">
        <f>'Kurzeme kopā'!F16+'Latgale kopā'!F16+'Rīga kopā'!F16+'Vidzeme kopā'!F16+'Zemgale kopā'!F16</f>
        <v>274.19</v>
      </c>
      <c r="G16" s="69">
        <f t="shared" si="2"/>
        <v>18080.689999999999</v>
      </c>
      <c r="H16" s="86">
        <f>'Kurzeme kopā'!H16+'Latgale kopā'!H16+'Rīga kopā'!H16+'Vidzeme kopā'!H16+'Zemgale kopā'!H16</f>
        <v>3647.4399999999996</v>
      </c>
      <c r="I16" s="86">
        <f>'Kurzeme kopā'!I16+'Latgale kopā'!I16+'Rīga kopā'!I16+'Vidzeme kopā'!I16+'Zemgale kopā'!I16</f>
        <v>239.63</v>
      </c>
      <c r="J16" s="86">
        <f>'Kurzeme kopā'!J16+'Latgale kopā'!J16+'Rīga kopā'!J16+'Vidzeme kopā'!J16+'Zemgale kopā'!J16</f>
        <v>366.77</v>
      </c>
      <c r="K16" s="69">
        <f t="shared" si="3"/>
        <v>4253.84</v>
      </c>
      <c r="L16" s="69">
        <f t="shared" si="4"/>
        <v>22334.53</v>
      </c>
      <c r="M16" s="86">
        <f>'Kurzeme kopā'!M16+'Latgale kopā'!M16+'Rīga kopā'!M16+'Vidzeme kopā'!M16+'Zemgale kopā'!M16</f>
        <v>628.18999999999994</v>
      </c>
      <c r="N16" s="69">
        <f t="shared" si="5"/>
        <v>22962.719999999998</v>
      </c>
      <c r="O16" s="4"/>
    </row>
    <row r="17" spans="1:15" ht="13.5" customHeight="1" x14ac:dyDescent="0.25">
      <c r="A17" s="127"/>
      <c r="B17" s="19" t="s">
        <v>17</v>
      </c>
      <c r="C17" s="87">
        <f>'Kurzeme kopā'!C17+'Latgale kopā'!C17+'Rīga kopā'!C17+'Vidzeme kopā'!C17+'Zemgale kopā'!C17</f>
        <v>114419.7</v>
      </c>
      <c r="D17" s="87">
        <f>'Kurzeme kopā'!D17+'Latgale kopā'!D17+'Rīga kopā'!D17+'Vidzeme kopā'!D17+'Zemgale kopā'!D17</f>
        <v>108606.2</v>
      </c>
      <c r="E17" s="87">
        <f>'Kurzeme kopā'!E17+'Latgale kopā'!E17+'Rīga kopā'!E17+'Vidzeme kopā'!E17+'Zemgale kopā'!E17</f>
        <v>531.5</v>
      </c>
      <c r="F17" s="87">
        <f>'Kurzeme kopā'!F17+'Latgale kopā'!F17+'Rīga kopā'!F17+'Vidzeme kopā'!F17+'Zemgale kopā'!F17</f>
        <v>10067</v>
      </c>
      <c r="G17" s="72">
        <f t="shared" si="2"/>
        <v>233624.4</v>
      </c>
      <c r="H17" s="87">
        <f>'Kurzeme kopā'!H17+'Latgale kopā'!H17+'Rīga kopā'!H17+'Vidzeme kopā'!H17+'Zemgale kopā'!H17</f>
        <v>44335.189999999995</v>
      </c>
      <c r="I17" s="87">
        <f>'Kurzeme kopā'!I17+'Latgale kopā'!I17+'Rīga kopā'!I17+'Vidzeme kopā'!I17+'Zemgale kopā'!I17</f>
        <v>2676.8</v>
      </c>
      <c r="J17" s="87">
        <f>'Kurzeme kopā'!J17+'Latgale kopā'!J17+'Rīga kopā'!J17+'Vidzeme kopā'!J17+'Zemgale kopā'!J17</f>
        <v>4303.8</v>
      </c>
      <c r="K17" s="72">
        <f t="shared" si="3"/>
        <v>51315.79</v>
      </c>
      <c r="L17" s="72">
        <f t="shared" si="4"/>
        <v>284940.19</v>
      </c>
      <c r="M17" s="87">
        <f>'Kurzeme kopā'!M17+'Latgale kopā'!M17+'Rīga kopā'!M17+'Vidzeme kopā'!M17+'Zemgale kopā'!M17</f>
        <v>7125.2</v>
      </c>
      <c r="N17" s="72">
        <f t="shared" si="5"/>
        <v>292065.39</v>
      </c>
      <c r="O17" s="4"/>
    </row>
    <row r="18" spans="1:15" ht="13.5" customHeight="1" x14ac:dyDescent="0.25">
      <c r="A18" s="132" t="s">
        <v>25</v>
      </c>
      <c r="B18" s="19" t="s">
        <v>16</v>
      </c>
      <c r="C18" s="86">
        <f>'Kurzeme kopā'!C18+'Latgale kopā'!C18+'Rīga kopā'!C18+'Vidzeme kopā'!C18+'Zemgale kopā'!C18</f>
        <v>17.39</v>
      </c>
      <c r="D18" s="86">
        <f>'Kurzeme kopā'!D18+'Latgale kopā'!D18+'Rīga kopā'!D18+'Vidzeme kopā'!D18+'Zemgale kopā'!D18</f>
        <v>13.850000000000001</v>
      </c>
      <c r="E18" s="86">
        <f>'Kurzeme kopā'!E18+'Latgale kopā'!E18+'Rīga kopā'!E18+'Vidzeme kopā'!E18+'Zemgale kopā'!E18</f>
        <v>0</v>
      </c>
      <c r="F18" s="86">
        <f>'Kurzeme kopā'!F18+'Latgale kopā'!F18+'Rīga kopā'!F18+'Vidzeme kopā'!F18+'Zemgale kopā'!F18</f>
        <v>0.02</v>
      </c>
      <c r="G18" s="69">
        <f t="shared" si="2"/>
        <v>31.26</v>
      </c>
      <c r="H18" s="86">
        <f>'Kurzeme kopā'!H18+'Latgale kopā'!H18+'Rīga kopā'!H18+'Vidzeme kopā'!H18+'Zemgale kopā'!H18</f>
        <v>18.600000000000001</v>
      </c>
      <c r="I18" s="86">
        <f>'Kurzeme kopā'!I18+'Latgale kopā'!I18+'Rīga kopā'!I18+'Vidzeme kopā'!I18+'Zemgale kopā'!I18</f>
        <v>0</v>
      </c>
      <c r="J18" s="86">
        <f>'Kurzeme kopā'!J18+'Latgale kopā'!J18+'Rīga kopā'!J18+'Vidzeme kopā'!J18+'Zemgale kopā'!J18</f>
        <v>0</v>
      </c>
      <c r="K18" s="69">
        <f t="shared" si="3"/>
        <v>18.600000000000001</v>
      </c>
      <c r="L18" s="69">
        <f t="shared" si="4"/>
        <v>49.86</v>
      </c>
      <c r="M18" s="86">
        <f>'Kurzeme kopā'!M18+'Latgale kopā'!M18+'Rīga kopā'!M18+'Vidzeme kopā'!M18+'Zemgale kopā'!M18</f>
        <v>0</v>
      </c>
      <c r="N18" s="69">
        <f t="shared" si="5"/>
        <v>49.86</v>
      </c>
      <c r="O18" s="4"/>
    </row>
    <row r="19" spans="1:15" ht="13.5" customHeight="1" x14ac:dyDescent="0.25">
      <c r="A19" s="132"/>
      <c r="B19" s="19" t="s">
        <v>17</v>
      </c>
      <c r="C19" s="86">
        <f>'Kurzeme kopā'!C19+'Latgale kopā'!C19+'Rīga kopā'!C19+'Vidzeme kopā'!C19+'Zemgale kopā'!C19</f>
        <v>3846</v>
      </c>
      <c r="D19" s="86">
        <f>'Kurzeme kopā'!D19+'Latgale kopā'!D19+'Rīga kopā'!D19+'Vidzeme kopā'!D19+'Zemgale kopā'!D19</f>
        <v>2836</v>
      </c>
      <c r="E19" s="86">
        <f>'Kurzeme kopā'!E19+'Latgale kopā'!E19+'Rīga kopā'!E19+'Vidzeme kopā'!E19+'Zemgale kopā'!E19</f>
        <v>0</v>
      </c>
      <c r="F19" s="86">
        <f>'Kurzeme kopā'!F19+'Latgale kopā'!F19+'Rīga kopā'!F19+'Vidzeme kopā'!F19+'Zemgale kopā'!F19</f>
        <v>0</v>
      </c>
      <c r="G19" s="69">
        <f t="shared" si="2"/>
        <v>6682</v>
      </c>
      <c r="H19" s="86">
        <f>'Kurzeme kopā'!H19+'Latgale kopā'!H19+'Rīga kopā'!H19+'Vidzeme kopā'!H19+'Zemgale kopā'!H19</f>
        <v>4328</v>
      </c>
      <c r="I19" s="86">
        <f>'Kurzeme kopā'!I19+'Latgale kopā'!I19+'Rīga kopā'!I19+'Vidzeme kopā'!I19+'Zemgale kopā'!I19</f>
        <v>0</v>
      </c>
      <c r="J19" s="86">
        <f>'Kurzeme kopā'!J19+'Latgale kopā'!J19+'Rīga kopā'!J19+'Vidzeme kopā'!J19+'Zemgale kopā'!J19</f>
        <v>0</v>
      </c>
      <c r="K19" s="69">
        <f t="shared" si="3"/>
        <v>4328</v>
      </c>
      <c r="L19" s="69">
        <f t="shared" si="4"/>
        <v>11010</v>
      </c>
      <c r="M19" s="86">
        <f>'Kurzeme kopā'!M19+'Latgale kopā'!M19+'Rīga kopā'!M19+'Vidzeme kopā'!M19+'Zemgale kopā'!M19</f>
        <v>0</v>
      </c>
      <c r="N19" s="69">
        <f t="shared" si="5"/>
        <v>11010</v>
      </c>
      <c r="O19" s="4"/>
    </row>
    <row r="20" spans="1:15" ht="13.5" customHeight="1" x14ac:dyDescent="0.25">
      <c r="A20" s="132" t="s">
        <v>26</v>
      </c>
      <c r="B20" s="19" t="s">
        <v>16</v>
      </c>
      <c r="C20" s="86">
        <f>'Kurzeme kopā'!C20+'Latgale kopā'!C20+'Rīga kopā'!C20+'Vidzeme kopā'!C20+'Zemgale kopā'!C20</f>
        <v>0.18</v>
      </c>
      <c r="D20" s="86">
        <f>'Kurzeme kopā'!D20+'Latgale kopā'!D20+'Rīga kopā'!D20+'Vidzeme kopā'!D20+'Zemgale kopā'!D20</f>
        <v>0.52</v>
      </c>
      <c r="E20" s="86">
        <f>'Kurzeme kopā'!E20+'Latgale kopā'!E20+'Rīga kopā'!E20+'Vidzeme kopā'!E20+'Zemgale kopā'!E20</f>
        <v>0</v>
      </c>
      <c r="F20" s="86">
        <f>'Kurzeme kopā'!F20+'Latgale kopā'!F20+'Rīga kopā'!F20+'Vidzeme kopā'!F20+'Zemgale kopā'!F20</f>
        <v>0</v>
      </c>
      <c r="G20" s="69">
        <f t="shared" si="2"/>
        <v>0.7</v>
      </c>
      <c r="H20" s="86">
        <f>'Kurzeme kopā'!H20+'Latgale kopā'!H20+'Rīga kopā'!H20+'Vidzeme kopā'!H20+'Zemgale kopā'!H20</f>
        <v>0</v>
      </c>
      <c r="I20" s="86">
        <f>'Kurzeme kopā'!I20+'Latgale kopā'!I20+'Rīga kopā'!I20+'Vidzeme kopā'!I20+'Zemgale kopā'!I20</f>
        <v>0</v>
      </c>
      <c r="J20" s="86">
        <f>'Kurzeme kopā'!J20+'Latgale kopā'!J20+'Rīga kopā'!J20+'Vidzeme kopā'!J20+'Zemgale kopā'!J20</f>
        <v>0.19</v>
      </c>
      <c r="K20" s="69">
        <f t="shared" si="3"/>
        <v>0.19</v>
      </c>
      <c r="L20" s="69">
        <f t="shared" si="4"/>
        <v>0.8899999999999999</v>
      </c>
      <c r="M20" s="86">
        <f>'Kurzeme kopā'!M20+'Latgale kopā'!M20+'Rīga kopā'!M20+'Vidzeme kopā'!M20+'Zemgale kopā'!M20</f>
        <v>0</v>
      </c>
      <c r="N20" s="69">
        <f t="shared" si="5"/>
        <v>0.8899999999999999</v>
      </c>
      <c r="O20" s="4"/>
    </row>
    <row r="21" spans="1:15" ht="13.5" customHeight="1" x14ac:dyDescent="0.25">
      <c r="A21" s="132"/>
      <c r="B21" s="19" t="s">
        <v>17</v>
      </c>
      <c r="C21" s="86">
        <f>'Kurzeme kopā'!C21+'Latgale kopā'!C21+'Rīga kopā'!C21+'Vidzeme kopā'!C21+'Zemgale kopā'!C21</f>
        <v>0</v>
      </c>
      <c r="D21" s="86">
        <f>'Kurzeme kopā'!D21+'Latgale kopā'!D21+'Rīga kopā'!D21+'Vidzeme kopā'!D21+'Zemgale kopā'!D21</f>
        <v>20</v>
      </c>
      <c r="E21" s="86">
        <f>'Kurzeme kopā'!E21+'Latgale kopā'!E21+'Rīga kopā'!E21+'Vidzeme kopā'!E21+'Zemgale kopā'!E21</f>
        <v>0</v>
      </c>
      <c r="F21" s="86">
        <f>'Kurzeme kopā'!F21+'Latgale kopā'!F21+'Rīga kopā'!F21+'Vidzeme kopā'!F21+'Zemgale kopā'!F21</f>
        <v>0</v>
      </c>
      <c r="G21" s="69">
        <f t="shared" si="2"/>
        <v>20</v>
      </c>
      <c r="H21" s="86">
        <f>'Kurzeme kopā'!H21+'Latgale kopā'!H21+'Rīga kopā'!H21+'Vidzeme kopā'!H21+'Zemgale kopā'!H21</f>
        <v>0</v>
      </c>
      <c r="I21" s="86">
        <f>'Kurzeme kopā'!I21+'Latgale kopā'!I21+'Rīga kopā'!I21+'Vidzeme kopā'!I21+'Zemgale kopā'!I21</f>
        <v>0</v>
      </c>
      <c r="J21" s="86">
        <f>'Kurzeme kopā'!J21+'Latgale kopā'!J21+'Rīga kopā'!J21+'Vidzeme kopā'!J21+'Zemgale kopā'!J21</f>
        <v>0</v>
      </c>
      <c r="K21" s="69">
        <f t="shared" si="3"/>
        <v>0</v>
      </c>
      <c r="L21" s="69">
        <f t="shared" si="4"/>
        <v>20</v>
      </c>
      <c r="M21" s="86">
        <f>'Kurzeme kopā'!M21+'Latgale kopā'!M21+'Rīga kopā'!M21+'Vidzeme kopā'!M21+'Zemgale kopā'!M21</f>
        <v>0</v>
      </c>
      <c r="N21" s="69">
        <f t="shared" si="5"/>
        <v>20</v>
      </c>
      <c r="O21" s="4"/>
    </row>
    <row r="22" spans="1:15" ht="13.5" customHeight="1" x14ac:dyDescent="0.25">
      <c r="A22" s="16" t="s">
        <v>27</v>
      </c>
      <c r="B22" s="19" t="s">
        <v>16</v>
      </c>
      <c r="C22" s="86">
        <f>'Kurzeme kopā'!C22+'Latgale kopā'!C22+'Rīga kopā'!C22+'Vidzeme kopā'!C22+'Zemgale kopā'!C22</f>
        <v>17.68</v>
      </c>
      <c r="D22" s="86">
        <f>'Kurzeme kopā'!D22+'Latgale kopā'!D22+'Rīga kopā'!D22+'Vidzeme kopā'!D22+'Zemgale kopā'!D22</f>
        <v>13.759999999999998</v>
      </c>
      <c r="E22" s="86">
        <f>'Kurzeme kopā'!E22+'Latgale kopā'!E22+'Rīga kopā'!E22+'Vidzeme kopā'!E22+'Zemgale kopā'!E22</f>
        <v>0</v>
      </c>
      <c r="F22" s="86">
        <f>'Kurzeme kopā'!F22+'Latgale kopā'!F22+'Rīga kopā'!F22+'Vidzeme kopā'!F22+'Zemgale kopā'!F22</f>
        <v>0.1</v>
      </c>
      <c r="G22" s="69">
        <f t="shared" si="2"/>
        <v>31.54</v>
      </c>
      <c r="H22" s="86">
        <f>'Kurzeme kopā'!H22+'Latgale kopā'!H22+'Rīga kopā'!H22+'Vidzeme kopā'!H22+'Zemgale kopā'!H22</f>
        <v>9.84</v>
      </c>
      <c r="I22" s="86">
        <f>'Kurzeme kopā'!I22+'Latgale kopā'!I22+'Rīga kopā'!I22+'Vidzeme kopā'!I22+'Zemgale kopā'!I22</f>
        <v>2.8000000000000003</v>
      </c>
      <c r="J22" s="86">
        <f>'Kurzeme kopā'!J22+'Latgale kopā'!J22+'Rīga kopā'!J22+'Vidzeme kopā'!J22+'Zemgale kopā'!J22</f>
        <v>2.33</v>
      </c>
      <c r="K22" s="69">
        <f t="shared" si="3"/>
        <v>14.97</v>
      </c>
      <c r="L22" s="69">
        <f t="shared" si="4"/>
        <v>46.51</v>
      </c>
      <c r="M22" s="86">
        <f>'Kurzeme kopā'!M22+'Latgale kopā'!M22+'Rīga kopā'!M22+'Vidzeme kopā'!M22+'Zemgale kopā'!M22</f>
        <v>3.7</v>
      </c>
      <c r="N22" s="69">
        <f t="shared" si="5"/>
        <v>50.21</v>
      </c>
      <c r="O22" s="4"/>
    </row>
    <row r="23" spans="1:15" ht="13.5" customHeight="1" x14ac:dyDescent="0.25">
      <c r="A23" s="18"/>
      <c r="B23" s="19" t="s">
        <v>17</v>
      </c>
      <c r="C23" s="86">
        <f>'Kurzeme kopā'!C23+'Latgale kopā'!C23+'Rīga kopā'!C23+'Vidzeme kopā'!C23+'Zemgale kopā'!C23</f>
        <v>801</v>
      </c>
      <c r="D23" s="86">
        <f>'Kurzeme kopā'!D23+'Latgale kopā'!D23+'Rīga kopā'!D23+'Vidzeme kopā'!D23+'Zemgale kopā'!D23</f>
        <v>460</v>
      </c>
      <c r="E23" s="86">
        <f>'Kurzeme kopā'!E23+'Latgale kopā'!E23+'Rīga kopā'!E23+'Vidzeme kopā'!E23+'Zemgale kopā'!E23</f>
        <v>0</v>
      </c>
      <c r="F23" s="86">
        <f>'Kurzeme kopā'!F23+'Latgale kopā'!F23+'Rīga kopā'!F23+'Vidzeme kopā'!F23+'Zemgale kopā'!F23</f>
        <v>11</v>
      </c>
      <c r="G23" s="69">
        <f t="shared" si="2"/>
        <v>1272</v>
      </c>
      <c r="H23" s="86">
        <f>'Kurzeme kopā'!H23+'Latgale kopā'!H23+'Rīga kopā'!H23+'Vidzeme kopā'!H23+'Zemgale kopā'!H23</f>
        <v>430</v>
      </c>
      <c r="I23" s="86">
        <f>'Kurzeme kopā'!I23+'Latgale kopā'!I23+'Rīga kopā'!I23+'Vidzeme kopā'!I23+'Zemgale kopā'!I23</f>
        <v>51</v>
      </c>
      <c r="J23" s="86">
        <f>'Kurzeme kopā'!J23+'Latgale kopā'!J23+'Rīga kopā'!J23+'Vidzeme kopā'!J23+'Zemgale kopā'!J23</f>
        <v>81</v>
      </c>
      <c r="K23" s="69">
        <f t="shared" si="3"/>
        <v>562</v>
      </c>
      <c r="L23" s="69">
        <f t="shared" si="4"/>
        <v>1834</v>
      </c>
      <c r="M23" s="86">
        <f>'Kurzeme kopā'!M23+'Latgale kopā'!M23+'Rīga kopā'!M23+'Vidzeme kopā'!M23+'Zemgale kopā'!M23</f>
        <v>203</v>
      </c>
      <c r="N23" s="69">
        <f t="shared" si="5"/>
        <v>2037</v>
      </c>
      <c r="O23" s="4"/>
    </row>
    <row r="24" spans="1:15" ht="13.5" customHeight="1" x14ac:dyDescent="0.25">
      <c r="A24" s="127" t="s">
        <v>28</v>
      </c>
      <c r="B24" s="19" t="s">
        <v>16</v>
      </c>
      <c r="C24" s="86">
        <f>'Kurzeme kopā'!C24+'Latgale kopā'!C24+'Rīga kopā'!C24+'Vidzeme kopā'!C24+'Zemgale kopā'!C24</f>
        <v>711.18</v>
      </c>
      <c r="D24" s="86">
        <f>'Kurzeme kopā'!D24+'Latgale kopā'!D24+'Rīga kopā'!D24+'Vidzeme kopā'!D24+'Zemgale kopā'!D24</f>
        <v>256.46999999999997</v>
      </c>
      <c r="E24" s="86">
        <f>'Kurzeme kopā'!E24+'Latgale kopā'!E24+'Rīga kopā'!E24+'Vidzeme kopā'!E24+'Zemgale kopā'!E24</f>
        <v>8.8800000000000008</v>
      </c>
      <c r="F24" s="86">
        <f>'Kurzeme kopā'!F24+'Latgale kopā'!F24+'Rīga kopā'!F24+'Vidzeme kopā'!F24+'Zemgale kopā'!F24</f>
        <v>8.620000000000001</v>
      </c>
      <c r="G24" s="69">
        <f t="shared" si="2"/>
        <v>985.14999999999986</v>
      </c>
      <c r="H24" s="86">
        <f>'Kurzeme kopā'!H24+'Latgale kopā'!H24+'Rīga kopā'!H24+'Vidzeme kopā'!H24+'Zemgale kopā'!H24</f>
        <v>158.10999999999999</v>
      </c>
      <c r="I24" s="86">
        <f>'Kurzeme kopā'!I24+'Latgale kopā'!I24+'Rīga kopā'!I24+'Vidzeme kopā'!I24+'Zemgale kopā'!I24</f>
        <v>21.96</v>
      </c>
      <c r="J24" s="86">
        <f>'Kurzeme kopā'!J24+'Latgale kopā'!J24+'Rīga kopā'!J24+'Vidzeme kopā'!J24+'Zemgale kopā'!J24</f>
        <v>25.4</v>
      </c>
      <c r="K24" s="69">
        <f t="shared" si="3"/>
        <v>205.47</v>
      </c>
      <c r="L24" s="69">
        <f t="shared" si="4"/>
        <v>1190.6199999999999</v>
      </c>
      <c r="M24" s="86">
        <f>'Kurzeme kopā'!M24+'Latgale kopā'!M24+'Rīga kopā'!M24+'Vidzeme kopā'!M24+'Zemgale kopā'!M24</f>
        <v>35.65</v>
      </c>
      <c r="N24" s="69">
        <f t="shared" si="5"/>
        <v>1226.27</v>
      </c>
      <c r="O24" s="4"/>
    </row>
    <row r="25" spans="1:15" ht="13.5" customHeight="1" x14ac:dyDescent="0.25">
      <c r="A25" s="127"/>
      <c r="B25" s="19" t="s">
        <v>17</v>
      </c>
      <c r="C25" s="87">
        <f>'Kurzeme kopā'!C25+'Latgale kopā'!C25+'Rīga kopā'!C25+'Vidzeme kopā'!C25+'Zemgale kopā'!C25</f>
        <v>27995</v>
      </c>
      <c r="D25" s="87">
        <f>'Kurzeme kopā'!D25+'Latgale kopā'!D25+'Rīga kopā'!D25+'Vidzeme kopā'!D25+'Zemgale kopā'!D25</f>
        <v>6427</v>
      </c>
      <c r="E25" s="87">
        <f>'Kurzeme kopā'!E25+'Latgale kopā'!E25+'Rīga kopā'!E25+'Vidzeme kopā'!E25+'Zemgale kopā'!E25</f>
        <v>135</v>
      </c>
      <c r="F25" s="87">
        <f>'Kurzeme kopā'!F25+'Latgale kopā'!F25+'Rīga kopā'!F25+'Vidzeme kopā'!F25+'Zemgale kopā'!F25</f>
        <v>201</v>
      </c>
      <c r="G25" s="72">
        <f t="shared" si="2"/>
        <v>34758</v>
      </c>
      <c r="H25" s="87">
        <f>'Kurzeme kopā'!H25+'Latgale kopā'!H25+'Rīga kopā'!H25+'Vidzeme kopā'!H25+'Zemgale kopā'!H25</f>
        <v>6490.2300000000005</v>
      </c>
      <c r="I25" s="87">
        <f>'Kurzeme kopā'!I25+'Latgale kopā'!I25+'Rīga kopā'!I25+'Vidzeme kopā'!I25+'Zemgale kopā'!I25</f>
        <v>558</v>
      </c>
      <c r="J25" s="87">
        <f>'Kurzeme kopā'!J25+'Latgale kopā'!J25+'Rīga kopā'!J25+'Vidzeme kopā'!J25+'Zemgale kopā'!J25</f>
        <v>1002</v>
      </c>
      <c r="K25" s="72">
        <f t="shared" si="3"/>
        <v>8050.2300000000005</v>
      </c>
      <c r="L25" s="72">
        <f t="shared" si="4"/>
        <v>42808.23</v>
      </c>
      <c r="M25" s="87">
        <f>'Kurzeme kopā'!M25+'Latgale kopā'!M25+'Rīga kopā'!M25+'Vidzeme kopā'!M25+'Zemgale kopā'!M25</f>
        <v>673</v>
      </c>
      <c r="N25" s="72">
        <f t="shared" si="5"/>
        <v>43481.23</v>
      </c>
      <c r="O25" s="4"/>
    </row>
    <row r="26" spans="1:15" ht="13.5" customHeight="1" x14ac:dyDescent="0.25">
      <c r="A26" s="127" t="s">
        <v>29</v>
      </c>
      <c r="B26" s="19" t="s">
        <v>16</v>
      </c>
      <c r="C26" s="86">
        <f>'Kurzeme kopā'!C26+'Latgale kopā'!C26+'Rīga kopā'!C26+'Vidzeme kopā'!C26+'Zemgale kopā'!C26</f>
        <v>0</v>
      </c>
      <c r="D26" s="86">
        <f>'Kurzeme kopā'!D26+'Latgale kopā'!D26+'Rīga kopā'!D26+'Vidzeme kopā'!D26+'Zemgale kopā'!D26</f>
        <v>0</v>
      </c>
      <c r="E26" s="86">
        <f>'Kurzeme kopā'!E26+'Latgale kopā'!E26+'Rīga kopā'!E26+'Vidzeme kopā'!E26+'Zemgale kopā'!E26</f>
        <v>0</v>
      </c>
      <c r="F26" s="86">
        <f>'Kurzeme kopā'!F26+'Latgale kopā'!F26+'Rīga kopā'!F26+'Vidzeme kopā'!F26+'Zemgale kopā'!F26</f>
        <v>0</v>
      </c>
      <c r="G26" s="69">
        <f t="shared" si="2"/>
        <v>0</v>
      </c>
      <c r="H26" s="86">
        <f>'Kurzeme kopā'!H26+'Latgale kopā'!H26+'Rīga kopā'!H26+'Vidzeme kopā'!H26+'Zemgale kopā'!H26</f>
        <v>0</v>
      </c>
      <c r="I26" s="86">
        <f>'Kurzeme kopā'!I26+'Latgale kopā'!I26+'Rīga kopā'!I26+'Vidzeme kopā'!I26+'Zemgale kopā'!I26</f>
        <v>0</v>
      </c>
      <c r="J26" s="86">
        <f>'Kurzeme kopā'!J26+'Latgale kopā'!J26+'Rīga kopā'!J26+'Vidzeme kopā'!J26+'Zemgale kopā'!J26</f>
        <v>0</v>
      </c>
      <c r="K26" s="69">
        <f t="shared" si="3"/>
        <v>0</v>
      </c>
      <c r="L26" s="69">
        <f t="shared" si="4"/>
        <v>0</v>
      </c>
      <c r="M26" s="86">
        <f>'Kurzeme kopā'!M26+'Latgale kopā'!M26+'Rīga kopā'!M26+'Vidzeme kopā'!M26+'Zemgale kopā'!M26</f>
        <v>0</v>
      </c>
      <c r="N26" s="69">
        <f t="shared" si="5"/>
        <v>0</v>
      </c>
      <c r="O26" s="4"/>
    </row>
    <row r="27" spans="1:15" ht="13.5" customHeight="1" x14ac:dyDescent="0.25">
      <c r="A27" s="127"/>
      <c r="B27" s="19" t="s">
        <v>17</v>
      </c>
      <c r="C27" s="86">
        <f>'Kurzeme kopā'!C27+'Latgale kopā'!C27+'Rīga kopā'!C27+'Vidzeme kopā'!C27+'Zemgale kopā'!C27</f>
        <v>0</v>
      </c>
      <c r="D27" s="86">
        <f>'Kurzeme kopā'!D27+'Latgale kopā'!D27+'Rīga kopā'!D27+'Vidzeme kopā'!D27+'Zemgale kopā'!D27</f>
        <v>0</v>
      </c>
      <c r="E27" s="86">
        <f>'Kurzeme kopā'!E27+'Latgale kopā'!E27+'Rīga kopā'!E27+'Vidzeme kopā'!E27+'Zemgale kopā'!E27</f>
        <v>0</v>
      </c>
      <c r="F27" s="86">
        <f>'Kurzeme kopā'!F27+'Latgale kopā'!F27+'Rīga kopā'!F27+'Vidzeme kopā'!F27+'Zemgale kopā'!F27</f>
        <v>0</v>
      </c>
      <c r="G27" s="69">
        <f t="shared" si="2"/>
        <v>0</v>
      </c>
      <c r="H27" s="86">
        <f>'Kurzeme kopā'!H27+'Latgale kopā'!H27+'Rīga kopā'!H27+'Vidzeme kopā'!H27+'Zemgale kopā'!H27</f>
        <v>0</v>
      </c>
      <c r="I27" s="86">
        <f>'Kurzeme kopā'!I27+'Latgale kopā'!I27+'Rīga kopā'!I27+'Vidzeme kopā'!I27+'Zemgale kopā'!I27</f>
        <v>0</v>
      </c>
      <c r="J27" s="86">
        <f>'Kurzeme kopā'!J27+'Latgale kopā'!J27+'Rīga kopā'!J27+'Vidzeme kopā'!J27+'Zemgale kopā'!J27</f>
        <v>0</v>
      </c>
      <c r="K27" s="69">
        <f t="shared" si="3"/>
        <v>0</v>
      </c>
      <c r="L27" s="69">
        <f t="shared" si="4"/>
        <v>0</v>
      </c>
      <c r="M27" s="86">
        <f>'Kurzeme kopā'!M27+'Latgale kopā'!M27+'Rīga kopā'!M27+'Vidzeme kopā'!M27+'Zemgale kopā'!M27</f>
        <v>0</v>
      </c>
      <c r="N27" s="69">
        <f t="shared" si="5"/>
        <v>0</v>
      </c>
      <c r="O27" s="4"/>
    </row>
    <row r="28" spans="1:15" ht="13.5" customHeight="1" x14ac:dyDescent="0.25">
      <c r="A28" s="127" t="s">
        <v>30</v>
      </c>
      <c r="B28" s="19" t="s">
        <v>16</v>
      </c>
      <c r="C28" s="86">
        <f>'Kurzeme kopā'!C28+'Latgale kopā'!C28+'Rīga kopā'!C28+'Vidzeme kopā'!C28+'Zemgale kopā'!C28</f>
        <v>2.5100000000000002</v>
      </c>
      <c r="D28" s="86">
        <f>'Kurzeme kopā'!D28+'Latgale kopā'!D28+'Rīga kopā'!D28+'Vidzeme kopā'!D28+'Zemgale kopā'!D28</f>
        <v>0.15000000000000002</v>
      </c>
      <c r="E28" s="86">
        <f>'Kurzeme kopā'!E28+'Latgale kopā'!E28+'Rīga kopā'!E28+'Vidzeme kopā'!E28+'Zemgale kopā'!E28</f>
        <v>8.18</v>
      </c>
      <c r="F28" s="86">
        <f>'Kurzeme kopā'!F28+'Latgale kopā'!F28+'Rīga kopā'!F28+'Vidzeme kopā'!F28+'Zemgale kopā'!F28</f>
        <v>12.48</v>
      </c>
      <c r="G28" s="69">
        <f t="shared" si="2"/>
        <v>23.32</v>
      </c>
      <c r="H28" s="86">
        <f>'Kurzeme kopā'!H28+'Latgale kopā'!H28+'Rīga kopā'!H28+'Vidzeme kopā'!H28+'Zemgale kopā'!H28</f>
        <v>0</v>
      </c>
      <c r="I28" s="86">
        <f>'Kurzeme kopā'!I28+'Latgale kopā'!I28+'Rīga kopā'!I28+'Vidzeme kopā'!I28+'Zemgale kopā'!I28</f>
        <v>0</v>
      </c>
      <c r="J28" s="86">
        <f>'Kurzeme kopā'!J28+'Latgale kopā'!J28+'Rīga kopā'!J28+'Vidzeme kopā'!J28+'Zemgale kopā'!J28</f>
        <v>0</v>
      </c>
      <c r="K28" s="69">
        <f t="shared" si="3"/>
        <v>0</v>
      </c>
      <c r="L28" s="69">
        <f t="shared" si="4"/>
        <v>23.32</v>
      </c>
      <c r="M28" s="86">
        <f>'Kurzeme kopā'!M28+'Latgale kopā'!M28+'Rīga kopā'!M28+'Vidzeme kopā'!M28+'Zemgale kopā'!M28</f>
        <v>0</v>
      </c>
      <c r="N28" s="69">
        <f t="shared" si="5"/>
        <v>23.32</v>
      </c>
      <c r="O28" s="4"/>
    </row>
    <row r="29" spans="1:15" ht="13.5" customHeight="1" x14ac:dyDescent="0.25">
      <c r="A29" s="127"/>
      <c r="B29" s="19" t="s">
        <v>17</v>
      </c>
      <c r="C29" s="86">
        <f>'Kurzeme kopā'!C29+'Latgale kopā'!C29+'Rīga kopā'!C29+'Vidzeme kopā'!C29+'Zemgale kopā'!C29</f>
        <v>19</v>
      </c>
      <c r="D29" s="86">
        <f>'Kurzeme kopā'!D29+'Latgale kopā'!D29+'Rīga kopā'!D29+'Vidzeme kopā'!D29+'Zemgale kopā'!D29</f>
        <v>15</v>
      </c>
      <c r="E29" s="86">
        <f>'Kurzeme kopā'!E29+'Latgale kopā'!E29+'Rīga kopā'!E29+'Vidzeme kopā'!E29+'Zemgale kopā'!E29</f>
        <v>16</v>
      </c>
      <c r="F29" s="86">
        <f>'Kurzeme kopā'!F29+'Latgale kopā'!F29+'Rīga kopā'!F29+'Vidzeme kopā'!F29+'Zemgale kopā'!F29</f>
        <v>120</v>
      </c>
      <c r="G29" s="69">
        <f t="shared" si="2"/>
        <v>170</v>
      </c>
      <c r="H29" s="86">
        <f>'Kurzeme kopā'!H29+'Latgale kopā'!H29+'Rīga kopā'!H29+'Vidzeme kopā'!H29+'Zemgale kopā'!H29</f>
        <v>0</v>
      </c>
      <c r="I29" s="86">
        <f>'Kurzeme kopā'!I29+'Latgale kopā'!I29+'Rīga kopā'!I29+'Vidzeme kopā'!I29+'Zemgale kopā'!I29</f>
        <v>0</v>
      </c>
      <c r="J29" s="86">
        <f>'Kurzeme kopā'!J29+'Latgale kopā'!J29+'Rīga kopā'!J29+'Vidzeme kopā'!J29+'Zemgale kopā'!J29</f>
        <v>0</v>
      </c>
      <c r="K29" s="69">
        <f t="shared" si="3"/>
        <v>0</v>
      </c>
      <c r="L29" s="69">
        <f t="shared" si="4"/>
        <v>170</v>
      </c>
      <c r="M29" s="86">
        <f>'Kurzeme kopā'!M29+'Latgale kopā'!M29+'Rīga kopā'!M29+'Vidzeme kopā'!M29+'Zemgale kopā'!M29</f>
        <v>0</v>
      </c>
      <c r="N29" s="69">
        <f t="shared" si="5"/>
        <v>170</v>
      </c>
      <c r="O29" s="4"/>
    </row>
    <row r="30" spans="1:15" ht="13.5" customHeight="1" x14ac:dyDescent="0.25">
      <c r="A30" s="127" t="s">
        <v>31</v>
      </c>
      <c r="B30" s="19" t="s">
        <v>16</v>
      </c>
      <c r="C30" s="86">
        <f>'Kurzeme kopā'!C30+'Latgale kopā'!C30+'Rīga kopā'!C30+'Vidzeme kopā'!C30+'Zemgale kopā'!C30</f>
        <v>440.13</v>
      </c>
      <c r="D30" s="86">
        <f>'Kurzeme kopā'!D30+'Latgale kopā'!D30+'Rīga kopā'!D30+'Vidzeme kopā'!D30+'Zemgale kopā'!D30</f>
        <v>141.55000000000001</v>
      </c>
      <c r="E30" s="86">
        <f>'Kurzeme kopā'!E30+'Latgale kopā'!E30+'Rīga kopā'!E30+'Vidzeme kopā'!E30+'Zemgale kopā'!E30</f>
        <v>7.23</v>
      </c>
      <c r="F30" s="86">
        <f>'Kurzeme kopā'!F30+'Latgale kopā'!F30+'Rīga kopā'!F30+'Vidzeme kopā'!F30+'Zemgale kopā'!F30</f>
        <v>6.2299999999999995</v>
      </c>
      <c r="G30" s="69">
        <f t="shared" si="2"/>
        <v>595.1400000000001</v>
      </c>
      <c r="H30" s="86">
        <f>'Kurzeme kopā'!H30+'Latgale kopā'!H30+'Rīga kopā'!H30+'Vidzeme kopā'!H30+'Zemgale kopā'!H30</f>
        <v>146.04</v>
      </c>
      <c r="I30" s="86">
        <f>'Kurzeme kopā'!I30+'Latgale kopā'!I30+'Rīga kopā'!I30+'Vidzeme kopā'!I30+'Zemgale kopā'!I30</f>
        <v>7.34</v>
      </c>
      <c r="J30" s="86">
        <f>'Kurzeme kopā'!J30+'Latgale kopā'!J30+'Rīga kopā'!J30+'Vidzeme kopā'!J30+'Zemgale kopā'!J30</f>
        <v>22.67</v>
      </c>
      <c r="K30" s="69">
        <f t="shared" si="3"/>
        <v>176.05</v>
      </c>
      <c r="L30" s="69">
        <f t="shared" si="4"/>
        <v>771.19</v>
      </c>
      <c r="M30" s="86">
        <f>'Kurzeme kopā'!M30+'Latgale kopā'!M30+'Rīga kopā'!M30+'Vidzeme kopā'!M30+'Zemgale kopā'!M30</f>
        <v>23.33</v>
      </c>
      <c r="N30" s="69">
        <f t="shared" si="5"/>
        <v>794.5200000000001</v>
      </c>
      <c r="O30" s="4"/>
    </row>
    <row r="31" spans="1:15" ht="13.5" customHeight="1" x14ac:dyDescent="0.25">
      <c r="A31" s="127"/>
      <c r="B31" s="19" t="s">
        <v>17</v>
      </c>
      <c r="C31" s="86">
        <f>'Kurzeme kopā'!C31+'Latgale kopā'!C31+'Rīga kopā'!C31+'Vidzeme kopā'!C31+'Zemgale kopā'!C31</f>
        <v>71361</v>
      </c>
      <c r="D31" s="86">
        <f>'Kurzeme kopā'!D31+'Latgale kopā'!D31+'Rīga kopā'!D31+'Vidzeme kopā'!D31+'Zemgale kopā'!D31</f>
        <v>21203</v>
      </c>
      <c r="E31" s="86">
        <f>'Kurzeme kopā'!E31+'Latgale kopā'!E31+'Rīga kopā'!E31+'Vidzeme kopā'!E31+'Zemgale kopā'!E31</f>
        <v>793</v>
      </c>
      <c r="F31" s="86">
        <f>'Kurzeme kopā'!F31+'Latgale kopā'!F31+'Rīga kopā'!F31+'Vidzeme kopā'!F31+'Zemgale kopā'!F31</f>
        <v>584</v>
      </c>
      <c r="G31" s="69">
        <f t="shared" si="2"/>
        <v>93941</v>
      </c>
      <c r="H31" s="86">
        <f>'Kurzeme kopā'!H31+'Latgale kopā'!H31+'Rīga kopā'!H31+'Vidzeme kopā'!H31+'Zemgale kopā'!H31</f>
        <v>21091</v>
      </c>
      <c r="I31" s="86">
        <f>'Kurzeme kopā'!I31+'Latgale kopā'!I31+'Rīga kopā'!I31+'Vidzeme kopā'!I31+'Zemgale kopā'!I31</f>
        <v>1188</v>
      </c>
      <c r="J31" s="86">
        <f>'Kurzeme kopā'!J31+'Latgale kopā'!J31+'Rīga kopā'!J31+'Vidzeme kopā'!J31+'Zemgale kopā'!J31</f>
        <v>3230</v>
      </c>
      <c r="K31" s="69">
        <f t="shared" si="3"/>
        <v>25509</v>
      </c>
      <c r="L31" s="69">
        <f t="shared" si="4"/>
        <v>119450</v>
      </c>
      <c r="M31" s="87">
        <f>'Kurzeme kopā'!M31+'Latgale kopā'!M31+'Rīga kopā'!M31+'Vidzeme kopā'!M31+'Zemgale kopā'!M31</f>
        <v>2234</v>
      </c>
      <c r="N31" s="72">
        <f t="shared" si="5"/>
        <v>121684</v>
      </c>
      <c r="O31" s="4"/>
    </row>
    <row r="32" spans="1:15" ht="13.5" customHeight="1" x14ac:dyDescent="0.25">
      <c r="A32" s="127" t="s">
        <v>32</v>
      </c>
      <c r="B32" s="19" t="s">
        <v>16</v>
      </c>
      <c r="C32" s="86">
        <f>'Kurzeme kopā'!C32+'Latgale kopā'!C32+'Rīga kopā'!C32+'Vidzeme kopā'!C32+'Zemgale kopā'!C32</f>
        <v>57.580000000000005</v>
      </c>
      <c r="D32" s="86">
        <f>'Kurzeme kopā'!D32+'Latgale kopā'!D32+'Rīga kopā'!D32+'Vidzeme kopā'!D32+'Zemgale kopā'!D32</f>
        <v>43.34</v>
      </c>
      <c r="E32" s="86">
        <f>'Kurzeme kopā'!E32+'Latgale kopā'!E32+'Rīga kopā'!E32+'Vidzeme kopā'!E32+'Zemgale kopā'!E32</f>
        <v>0</v>
      </c>
      <c r="F32" s="86">
        <f>'Kurzeme kopā'!F32+'Latgale kopā'!F32+'Rīga kopā'!F32+'Vidzeme kopā'!F32+'Zemgale kopā'!F32</f>
        <v>0</v>
      </c>
      <c r="G32" s="69">
        <f t="shared" si="2"/>
        <v>100.92000000000002</v>
      </c>
      <c r="H32" s="86">
        <f>'Kurzeme kopā'!H32+'Latgale kopā'!H32+'Rīga kopā'!H32+'Vidzeme kopā'!H32+'Zemgale kopā'!H32</f>
        <v>27.82</v>
      </c>
      <c r="I32" s="86">
        <f>'Kurzeme kopā'!I32+'Latgale kopā'!I32+'Rīga kopā'!I32+'Vidzeme kopā'!I32+'Zemgale kopā'!I32</f>
        <v>5.03</v>
      </c>
      <c r="J32" s="86">
        <f>'Kurzeme kopā'!J32+'Latgale kopā'!J32+'Rīga kopā'!J32+'Vidzeme kopā'!J32+'Zemgale kopā'!J32</f>
        <v>2.2200000000000002</v>
      </c>
      <c r="K32" s="69">
        <f t="shared" si="3"/>
        <v>35.07</v>
      </c>
      <c r="L32" s="69">
        <f t="shared" si="4"/>
        <v>135.99</v>
      </c>
      <c r="M32" s="86">
        <f>'Kurzeme kopā'!M32+'Latgale kopā'!M32+'Rīga kopā'!M32+'Vidzeme kopā'!M32+'Zemgale kopā'!M32</f>
        <v>2.7</v>
      </c>
      <c r="N32" s="69">
        <f t="shared" si="5"/>
        <v>138.69</v>
      </c>
      <c r="O32" s="4"/>
    </row>
    <row r="33" spans="1:16" ht="13.5" customHeight="1" x14ac:dyDescent="0.25">
      <c r="A33" s="127"/>
      <c r="B33" s="19" t="s">
        <v>17</v>
      </c>
      <c r="C33" s="87">
        <f>'Kurzeme kopā'!C33+'Latgale kopā'!C33+'Rīga kopā'!C33+'Vidzeme kopā'!C33+'Zemgale kopā'!C33</f>
        <v>639</v>
      </c>
      <c r="D33" s="87">
        <f>'Kurzeme kopā'!D33+'Latgale kopā'!D33+'Rīga kopā'!D33+'Vidzeme kopā'!D33+'Zemgale kopā'!D33</f>
        <v>269</v>
      </c>
      <c r="E33" s="87">
        <f>'Kurzeme kopā'!E33+'Latgale kopā'!E33+'Rīga kopā'!E33+'Vidzeme kopā'!E33+'Zemgale kopā'!E33</f>
        <v>0</v>
      </c>
      <c r="F33" s="87">
        <f>'Kurzeme kopā'!F33+'Latgale kopā'!F33+'Rīga kopā'!F33+'Vidzeme kopā'!F33+'Zemgale kopā'!F33</f>
        <v>0</v>
      </c>
      <c r="G33" s="72">
        <f t="shared" si="2"/>
        <v>908</v>
      </c>
      <c r="H33" s="87">
        <f>'Kurzeme kopā'!H33+'Latgale kopā'!H33+'Rīga kopā'!H33+'Vidzeme kopā'!H33+'Zemgale kopā'!H33</f>
        <v>253.4</v>
      </c>
      <c r="I33" s="87">
        <f>'Kurzeme kopā'!I33+'Latgale kopā'!I33+'Rīga kopā'!I33+'Vidzeme kopā'!I33+'Zemgale kopā'!I33</f>
        <v>35</v>
      </c>
      <c r="J33" s="87">
        <f>'Kurzeme kopā'!J33+'Latgale kopā'!J33+'Rīga kopā'!J33+'Vidzeme kopā'!J33+'Zemgale kopā'!J33</f>
        <v>29.6</v>
      </c>
      <c r="K33" s="72">
        <f t="shared" si="3"/>
        <v>318</v>
      </c>
      <c r="L33" s="72">
        <f t="shared" si="4"/>
        <v>1226</v>
      </c>
      <c r="M33" s="87">
        <f>'Kurzeme kopā'!M33+'Latgale kopā'!M33+'Rīga kopā'!M33+'Vidzeme kopā'!M33+'Zemgale kopā'!M33</f>
        <v>100</v>
      </c>
      <c r="N33" s="72">
        <f t="shared" si="5"/>
        <v>1326</v>
      </c>
      <c r="O33" s="4"/>
    </row>
    <row r="34" spans="1:16" ht="13.5" customHeight="1" x14ac:dyDescent="0.25">
      <c r="A34" s="127" t="s">
        <v>33</v>
      </c>
      <c r="B34" s="19" t="s">
        <v>16</v>
      </c>
      <c r="C34" s="86">
        <f>'Kurzeme kopā'!C34+'Latgale kopā'!C34+'Rīga kopā'!C34+'Vidzeme kopā'!C34+'Zemgale kopā'!C34</f>
        <v>2.54</v>
      </c>
      <c r="D34" s="86">
        <f>'Kurzeme kopā'!D34+'Latgale kopā'!D34+'Rīga kopā'!D34+'Vidzeme kopā'!D34+'Zemgale kopā'!D34</f>
        <v>6.7900000000000009</v>
      </c>
      <c r="E34" s="86">
        <f>'Kurzeme kopā'!E34+'Latgale kopā'!E34+'Rīga kopā'!E34+'Vidzeme kopā'!E34+'Zemgale kopā'!E34</f>
        <v>0.9</v>
      </c>
      <c r="F34" s="86">
        <f>'Kurzeme kopā'!F34+'Latgale kopā'!F34+'Rīga kopā'!F34+'Vidzeme kopā'!F34+'Zemgale kopā'!F34</f>
        <v>0.4</v>
      </c>
      <c r="G34" s="69">
        <f t="shared" si="2"/>
        <v>10.630000000000003</v>
      </c>
      <c r="H34" s="86">
        <f>'Kurzeme kopā'!H34+'Latgale kopā'!H34+'Rīga kopā'!H34+'Vidzeme kopā'!H34+'Zemgale kopā'!H34</f>
        <v>4.49</v>
      </c>
      <c r="I34" s="86">
        <f>'Kurzeme kopā'!I34+'Latgale kopā'!I34+'Rīga kopā'!I34+'Vidzeme kopā'!I34+'Zemgale kopā'!I34</f>
        <v>0.18</v>
      </c>
      <c r="J34" s="86">
        <f>'Kurzeme kopā'!J34+'Latgale kopā'!J34+'Rīga kopā'!J34+'Vidzeme kopā'!J34+'Zemgale kopā'!J34</f>
        <v>0.44</v>
      </c>
      <c r="K34" s="69">
        <f t="shared" si="3"/>
        <v>5.1100000000000003</v>
      </c>
      <c r="L34" s="69">
        <f t="shared" si="4"/>
        <v>15.740000000000002</v>
      </c>
      <c r="M34" s="86">
        <f>'Kurzeme kopā'!M34+'Latgale kopā'!M34+'Rīga kopā'!M34+'Vidzeme kopā'!M34+'Zemgale kopā'!M34</f>
        <v>3.58</v>
      </c>
      <c r="N34" s="69">
        <f t="shared" si="5"/>
        <v>19.32</v>
      </c>
      <c r="O34" s="4"/>
    </row>
    <row r="35" spans="1:16" ht="13.5" customHeight="1" x14ac:dyDescent="0.25">
      <c r="A35" s="127"/>
      <c r="B35" s="19" t="s">
        <v>17</v>
      </c>
      <c r="C35" s="87">
        <f>'Kurzeme kopā'!C35+'Latgale kopā'!C35+'Rīga kopā'!C35+'Vidzeme kopā'!C35+'Zemgale kopā'!C35</f>
        <v>423</v>
      </c>
      <c r="D35" s="87">
        <f>'Kurzeme kopā'!D35+'Latgale kopā'!D35+'Rīga kopā'!D35+'Vidzeme kopā'!D35+'Zemgale kopā'!D35</f>
        <v>1011</v>
      </c>
      <c r="E35" s="87">
        <f>'Kurzeme kopā'!E35+'Latgale kopā'!E35+'Rīga kopā'!E35+'Vidzeme kopā'!E35+'Zemgale kopā'!E35</f>
        <v>153</v>
      </c>
      <c r="F35" s="87">
        <f>'Kurzeme kopā'!F35+'Latgale kopā'!F35+'Rīga kopā'!F35+'Vidzeme kopā'!F35+'Zemgale kopā'!F35</f>
        <v>201</v>
      </c>
      <c r="G35" s="72">
        <f t="shared" si="2"/>
        <v>1788</v>
      </c>
      <c r="H35" s="87">
        <f>'Kurzeme kopā'!H35+'Latgale kopā'!H35+'Rīga kopā'!H35+'Vidzeme kopā'!H35+'Zemgale kopā'!H35</f>
        <v>1138.77</v>
      </c>
      <c r="I35" s="87">
        <f>'Kurzeme kopā'!I35+'Latgale kopā'!I35+'Rīga kopā'!I35+'Vidzeme kopā'!I35+'Zemgale kopā'!I35</f>
        <v>31.84</v>
      </c>
      <c r="J35" s="87">
        <f>'Kurzeme kopā'!J35+'Latgale kopā'!J35+'Rīga kopā'!J35+'Vidzeme kopā'!J35+'Zemgale kopā'!J35</f>
        <v>58.489999999999995</v>
      </c>
      <c r="K35" s="72">
        <f t="shared" si="3"/>
        <v>1229.0999999999999</v>
      </c>
      <c r="L35" s="72">
        <f t="shared" si="4"/>
        <v>3017.1</v>
      </c>
      <c r="M35" s="87">
        <f>'Kurzeme kopā'!M35+'Latgale kopā'!M35+'Rīga kopā'!M35+'Vidzeme kopā'!M35+'Zemgale kopā'!M35</f>
        <v>464.4</v>
      </c>
      <c r="N35" s="72">
        <f t="shared" si="5"/>
        <v>3481.5</v>
      </c>
      <c r="O35" s="4"/>
    </row>
    <row r="36" spans="1:16" ht="13.5" customHeight="1" x14ac:dyDescent="0.25">
      <c r="A36" s="127" t="s">
        <v>34</v>
      </c>
      <c r="B36" s="19" t="s">
        <v>16</v>
      </c>
      <c r="C36" s="86">
        <f>'Kurzeme kopā'!C36+'Latgale kopā'!C36+'Rīga kopā'!C36+'Vidzeme kopā'!C36+'Zemgale kopā'!C36</f>
        <v>12.51</v>
      </c>
      <c r="D36" s="86">
        <f>'Kurzeme kopā'!D36+'Latgale kopā'!D36+'Rīga kopā'!D36+'Vidzeme kopā'!D36+'Zemgale kopā'!D36</f>
        <v>17.029999999999998</v>
      </c>
      <c r="E36" s="86">
        <f>'Kurzeme kopā'!E36+'Latgale kopā'!E36+'Rīga kopā'!E36+'Vidzeme kopā'!E36+'Zemgale kopā'!E36</f>
        <v>0</v>
      </c>
      <c r="F36" s="86">
        <f>'Kurzeme kopā'!F36+'Latgale kopā'!F36+'Rīga kopā'!F36+'Vidzeme kopā'!F36+'Zemgale kopā'!F36</f>
        <v>10.5</v>
      </c>
      <c r="G36" s="69">
        <f t="shared" si="2"/>
        <v>40.04</v>
      </c>
      <c r="H36" s="86">
        <f>'Kurzeme kopā'!H36+'Latgale kopā'!H36+'Rīga kopā'!H36+'Vidzeme kopā'!H36+'Zemgale kopā'!H36</f>
        <v>0.62</v>
      </c>
      <c r="I36" s="86">
        <f>'Kurzeme kopā'!I36+'Latgale kopā'!I36+'Rīga kopā'!I36+'Vidzeme kopā'!I36+'Zemgale kopā'!I36</f>
        <v>0</v>
      </c>
      <c r="J36" s="86">
        <f>'Kurzeme kopā'!J36+'Latgale kopā'!J36+'Rīga kopā'!J36+'Vidzeme kopā'!J36+'Zemgale kopā'!J36</f>
        <v>0.18</v>
      </c>
      <c r="K36" s="69">
        <f t="shared" si="3"/>
        <v>0.8</v>
      </c>
      <c r="L36" s="69">
        <f t="shared" si="4"/>
        <v>40.839999999999996</v>
      </c>
      <c r="M36" s="86">
        <f>'Kurzeme kopā'!M36+'Latgale kopā'!M36+'Rīga kopā'!M36+'Vidzeme kopā'!M36+'Zemgale kopā'!M36</f>
        <v>8.879999999999999</v>
      </c>
      <c r="N36" s="69">
        <f t="shared" si="5"/>
        <v>49.72</v>
      </c>
      <c r="O36" s="4"/>
    </row>
    <row r="37" spans="1:16" ht="13.5" customHeight="1" x14ac:dyDescent="0.25">
      <c r="A37" s="127"/>
      <c r="B37" s="19" t="s">
        <v>17</v>
      </c>
      <c r="C37" s="87">
        <f>'Kurzeme kopā'!C37+'Latgale kopā'!C37+'Rīga kopā'!C37+'Vidzeme kopā'!C37+'Zemgale kopā'!C37</f>
        <v>164</v>
      </c>
      <c r="D37" s="87">
        <f>'Kurzeme kopā'!D37+'Latgale kopā'!D37+'Rīga kopā'!D37+'Vidzeme kopā'!D37+'Zemgale kopā'!D37</f>
        <v>316</v>
      </c>
      <c r="E37" s="87">
        <f>'Kurzeme kopā'!E37+'Latgale kopā'!E37+'Rīga kopā'!E37+'Vidzeme kopā'!E37+'Zemgale kopā'!E37</f>
        <v>0</v>
      </c>
      <c r="F37" s="87">
        <f>'Kurzeme kopā'!F37+'Latgale kopā'!F37+'Rīga kopā'!F37+'Vidzeme kopā'!F37+'Zemgale kopā'!F37</f>
        <v>8.1999999999999993</v>
      </c>
      <c r="G37" s="72">
        <f t="shared" si="2"/>
        <v>488.2</v>
      </c>
      <c r="H37" s="87">
        <f>'Kurzeme kopā'!H37+'Latgale kopā'!H37+'Rīga kopā'!H37+'Vidzeme kopā'!H37+'Zemgale kopā'!H37</f>
        <v>112.91999999999999</v>
      </c>
      <c r="I37" s="87">
        <f>'Kurzeme kopā'!I37+'Latgale kopā'!I37+'Rīga kopā'!I37+'Vidzeme kopā'!I37+'Zemgale kopā'!I37</f>
        <v>0</v>
      </c>
      <c r="J37" s="87">
        <f>'Kurzeme kopā'!J37+'Latgale kopā'!J37+'Rīga kopā'!J37+'Vidzeme kopā'!J37+'Zemgale kopā'!J37</f>
        <v>8.82</v>
      </c>
      <c r="K37" s="72">
        <f>SUM(H37:J37)</f>
        <v>121.73999999999998</v>
      </c>
      <c r="L37" s="72">
        <f t="shared" si="4"/>
        <v>609.93999999999994</v>
      </c>
      <c r="M37" s="87">
        <f>'Kurzeme kopā'!M37+'Latgale kopā'!M37+'Rīga kopā'!M37+'Vidzeme kopā'!M37+'Zemgale kopā'!M37</f>
        <v>130</v>
      </c>
      <c r="N37" s="72">
        <f>SUM(L37:M37)</f>
        <v>739.93999999999994</v>
      </c>
      <c r="O37" s="4"/>
    </row>
    <row r="38" spans="1:16" ht="13.5" customHeight="1" x14ac:dyDescent="0.25">
      <c r="A38" s="18" t="s">
        <v>35</v>
      </c>
      <c r="B38" s="19" t="s">
        <v>16</v>
      </c>
      <c r="C38" s="69">
        <f>C4+C12+C14+C16+C18+C20+C22+C24+C26+C28+C30+C32+C34+C36</f>
        <v>31647.050000000003</v>
      </c>
      <c r="D38" s="69">
        <f t="shared" ref="D38:M39" si="6">D4+D12+D14+D16+D18+D20+D22+D24+D26+D28+D30+D32+D34+D36</f>
        <v>23452.07</v>
      </c>
      <c r="E38" s="69">
        <f t="shared" si="6"/>
        <v>169.51</v>
      </c>
      <c r="F38" s="69">
        <f t="shared" si="6"/>
        <v>639.7700000000001</v>
      </c>
      <c r="G38" s="69">
        <f t="shared" si="6"/>
        <v>55908.399999999994</v>
      </c>
      <c r="H38" s="69">
        <f t="shared" si="6"/>
        <v>27425.379999999997</v>
      </c>
      <c r="I38" s="69">
        <f t="shared" si="6"/>
        <v>1980.54</v>
      </c>
      <c r="J38" s="69">
        <f>J4+J12+J14+J16+J18+J20+J22+J24+J26+J28+J30+J32+J34+J36</f>
        <v>3908.1599999999994</v>
      </c>
      <c r="K38" s="69">
        <f>K4+K12+K14+K16+K18+K20+K22+K24+K26+K28+K30+K32+K34+K36</f>
        <v>33314.080000000002</v>
      </c>
      <c r="L38" s="69">
        <f>L4+L12+L14+L16+L18+L20+L22+L24+L26+L28+L30+L32+L34+L36</f>
        <v>89222.48</v>
      </c>
      <c r="M38" s="69">
        <f t="shared" ref="M38" si="7">M4+M12+M14+M16+M18+M20+M22+M24+M26+M28+M30+M32+M34+M36</f>
        <v>9166.6100000000024</v>
      </c>
      <c r="N38" s="11">
        <f>N4+N12+N14+N16+N18+N20+N22+N24+N26+N28+N30+N32+N34+N36</f>
        <v>98389.09000000004</v>
      </c>
      <c r="O38" s="6"/>
      <c r="P38" s="3"/>
    </row>
    <row r="39" spans="1:16" ht="13.5" customHeight="1" x14ac:dyDescent="0.25">
      <c r="A39" s="2"/>
      <c r="B39" s="19" t="s">
        <v>17</v>
      </c>
      <c r="C39" s="69">
        <f>C5+C13+C15+C17+C19+C21+C23+C25+C27+C29+C31+C33+C35+C37</f>
        <v>3082132.7</v>
      </c>
      <c r="D39" s="69">
        <f>D5+D13+D15+D17+D19+D21+D23+D25+D27+D29+D31+D33+D35+D37</f>
        <v>1904615.5999999999</v>
      </c>
      <c r="E39" s="69">
        <f t="shared" si="6"/>
        <v>4047.5</v>
      </c>
      <c r="F39" s="69">
        <f t="shared" si="6"/>
        <v>48945.25</v>
      </c>
      <c r="G39" s="72">
        <f t="shared" si="6"/>
        <v>5039741.05</v>
      </c>
      <c r="H39" s="69">
        <f t="shared" si="6"/>
        <v>3478488.8450000002</v>
      </c>
      <c r="I39" s="69">
        <f t="shared" si="6"/>
        <v>246941.13999999998</v>
      </c>
      <c r="J39" s="69">
        <f t="shared" si="6"/>
        <v>835293.6</v>
      </c>
      <c r="K39" s="72">
        <f t="shared" si="6"/>
        <v>4560723.5850000009</v>
      </c>
      <c r="L39" s="69">
        <f t="shared" si="6"/>
        <v>9600464.6349999998</v>
      </c>
      <c r="M39" s="69">
        <f t="shared" si="6"/>
        <v>1026030.8799999999</v>
      </c>
      <c r="N39" s="72">
        <f>N5+N13+N15+N17+N19+N21+N23+N25+N27+N29+N31+N33+N35+N37</f>
        <v>10626495.515000002</v>
      </c>
      <c r="O39" s="4"/>
      <c r="P39" s="3"/>
    </row>
    <row r="40" spans="1:16" x14ac:dyDescent="0.25"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4"/>
    </row>
    <row r="41" spans="1:16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4"/>
    </row>
    <row r="42" spans="1:16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6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6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6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6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6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6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7" bottom="0.2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workbookViewId="0">
      <selection activeCell="P24" sqref="P24"/>
    </sheetView>
  </sheetViews>
  <sheetFormatPr defaultRowHeight="15" x14ac:dyDescent="0.25"/>
  <cols>
    <col min="1" max="1" width="31.85546875" style="39" customWidth="1"/>
    <col min="2" max="2" width="4" style="39" customWidth="1"/>
    <col min="3" max="3" width="7.42578125" style="39" customWidth="1"/>
    <col min="4" max="4" width="10.140625" style="39" customWidth="1"/>
    <col min="5" max="5" width="6.28515625" style="39" customWidth="1"/>
    <col min="6" max="7" width="7.42578125" style="39" customWidth="1"/>
    <col min="8" max="8" width="8.7109375" style="39" customWidth="1"/>
    <col min="9" max="9" width="8.5703125" style="39" customWidth="1"/>
    <col min="10" max="10" width="11" style="39" customWidth="1"/>
    <col min="11" max="11" width="10.5703125" style="39" customWidth="1"/>
    <col min="12" max="12" width="7.85546875" style="39" customWidth="1"/>
    <col min="13" max="13" width="9.140625" style="39"/>
    <col min="14" max="14" width="7.42578125" style="39" customWidth="1"/>
    <col min="15" max="16384" width="9.140625" style="39"/>
  </cols>
  <sheetData>
    <row r="1" spans="1:16" ht="11.25" customHeight="1" x14ac:dyDescent="0.25">
      <c r="A1" s="80" t="s">
        <v>46</v>
      </c>
    </row>
    <row r="2" spans="1:16" ht="12.75" customHeight="1" x14ac:dyDescent="0.25">
      <c r="A2" s="17" t="s">
        <v>0</v>
      </c>
      <c r="B2" s="17"/>
      <c r="C2" s="128" t="s">
        <v>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" t="s">
        <v>2</v>
      </c>
    </row>
    <row r="3" spans="1:16" ht="27" customHeight="1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6" ht="15.75" customHeight="1" x14ac:dyDescent="0.25">
      <c r="A4" s="16" t="s">
        <v>15</v>
      </c>
      <c r="B4" s="19" t="s">
        <v>16</v>
      </c>
      <c r="C4" s="25">
        <f t="shared" ref="C4:F4" si="0">C6+C8+C10</f>
        <v>1384.17</v>
      </c>
      <c r="D4" s="25">
        <f t="shared" si="0"/>
        <v>479.49</v>
      </c>
      <c r="E4" s="25">
        <f t="shared" si="0"/>
        <v>8.25</v>
      </c>
      <c r="F4" s="25">
        <f t="shared" si="0"/>
        <v>29.740000000000002</v>
      </c>
      <c r="G4" s="25">
        <f t="shared" ref="G4:N4" si="1">G6+G8+G10</f>
        <v>1901.65</v>
      </c>
      <c r="H4" s="25">
        <f t="shared" si="1"/>
        <v>1345.21</v>
      </c>
      <c r="I4" s="25">
        <f t="shared" si="1"/>
        <v>72.47</v>
      </c>
      <c r="J4" s="25">
        <f t="shared" si="1"/>
        <v>327.63</v>
      </c>
      <c r="K4" s="25">
        <f t="shared" si="1"/>
        <v>1745.31</v>
      </c>
      <c r="L4" s="25">
        <f>L6+L8+L10</f>
        <v>3646.96</v>
      </c>
      <c r="M4" s="25">
        <f>M6+M8+M10</f>
        <v>697.58999999999992</v>
      </c>
      <c r="N4" s="25">
        <f t="shared" si="1"/>
        <v>4344.55</v>
      </c>
      <c r="O4" s="40"/>
      <c r="P4" s="44"/>
    </row>
    <row r="5" spans="1:16" ht="15.75" x14ac:dyDescent="0.25">
      <c r="A5" s="18"/>
      <c r="B5" s="19" t="s">
        <v>17</v>
      </c>
      <c r="C5" s="76">
        <f t="shared" ref="C5:J5" si="2">C7+C9+C11</f>
        <v>255995</v>
      </c>
      <c r="D5" s="76">
        <f>D7+D9+D11</f>
        <v>83786.399999999994</v>
      </c>
      <c r="E5" s="76">
        <f t="shared" si="2"/>
        <v>315</v>
      </c>
      <c r="F5" s="76">
        <f t="shared" si="2"/>
        <v>3255.45</v>
      </c>
      <c r="G5" s="76">
        <f t="shared" si="2"/>
        <v>343351.85</v>
      </c>
      <c r="H5" s="76">
        <f t="shared" si="2"/>
        <v>235327.56</v>
      </c>
      <c r="I5" s="76">
        <f t="shared" si="2"/>
        <v>13045.6</v>
      </c>
      <c r="J5" s="76">
        <f t="shared" si="2"/>
        <v>58482.14</v>
      </c>
      <c r="K5" s="76">
        <f t="shared" ref="K5:M5" si="3">K7+K9+K11</f>
        <v>306855.30000000005</v>
      </c>
      <c r="L5" s="76">
        <f t="shared" si="3"/>
        <v>650207.15</v>
      </c>
      <c r="M5" s="76">
        <f t="shared" si="3"/>
        <v>87711.77</v>
      </c>
      <c r="N5" s="76">
        <f>N7+N9+N11</f>
        <v>737918.91999999993</v>
      </c>
      <c r="O5" s="40"/>
      <c r="P5" s="40"/>
    </row>
    <row r="6" spans="1:16" ht="17.25" customHeight="1" x14ac:dyDescent="0.25">
      <c r="A6" s="129" t="s">
        <v>18</v>
      </c>
      <c r="B6" s="5" t="s">
        <v>16</v>
      </c>
      <c r="C6" s="60">
        <v>321.67</v>
      </c>
      <c r="D6" s="60">
        <v>264.47000000000003</v>
      </c>
      <c r="E6" s="26">
        <v>0</v>
      </c>
      <c r="F6" s="26">
        <v>14.84</v>
      </c>
      <c r="G6" s="26">
        <f>SUM(C6:F6)</f>
        <v>600.98000000000013</v>
      </c>
      <c r="H6" s="60">
        <v>809.24</v>
      </c>
      <c r="I6" s="60">
        <v>62.13</v>
      </c>
      <c r="J6" s="60">
        <v>263.61</v>
      </c>
      <c r="K6" s="26">
        <f>SUM(H6:J6)</f>
        <v>1134.98</v>
      </c>
      <c r="L6" s="26">
        <f>G6+K6</f>
        <v>1735.96</v>
      </c>
      <c r="M6" s="60">
        <v>491.77</v>
      </c>
      <c r="N6" s="27">
        <f>SUM(L6:M6)</f>
        <v>2227.73</v>
      </c>
      <c r="O6" s="32"/>
      <c r="P6" s="40"/>
    </row>
    <row r="7" spans="1:16" ht="17.25" customHeight="1" x14ac:dyDescent="0.25">
      <c r="A7" s="129"/>
      <c r="B7" s="19" t="s">
        <v>17</v>
      </c>
      <c r="C7" s="168">
        <v>71017</v>
      </c>
      <c r="D7" s="168">
        <v>57345</v>
      </c>
      <c r="E7" s="78">
        <v>0</v>
      </c>
      <c r="F7" s="78">
        <v>2741</v>
      </c>
      <c r="G7" s="78">
        <f t="shared" ref="G7:G37" si="4">SUM(C7:F7)</f>
        <v>131103</v>
      </c>
      <c r="H7" s="168">
        <v>158630.20000000001</v>
      </c>
      <c r="I7" s="168">
        <v>12542.6</v>
      </c>
      <c r="J7" s="79">
        <v>55574.04</v>
      </c>
      <c r="K7" s="78">
        <f t="shared" ref="K7:K37" si="5">SUM(H7:J7)</f>
        <v>226746.84000000003</v>
      </c>
      <c r="L7" s="78">
        <f t="shared" ref="L7:L37" si="6">G7+K7</f>
        <v>357849.84</v>
      </c>
      <c r="M7" s="168">
        <v>80868.67</v>
      </c>
      <c r="N7" s="78">
        <f t="shared" ref="N7:N37" si="7">SUM(L7:M7)</f>
        <v>438718.51</v>
      </c>
      <c r="O7" s="35"/>
      <c r="P7" s="40"/>
    </row>
    <row r="8" spans="1:16" ht="21.75" customHeight="1" x14ac:dyDescent="0.25">
      <c r="A8" s="129" t="s">
        <v>19</v>
      </c>
      <c r="B8" s="19" t="s">
        <v>16</v>
      </c>
      <c r="C8" s="26">
        <v>241.13</v>
      </c>
      <c r="D8" s="26">
        <v>119.55</v>
      </c>
      <c r="E8" s="26">
        <v>8.25</v>
      </c>
      <c r="F8" s="26">
        <v>14.9</v>
      </c>
      <c r="G8" s="26">
        <f t="shared" si="4"/>
        <v>383.83</v>
      </c>
      <c r="H8" s="26">
        <v>172.03</v>
      </c>
      <c r="I8" s="26">
        <v>10.34</v>
      </c>
      <c r="J8" s="26">
        <v>64.02</v>
      </c>
      <c r="K8" s="26">
        <f t="shared" si="5"/>
        <v>246.39</v>
      </c>
      <c r="L8" s="26">
        <f t="shared" si="6"/>
        <v>630.22</v>
      </c>
      <c r="M8" s="26">
        <v>205.82</v>
      </c>
      <c r="N8" s="148">
        <f>SUM(L8:M8)</f>
        <v>836.04</v>
      </c>
      <c r="O8" s="35"/>
      <c r="P8" s="40"/>
    </row>
    <row r="9" spans="1:16" ht="22.5" customHeight="1" x14ac:dyDescent="0.25">
      <c r="A9" s="129"/>
      <c r="B9" s="19" t="s">
        <v>17</v>
      </c>
      <c r="C9" s="169">
        <v>13822</v>
      </c>
      <c r="D9" s="169">
        <v>5580.4</v>
      </c>
      <c r="E9" s="169">
        <v>315</v>
      </c>
      <c r="F9" s="169">
        <v>514.45000000000005</v>
      </c>
      <c r="G9" s="169">
        <f>SUM(C9:F9)</f>
        <v>20231.850000000002</v>
      </c>
      <c r="H9" s="170">
        <v>7843.06</v>
      </c>
      <c r="I9" s="169">
        <v>503</v>
      </c>
      <c r="J9" s="169">
        <v>2908.1</v>
      </c>
      <c r="K9" s="169">
        <f t="shared" si="5"/>
        <v>11254.160000000002</v>
      </c>
      <c r="L9" s="169">
        <f>G9+K9</f>
        <v>31486.010000000002</v>
      </c>
      <c r="M9" s="169">
        <v>6843.1</v>
      </c>
      <c r="N9" s="169">
        <f>SUM(L9:M9)</f>
        <v>38329.11</v>
      </c>
      <c r="O9" s="35"/>
      <c r="P9" s="40"/>
    </row>
    <row r="10" spans="1:16" ht="15" customHeight="1" x14ac:dyDescent="0.25">
      <c r="A10" s="129" t="s">
        <v>20</v>
      </c>
      <c r="B10" s="19" t="s">
        <v>16</v>
      </c>
      <c r="C10" s="26">
        <v>821.37</v>
      </c>
      <c r="D10" s="26">
        <v>95.47</v>
      </c>
      <c r="E10" s="26">
        <v>0</v>
      </c>
      <c r="F10" s="26">
        <v>0</v>
      </c>
      <c r="G10" s="26">
        <f t="shared" si="4"/>
        <v>916.84</v>
      </c>
      <c r="H10" s="26">
        <v>363.94</v>
      </c>
      <c r="I10" s="26">
        <v>0</v>
      </c>
      <c r="J10" s="26">
        <v>0</v>
      </c>
      <c r="K10" s="26">
        <f t="shared" si="5"/>
        <v>363.94</v>
      </c>
      <c r="L10" s="26">
        <f t="shared" si="6"/>
        <v>1280.78</v>
      </c>
      <c r="M10" s="26">
        <v>0</v>
      </c>
      <c r="N10" s="26">
        <f t="shared" si="7"/>
        <v>1280.78</v>
      </c>
      <c r="O10" s="35"/>
      <c r="P10" s="40"/>
    </row>
    <row r="11" spans="1:16" ht="13.5" customHeight="1" x14ac:dyDescent="0.25">
      <c r="A11" s="129"/>
      <c r="B11" s="19" t="s">
        <v>17</v>
      </c>
      <c r="C11" s="79">
        <v>171156</v>
      </c>
      <c r="D11" s="79">
        <v>20861</v>
      </c>
      <c r="E11" s="79">
        <v>0</v>
      </c>
      <c r="F11" s="79">
        <v>0</v>
      </c>
      <c r="G11" s="79">
        <f t="shared" si="4"/>
        <v>192017</v>
      </c>
      <c r="H11" s="79">
        <v>68854.3</v>
      </c>
      <c r="I11" s="79">
        <v>0</v>
      </c>
      <c r="J11" s="79">
        <v>0</v>
      </c>
      <c r="K11" s="79">
        <f t="shared" si="5"/>
        <v>68854.3</v>
      </c>
      <c r="L11" s="79">
        <f t="shared" si="6"/>
        <v>260871.3</v>
      </c>
      <c r="M11" s="79">
        <v>0</v>
      </c>
      <c r="N11" s="79">
        <f>SUM(L11:M11)</f>
        <v>260871.3</v>
      </c>
      <c r="O11" s="32"/>
      <c r="P11" s="40"/>
    </row>
    <row r="12" spans="1:16" ht="16.5" customHeight="1" x14ac:dyDescent="0.25">
      <c r="A12" s="16" t="s">
        <v>21</v>
      </c>
      <c r="B12" s="19" t="s">
        <v>16</v>
      </c>
      <c r="C12" s="26">
        <v>1021.5</v>
      </c>
      <c r="D12" s="26">
        <v>419.46</v>
      </c>
      <c r="E12" s="26">
        <v>27.74</v>
      </c>
      <c r="F12" s="26">
        <v>12.31</v>
      </c>
      <c r="G12" s="25">
        <f t="shared" si="4"/>
        <v>1481.01</v>
      </c>
      <c r="H12" s="26">
        <v>1244.5899999999999</v>
      </c>
      <c r="I12" s="26">
        <v>81.319999999999993</v>
      </c>
      <c r="J12" s="26">
        <v>60.04</v>
      </c>
      <c r="K12" s="25">
        <f t="shared" si="5"/>
        <v>1385.9499999999998</v>
      </c>
      <c r="L12" s="25">
        <f>G12+K12</f>
        <v>2866.96</v>
      </c>
      <c r="M12" s="26">
        <v>300.64999999999998</v>
      </c>
      <c r="N12" s="25">
        <f>SUM(L12:M12)</f>
        <v>3167.61</v>
      </c>
      <c r="O12" s="32"/>
      <c r="P12" s="40"/>
    </row>
    <row r="13" spans="1:16" ht="17.25" customHeight="1" x14ac:dyDescent="0.25">
      <c r="A13" s="19" t="s">
        <v>37</v>
      </c>
      <c r="B13" s="19" t="s">
        <v>17</v>
      </c>
      <c r="C13" s="79">
        <v>26600</v>
      </c>
      <c r="D13" s="79">
        <v>12360</v>
      </c>
      <c r="E13" s="79">
        <v>707</v>
      </c>
      <c r="F13" s="79">
        <v>464</v>
      </c>
      <c r="G13" s="63">
        <f t="shared" si="4"/>
        <v>40131</v>
      </c>
      <c r="H13" s="79">
        <v>34613.74</v>
      </c>
      <c r="I13" s="79">
        <v>3160.3</v>
      </c>
      <c r="J13" s="79">
        <v>1662.2</v>
      </c>
      <c r="K13" s="63">
        <f t="shared" si="5"/>
        <v>39436.239999999998</v>
      </c>
      <c r="L13" s="63">
        <f t="shared" si="6"/>
        <v>79567.239999999991</v>
      </c>
      <c r="M13" s="79">
        <v>6308.95</v>
      </c>
      <c r="N13" s="63">
        <f t="shared" si="7"/>
        <v>85876.189999999988</v>
      </c>
      <c r="O13" s="32"/>
      <c r="P13" s="40"/>
    </row>
    <row r="14" spans="1:16" ht="13.5" customHeight="1" x14ac:dyDescent="0.25">
      <c r="A14" s="127" t="s">
        <v>23</v>
      </c>
      <c r="B14" s="19" t="s">
        <v>16</v>
      </c>
      <c r="C14" s="26">
        <v>23.33</v>
      </c>
      <c r="D14" s="26">
        <v>20.59</v>
      </c>
      <c r="E14" s="26">
        <v>0</v>
      </c>
      <c r="F14" s="26">
        <v>11.51</v>
      </c>
      <c r="G14" s="25">
        <f t="shared" si="4"/>
        <v>55.43</v>
      </c>
      <c r="H14" s="26">
        <v>19.010000000000002</v>
      </c>
      <c r="I14" s="26">
        <v>4.93</v>
      </c>
      <c r="J14" s="26">
        <v>2.37</v>
      </c>
      <c r="K14" s="25">
        <f t="shared" si="5"/>
        <v>26.310000000000002</v>
      </c>
      <c r="L14" s="25">
        <f t="shared" si="6"/>
        <v>81.740000000000009</v>
      </c>
      <c r="M14" s="26">
        <v>0</v>
      </c>
      <c r="N14" s="25">
        <f t="shared" si="7"/>
        <v>81.740000000000009</v>
      </c>
      <c r="O14" s="32"/>
    </row>
    <row r="15" spans="1:16" ht="13.5" customHeight="1" x14ac:dyDescent="0.25">
      <c r="A15" s="127"/>
      <c r="B15" s="19" t="s">
        <v>17</v>
      </c>
      <c r="C15" s="79">
        <v>2269</v>
      </c>
      <c r="D15" s="79">
        <v>1974</v>
      </c>
      <c r="E15" s="79">
        <v>0</v>
      </c>
      <c r="F15" s="79">
        <v>1448</v>
      </c>
      <c r="G15" s="63">
        <f t="shared" si="4"/>
        <v>5691</v>
      </c>
      <c r="H15" s="79">
        <v>786</v>
      </c>
      <c r="I15" s="79">
        <v>9</v>
      </c>
      <c r="J15" s="79">
        <v>299.67</v>
      </c>
      <c r="K15" s="63">
        <f t="shared" si="5"/>
        <v>1094.67</v>
      </c>
      <c r="L15" s="63">
        <f t="shared" si="6"/>
        <v>6785.67</v>
      </c>
      <c r="M15" s="79">
        <v>0</v>
      </c>
      <c r="N15" s="63">
        <f t="shared" si="7"/>
        <v>6785.67</v>
      </c>
      <c r="O15" s="32"/>
    </row>
    <row r="16" spans="1:16" ht="13.5" customHeight="1" x14ac:dyDescent="0.25">
      <c r="A16" s="127" t="s">
        <v>24</v>
      </c>
      <c r="B16" s="19" t="s">
        <v>16</v>
      </c>
      <c r="C16" s="26">
        <v>671.05</v>
      </c>
      <c r="D16" s="26">
        <v>280.76</v>
      </c>
      <c r="E16" s="26">
        <v>24.13</v>
      </c>
      <c r="F16" s="26">
        <v>41.73</v>
      </c>
      <c r="G16" s="25">
        <f t="shared" si="4"/>
        <v>1017.67</v>
      </c>
      <c r="H16" s="26">
        <v>304.45999999999998</v>
      </c>
      <c r="I16" s="26">
        <v>11.33</v>
      </c>
      <c r="J16" s="26">
        <v>40.450000000000003</v>
      </c>
      <c r="K16" s="25">
        <f t="shared" si="5"/>
        <v>356.23999999999995</v>
      </c>
      <c r="L16" s="25">
        <f t="shared" si="6"/>
        <v>1373.9099999999999</v>
      </c>
      <c r="M16" s="26">
        <v>122.89</v>
      </c>
      <c r="N16" s="25">
        <f t="shared" si="7"/>
        <v>1496.8</v>
      </c>
      <c r="O16" s="32"/>
    </row>
    <row r="17" spans="1:16" ht="13.5" customHeight="1" x14ac:dyDescent="0.25">
      <c r="A17" s="127"/>
      <c r="B17" s="19" t="s">
        <v>17</v>
      </c>
      <c r="C17" s="79">
        <v>6319.7</v>
      </c>
      <c r="D17" s="79">
        <v>2720.7</v>
      </c>
      <c r="E17" s="79">
        <v>321.5</v>
      </c>
      <c r="F17" s="79">
        <v>726</v>
      </c>
      <c r="G17" s="63">
        <f t="shared" si="4"/>
        <v>10087.9</v>
      </c>
      <c r="H17" s="79">
        <v>2809.7</v>
      </c>
      <c r="I17" s="79">
        <v>144</v>
      </c>
      <c r="J17" s="79">
        <v>331</v>
      </c>
      <c r="K17" s="63">
        <f t="shared" si="5"/>
        <v>3284.7</v>
      </c>
      <c r="L17" s="63">
        <f t="shared" si="6"/>
        <v>13372.599999999999</v>
      </c>
      <c r="M17" s="79">
        <v>1423</v>
      </c>
      <c r="N17" s="63">
        <f>SUM(L17:M17)</f>
        <v>14795.599999999999</v>
      </c>
      <c r="O17" s="32"/>
    </row>
    <row r="18" spans="1:16" ht="13.5" customHeight="1" x14ac:dyDescent="0.25">
      <c r="A18" s="132" t="s">
        <v>25</v>
      </c>
      <c r="B18" s="19" t="s">
        <v>16</v>
      </c>
      <c r="C18" s="26">
        <v>4.2</v>
      </c>
      <c r="D18" s="26">
        <v>0</v>
      </c>
      <c r="E18" s="26">
        <v>0</v>
      </c>
      <c r="F18" s="26">
        <v>0</v>
      </c>
      <c r="G18" s="25">
        <f t="shared" si="4"/>
        <v>4.2</v>
      </c>
      <c r="H18" s="26">
        <v>1.6</v>
      </c>
      <c r="I18" s="26">
        <v>0</v>
      </c>
      <c r="J18" s="26">
        <v>0</v>
      </c>
      <c r="K18" s="25">
        <f t="shared" si="5"/>
        <v>1.6</v>
      </c>
      <c r="L18" s="25">
        <f t="shared" si="6"/>
        <v>5.8000000000000007</v>
      </c>
      <c r="M18" s="26">
        <v>0</v>
      </c>
      <c r="N18" s="25">
        <f t="shared" si="7"/>
        <v>5.8000000000000007</v>
      </c>
      <c r="O18" s="32"/>
    </row>
    <row r="19" spans="1:16" ht="13.5" customHeight="1" x14ac:dyDescent="0.25">
      <c r="A19" s="132"/>
      <c r="B19" s="19" t="s">
        <v>17</v>
      </c>
      <c r="C19" s="26">
        <v>796</v>
      </c>
      <c r="D19" s="26">
        <v>0</v>
      </c>
      <c r="E19" s="26">
        <v>0</v>
      </c>
      <c r="F19" s="26"/>
      <c r="G19" s="25">
        <f t="shared" si="4"/>
        <v>796</v>
      </c>
      <c r="H19" s="26">
        <v>3</v>
      </c>
      <c r="I19" s="26">
        <v>0</v>
      </c>
      <c r="J19" s="26">
        <v>0</v>
      </c>
      <c r="K19" s="25">
        <f t="shared" si="5"/>
        <v>3</v>
      </c>
      <c r="L19" s="25">
        <f t="shared" si="6"/>
        <v>799</v>
      </c>
      <c r="M19" s="26">
        <v>0</v>
      </c>
      <c r="N19" s="25">
        <f t="shared" si="7"/>
        <v>799</v>
      </c>
      <c r="O19" s="32"/>
    </row>
    <row r="20" spans="1:16" ht="13.5" customHeight="1" x14ac:dyDescent="0.25">
      <c r="A20" s="132" t="s">
        <v>26</v>
      </c>
      <c r="B20" s="19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4"/>
        <v>0</v>
      </c>
      <c r="H20" s="26">
        <v>0</v>
      </c>
      <c r="I20" s="26">
        <v>0</v>
      </c>
      <c r="J20" s="26">
        <v>0</v>
      </c>
      <c r="K20" s="25">
        <f t="shared" si="5"/>
        <v>0</v>
      </c>
      <c r="L20" s="25">
        <f t="shared" si="6"/>
        <v>0</v>
      </c>
      <c r="M20" s="26">
        <v>0</v>
      </c>
      <c r="N20" s="25">
        <f t="shared" si="7"/>
        <v>0</v>
      </c>
      <c r="O20" s="32"/>
    </row>
    <row r="21" spans="1:16" ht="13.5" customHeight="1" x14ac:dyDescent="0.25">
      <c r="A21" s="132"/>
      <c r="B21" s="19" t="s">
        <v>17</v>
      </c>
      <c r="C21" s="26">
        <v>0</v>
      </c>
      <c r="D21" s="26">
        <v>0</v>
      </c>
      <c r="E21" s="26">
        <v>0</v>
      </c>
      <c r="F21" s="26">
        <v>0</v>
      </c>
      <c r="G21" s="25">
        <f t="shared" si="4"/>
        <v>0</v>
      </c>
      <c r="H21" s="26">
        <v>0</v>
      </c>
      <c r="I21" s="26">
        <v>0</v>
      </c>
      <c r="J21" s="26">
        <v>0</v>
      </c>
      <c r="K21" s="25">
        <f t="shared" si="5"/>
        <v>0</v>
      </c>
      <c r="L21" s="25">
        <f t="shared" si="6"/>
        <v>0</v>
      </c>
      <c r="M21" s="26">
        <v>0</v>
      </c>
      <c r="N21" s="25">
        <f t="shared" si="7"/>
        <v>0</v>
      </c>
      <c r="O21" s="32"/>
    </row>
    <row r="22" spans="1:16" ht="13.5" customHeight="1" x14ac:dyDescent="0.25">
      <c r="A22" s="16" t="s">
        <v>27</v>
      </c>
      <c r="B22" s="19" t="s">
        <v>16</v>
      </c>
      <c r="C22" s="26">
        <v>1.32</v>
      </c>
      <c r="D22" s="26">
        <v>0.1</v>
      </c>
      <c r="E22" s="26">
        <v>0</v>
      </c>
      <c r="F22" s="26">
        <v>0</v>
      </c>
      <c r="G22" s="25">
        <f t="shared" si="4"/>
        <v>1.4200000000000002</v>
      </c>
      <c r="H22" s="26">
        <v>4.0599999999999996</v>
      </c>
      <c r="I22" s="26">
        <v>0.1</v>
      </c>
      <c r="J22" s="26">
        <v>0.25</v>
      </c>
      <c r="K22" s="25">
        <f t="shared" si="5"/>
        <v>4.4099999999999993</v>
      </c>
      <c r="L22" s="25">
        <f t="shared" si="6"/>
        <v>5.8299999999999992</v>
      </c>
      <c r="M22" s="26">
        <v>0.5</v>
      </c>
      <c r="N22" s="25">
        <f t="shared" si="7"/>
        <v>6.3299999999999992</v>
      </c>
      <c r="O22" s="62"/>
    </row>
    <row r="23" spans="1:16" ht="13.5" customHeight="1" x14ac:dyDescent="0.25">
      <c r="A23" s="18"/>
      <c r="B23" s="19" t="s">
        <v>17</v>
      </c>
      <c r="C23" s="26">
        <v>101</v>
      </c>
      <c r="D23" s="26">
        <v>27</v>
      </c>
      <c r="E23" s="26">
        <v>0</v>
      </c>
      <c r="F23" s="26">
        <v>0</v>
      </c>
      <c r="G23" s="25">
        <f t="shared" si="4"/>
        <v>128</v>
      </c>
      <c r="H23" s="26">
        <v>252</v>
      </c>
      <c r="I23" s="26">
        <v>27</v>
      </c>
      <c r="J23" s="26">
        <v>5</v>
      </c>
      <c r="K23" s="25">
        <f t="shared" si="5"/>
        <v>284</v>
      </c>
      <c r="L23" s="25">
        <f t="shared" si="6"/>
        <v>412</v>
      </c>
      <c r="M23" s="26">
        <v>19</v>
      </c>
      <c r="N23" s="25">
        <f t="shared" si="7"/>
        <v>431</v>
      </c>
      <c r="O23" s="62"/>
    </row>
    <row r="24" spans="1:16" ht="13.5" customHeight="1" x14ac:dyDescent="0.25">
      <c r="A24" s="127" t="s">
        <v>28</v>
      </c>
      <c r="B24" s="19" t="s">
        <v>16</v>
      </c>
      <c r="C24" s="26">
        <v>1.8</v>
      </c>
      <c r="D24" s="26">
        <v>1.51</v>
      </c>
      <c r="E24" s="26">
        <v>0</v>
      </c>
      <c r="F24" s="26">
        <v>0</v>
      </c>
      <c r="G24" s="25">
        <f t="shared" si="4"/>
        <v>3.31</v>
      </c>
      <c r="H24" s="26">
        <v>0.3</v>
      </c>
      <c r="I24" s="26">
        <v>0</v>
      </c>
      <c r="J24" s="26">
        <v>0</v>
      </c>
      <c r="K24" s="25">
        <f t="shared" si="5"/>
        <v>0.3</v>
      </c>
      <c r="L24" s="25">
        <f t="shared" si="6"/>
        <v>3.61</v>
      </c>
      <c r="M24" s="26">
        <v>2.2200000000000002</v>
      </c>
      <c r="N24" s="25">
        <f t="shared" si="7"/>
        <v>5.83</v>
      </c>
      <c r="O24" s="32"/>
    </row>
    <row r="25" spans="1:16" ht="13.5" customHeight="1" x14ac:dyDescent="0.25">
      <c r="A25" s="127"/>
      <c r="B25" s="19" t="s">
        <v>17</v>
      </c>
      <c r="C25" s="26">
        <v>28</v>
      </c>
      <c r="D25" s="26">
        <v>21</v>
      </c>
      <c r="E25" s="26">
        <v>0</v>
      </c>
      <c r="F25" s="26">
        <v>0</v>
      </c>
      <c r="G25" s="25">
        <f t="shared" si="4"/>
        <v>49</v>
      </c>
      <c r="H25" s="26">
        <v>25</v>
      </c>
      <c r="I25" s="26">
        <v>0</v>
      </c>
      <c r="J25" s="26">
        <v>0</v>
      </c>
      <c r="K25" s="25">
        <f t="shared" si="5"/>
        <v>25</v>
      </c>
      <c r="L25" s="25">
        <f t="shared" si="6"/>
        <v>74</v>
      </c>
      <c r="M25" s="26">
        <v>27</v>
      </c>
      <c r="N25" s="25">
        <f t="shared" si="7"/>
        <v>101</v>
      </c>
      <c r="O25" s="32"/>
    </row>
    <row r="26" spans="1:16" ht="13.5" customHeight="1" x14ac:dyDescent="0.25">
      <c r="A26" s="127" t="s">
        <v>29</v>
      </c>
      <c r="B26" s="19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4"/>
        <v>0</v>
      </c>
      <c r="H26" s="26">
        <v>0</v>
      </c>
      <c r="I26" s="26">
        <v>0</v>
      </c>
      <c r="J26" s="26">
        <v>0</v>
      </c>
      <c r="K26" s="25">
        <f t="shared" si="5"/>
        <v>0</v>
      </c>
      <c r="L26" s="25">
        <f t="shared" si="6"/>
        <v>0</v>
      </c>
      <c r="M26" s="26">
        <v>0</v>
      </c>
      <c r="N26" s="25">
        <f t="shared" si="7"/>
        <v>0</v>
      </c>
      <c r="O26" s="32"/>
    </row>
    <row r="27" spans="1:16" ht="13.5" customHeight="1" x14ac:dyDescent="0.25">
      <c r="A27" s="127"/>
      <c r="B27" s="19" t="s">
        <v>17</v>
      </c>
      <c r="C27" s="26">
        <v>0</v>
      </c>
      <c r="D27" s="26">
        <v>0</v>
      </c>
      <c r="E27" s="26">
        <v>0</v>
      </c>
      <c r="F27" s="26">
        <v>0</v>
      </c>
      <c r="G27" s="25">
        <f t="shared" si="4"/>
        <v>0</v>
      </c>
      <c r="H27" s="26">
        <v>0</v>
      </c>
      <c r="I27" s="26">
        <v>0</v>
      </c>
      <c r="J27" s="26">
        <v>0</v>
      </c>
      <c r="K27" s="25">
        <f t="shared" si="5"/>
        <v>0</v>
      </c>
      <c r="L27" s="25">
        <f t="shared" si="6"/>
        <v>0</v>
      </c>
      <c r="M27" s="26">
        <v>0</v>
      </c>
      <c r="N27" s="25">
        <f t="shared" si="7"/>
        <v>0</v>
      </c>
      <c r="O27" s="32"/>
    </row>
    <row r="28" spans="1:16" ht="13.5" customHeight="1" x14ac:dyDescent="0.25">
      <c r="A28" s="127" t="s">
        <v>30</v>
      </c>
      <c r="B28" s="19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4"/>
        <v>0</v>
      </c>
      <c r="H28" s="26">
        <v>0</v>
      </c>
      <c r="I28" s="26">
        <v>0</v>
      </c>
      <c r="J28" s="26">
        <v>0</v>
      </c>
      <c r="K28" s="25">
        <f t="shared" si="5"/>
        <v>0</v>
      </c>
      <c r="L28" s="25">
        <f t="shared" si="6"/>
        <v>0</v>
      </c>
      <c r="M28" s="26">
        <v>0</v>
      </c>
      <c r="N28" s="25">
        <f t="shared" si="7"/>
        <v>0</v>
      </c>
      <c r="O28" s="32"/>
    </row>
    <row r="29" spans="1:16" ht="13.5" customHeight="1" x14ac:dyDescent="0.25">
      <c r="A29" s="127"/>
      <c r="B29" s="19" t="s">
        <v>17</v>
      </c>
      <c r="C29" s="26">
        <v>0</v>
      </c>
      <c r="D29" s="26">
        <v>0</v>
      </c>
      <c r="E29" s="26">
        <v>0</v>
      </c>
      <c r="F29" s="26">
        <v>0</v>
      </c>
      <c r="G29" s="25">
        <f t="shared" si="4"/>
        <v>0</v>
      </c>
      <c r="H29" s="26">
        <v>0</v>
      </c>
      <c r="I29" s="26">
        <v>0</v>
      </c>
      <c r="J29" s="26">
        <v>0</v>
      </c>
      <c r="K29" s="25">
        <f t="shared" si="5"/>
        <v>0</v>
      </c>
      <c r="L29" s="25">
        <f t="shared" si="6"/>
        <v>0</v>
      </c>
      <c r="M29" s="26">
        <v>0</v>
      </c>
      <c r="N29" s="25">
        <f t="shared" si="7"/>
        <v>0</v>
      </c>
      <c r="O29" s="32"/>
      <c r="P29" s="40"/>
    </row>
    <row r="30" spans="1:16" ht="13.5" customHeight="1" x14ac:dyDescent="0.25">
      <c r="A30" s="127" t="s">
        <v>31</v>
      </c>
      <c r="B30" s="19" t="s">
        <v>16</v>
      </c>
      <c r="C30" s="26">
        <v>52.2</v>
      </c>
      <c r="D30" s="26">
        <v>2.06</v>
      </c>
      <c r="E30" s="26">
        <v>0.77</v>
      </c>
      <c r="F30" s="26">
        <v>0.43</v>
      </c>
      <c r="G30" s="25">
        <f>SUM(C30:F30)</f>
        <v>55.460000000000008</v>
      </c>
      <c r="H30" s="26">
        <v>11.87</v>
      </c>
      <c r="I30" s="26">
        <v>0.08</v>
      </c>
      <c r="J30" s="26">
        <v>1.7</v>
      </c>
      <c r="K30" s="25">
        <f t="shared" si="5"/>
        <v>13.649999999999999</v>
      </c>
      <c r="L30" s="25">
        <f t="shared" si="6"/>
        <v>69.110000000000014</v>
      </c>
      <c r="M30" s="26">
        <v>1.04</v>
      </c>
      <c r="N30" s="25">
        <f t="shared" si="7"/>
        <v>70.15000000000002</v>
      </c>
      <c r="O30" s="32"/>
      <c r="P30" s="40"/>
    </row>
    <row r="31" spans="1:16" ht="13.5" customHeight="1" x14ac:dyDescent="0.25">
      <c r="A31" s="127"/>
      <c r="B31" s="19" t="s">
        <v>17</v>
      </c>
      <c r="C31" s="26">
        <v>5460</v>
      </c>
      <c r="D31" s="26">
        <v>204</v>
      </c>
      <c r="E31" s="26">
        <v>169</v>
      </c>
      <c r="F31" s="26">
        <v>83</v>
      </c>
      <c r="G31" s="25">
        <f>SUM(C31:F31)</f>
        <v>5916</v>
      </c>
      <c r="H31" s="26">
        <v>1788</v>
      </c>
      <c r="I31" s="26">
        <v>13</v>
      </c>
      <c r="J31" s="26">
        <v>122</v>
      </c>
      <c r="K31" s="25">
        <f t="shared" si="5"/>
        <v>1923</v>
      </c>
      <c r="L31" s="25">
        <f t="shared" si="6"/>
        <v>7839</v>
      </c>
      <c r="M31" s="26">
        <v>52</v>
      </c>
      <c r="N31" s="25">
        <f t="shared" si="7"/>
        <v>7891</v>
      </c>
      <c r="O31" s="32"/>
      <c r="P31" s="40"/>
    </row>
    <row r="32" spans="1:16" ht="13.5" customHeight="1" x14ac:dyDescent="0.25">
      <c r="A32" s="127" t="s">
        <v>32</v>
      </c>
      <c r="B32" s="19" t="s">
        <v>16</v>
      </c>
      <c r="C32" s="26">
        <v>12.88</v>
      </c>
      <c r="D32" s="26">
        <v>9.56</v>
      </c>
      <c r="E32" s="26">
        <v>0</v>
      </c>
      <c r="F32" s="26">
        <v>0</v>
      </c>
      <c r="G32" s="25">
        <f t="shared" si="4"/>
        <v>22.44</v>
      </c>
      <c r="H32" s="26">
        <v>10.58</v>
      </c>
      <c r="I32" s="26">
        <v>1.52</v>
      </c>
      <c r="J32" s="26">
        <v>0.61</v>
      </c>
      <c r="K32" s="25">
        <f t="shared" si="5"/>
        <v>12.709999999999999</v>
      </c>
      <c r="L32" s="25">
        <f t="shared" si="6"/>
        <v>35.15</v>
      </c>
      <c r="M32" s="26">
        <v>2.48</v>
      </c>
      <c r="N32" s="25">
        <f t="shared" si="7"/>
        <v>37.629999999999995</v>
      </c>
      <c r="O32" s="32"/>
      <c r="P32" s="40"/>
    </row>
    <row r="33" spans="1:16" ht="13.5" customHeight="1" x14ac:dyDescent="0.25">
      <c r="A33" s="127"/>
      <c r="B33" s="19" t="s">
        <v>17</v>
      </c>
      <c r="C33" s="79">
        <v>197</v>
      </c>
      <c r="D33" s="79">
        <v>151</v>
      </c>
      <c r="E33" s="79">
        <v>0</v>
      </c>
      <c r="F33" s="79">
        <v>0</v>
      </c>
      <c r="G33" s="63">
        <f t="shared" si="4"/>
        <v>348</v>
      </c>
      <c r="H33" s="79">
        <v>142.4</v>
      </c>
      <c r="I33" s="79">
        <v>25</v>
      </c>
      <c r="J33" s="79">
        <v>4.5999999999999996</v>
      </c>
      <c r="K33" s="63">
        <f t="shared" si="5"/>
        <v>172</v>
      </c>
      <c r="L33" s="63">
        <f t="shared" si="6"/>
        <v>520</v>
      </c>
      <c r="M33" s="79">
        <v>98</v>
      </c>
      <c r="N33" s="63">
        <f t="shared" si="7"/>
        <v>618</v>
      </c>
      <c r="O33" s="32"/>
      <c r="P33" s="40"/>
    </row>
    <row r="34" spans="1:16" ht="13.5" customHeight="1" x14ac:dyDescent="0.25">
      <c r="A34" s="133" t="s">
        <v>33</v>
      </c>
      <c r="B34" s="21" t="s">
        <v>16</v>
      </c>
      <c r="C34" s="26">
        <v>0.36</v>
      </c>
      <c r="D34" s="26">
        <v>0</v>
      </c>
      <c r="E34" s="26">
        <v>0</v>
      </c>
      <c r="F34" s="26">
        <v>0</v>
      </c>
      <c r="G34" s="25">
        <f t="shared" si="4"/>
        <v>0.36</v>
      </c>
      <c r="H34" s="26">
        <v>0</v>
      </c>
      <c r="I34" s="26">
        <v>0</v>
      </c>
      <c r="J34" s="26">
        <v>0.2</v>
      </c>
      <c r="K34" s="25">
        <f t="shared" si="5"/>
        <v>0.2</v>
      </c>
      <c r="L34" s="25">
        <f t="shared" si="6"/>
        <v>0.56000000000000005</v>
      </c>
      <c r="M34" s="26">
        <v>0.2</v>
      </c>
      <c r="N34" s="25">
        <f t="shared" si="7"/>
        <v>0.76</v>
      </c>
      <c r="O34" s="32"/>
      <c r="P34" s="40"/>
    </row>
    <row r="35" spans="1:16" ht="13.5" customHeight="1" x14ac:dyDescent="0.25">
      <c r="A35" s="133"/>
      <c r="B35" s="21" t="s">
        <v>17</v>
      </c>
      <c r="C35" s="26">
        <v>100</v>
      </c>
      <c r="D35" s="26">
        <v>0</v>
      </c>
      <c r="E35" s="26">
        <v>0</v>
      </c>
      <c r="F35" s="26">
        <v>0</v>
      </c>
      <c r="G35" s="25">
        <f t="shared" si="4"/>
        <v>100</v>
      </c>
      <c r="H35" s="26">
        <v>0</v>
      </c>
      <c r="I35" s="26">
        <v>0</v>
      </c>
      <c r="J35" s="26">
        <v>35</v>
      </c>
      <c r="K35" s="25">
        <f t="shared" si="5"/>
        <v>35</v>
      </c>
      <c r="L35" s="25">
        <f t="shared" si="6"/>
        <v>135</v>
      </c>
      <c r="M35" s="26">
        <v>29</v>
      </c>
      <c r="N35" s="63">
        <f t="shared" si="7"/>
        <v>164</v>
      </c>
      <c r="O35" s="32"/>
      <c r="P35" s="40"/>
    </row>
    <row r="36" spans="1:16" ht="13.5" customHeight="1" x14ac:dyDescent="0.25">
      <c r="A36" s="133" t="s">
        <v>34</v>
      </c>
      <c r="B36" s="21" t="s">
        <v>16</v>
      </c>
      <c r="C36" s="26">
        <v>1.5</v>
      </c>
      <c r="D36" s="26">
        <v>0</v>
      </c>
      <c r="E36" s="26">
        <v>0</v>
      </c>
      <c r="F36" s="26">
        <v>0</v>
      </c>
      <c r="G36" s="25">
        <f t="shared" si="4"/>
        <v>1.5</v>
      </c>
      <c r="H36" s="26">
        <v>0.3</v>
      </c>
      <c r="I36" s="26"/>
      <c r="J36" s="26">
        <v>0.01</v>
      </c>
      <c r="K36" s="25">
        <f t="shared" si="5"/>
        <v>0.31</v>
      </c>
      <c r="L36" s="25">
        <f t="shared" si="6"/>
        <v>1.81</v>
      </c>
      <c r="M36" s="26">
        <v>8.3699999999999992</v>
      </c>
      <c r="N36" s="25">
        <f t="shared" si="7"/>
        <v>10.18</v>
      </c>
      <c r="O36" s="32"/>
      <c r="P36" s="40"/>
    </row>
    <row r="37" spans="1:16" ht="13.5" customHeight="1" x14ac:dyDescent="0.25">
      <c r="A37" s="133"/>
      <c r="B37" s="21" t="s">
        <v>17</v>
      </c>
      <c r="C37" s="79">
        <v>49</v>
      </c>
      <c r="D37" s="79">
        <v>0</v>
      </c>
      <c r="E37" s="79">
        <v>0</v>
      </c>
      <c r="F37" s="79">
        <v>0</v>
      </c>
      <c r="G37" s="63">
        <f t="shared" si="4"/>
        <v>49</v>
      </c>
      <c r="H37" s="79">
        <v>48.16</v>
      </c>
      <c r="I37" s="79"/>
      <c r="J37" s="79">
        <v>2.52</v>
      </c>
      <c r="K37" s="63">
        <f t="shared" si="5"/>
        <v>50.68</v>
      </c>
      <c r="L37" s="63">
        <f t="shared" si="6"/>
        <v>99.68</v>
      </c>
      <c r="M37" s="79">
        <v>122</v>
      </c>
      <c r="N37" s="63">
        <f t="shared" si="7"/>
        <v>221.68</v>
      </c>
      <c r="O37" s="32"/>
      <c r="P37" s="40"/>
    </row>
    <row r="38" spans="1:16" ht="13.5" customHeight="1" x14ac:dyDescent="0.25">
      <c r="A38" s="18" t="s">
        <v>35</v>
      </c>
      <c r="B38" s="19" t="s">
        <v>16</v>
      </c>
      <c r="C38" s="25">
        <f t="shared" ref="C38:F38" si="8">C4+C12+C14+C16+C18+C20+C22+C24+C26+C28+C30+C32+C34+C36</f>
        <v>3174.3100000000004</v>
      </c>
      <c r="D38" s="25">
        <f t="shared" si="8"/>
        <v>1213.53</v>
      </c>
      <c r="E38" s="25">
        <f t="shared" si="8"/>
        <v>60.889999999999993</v>
      </c>
      <c r="F38" s="25">
        <f t="shared" si="8"/>
        <v>95.72</v>
      </c>
      <c r="G38" s="25">
        <f>G4+G12+G14+G16+G18+G20+G22+G24+G26+G28+G30+G32+G34+G36</f>
        <v>4544.4499999999989</v>
      </c>
      <c r="H38" s="25">
        <f t="shared" ref="H38:J38" si="9">H4+H12+H14+H16+H18+H20+H22+H24+H26+H28+H30+H32+H34+H36</f>
        <v>2941.9800000000005</v>
      </c>
      <c r="I38" s="25">
        <f t="shared" si="9"/>
        <v>171.75000000000003</v>
      </c>
      <c r="J38" s="25">
        <f t="shared" si="9"/>
        <v>433.26</v>
      </c>
      <c r="K38" s="25">
        <f t="shared" ref="K38" si="10">K4+K12+K14+K16+K18+K20+K22+K24+K26+K28+K30+K32+K34+K36</f>
        <v>3546.9899999999993</v>
      </c>
      <c r="L38" s="25">
        <f>L4+L12+L14+L16+L18+L20+L22+L24+L26+L28+L30+L32+L34+L36</f>
        <v>8091.44</v>
      </c>
      <c r="M38" s="25">
        <f>M4+M12+M14+M16+M18+M20+M22+M24+M26+M28+M30+M32+M34+M36</f>
        <v>1135.9399999999998</v>
      </c>
      <c r="N38" s="29">
        <f>N4+N12+N14+N16+N18+N20+N22+N24+N26+N28+N30+N32+N34+N36</f>
        <v>9227.3799999999974</v>
      </c>
      <c r="O38" s="36"/>
      <c r="P38" s="3"/>
    </row>
    <row r="39" spans="1:16" ht="13.5" customHeight="1" x14ac:dyDescent="0.25">
      <c r="A39" s="19"/>
      <c r="B39" s="19" t="s">
        <v>17</v>
      </c>
      <c r="C39" s="63">
        <f t="shared" ref="C39:J39" si="11">C5+C13+C15+C17+C19+C21+C23+C25+C27+C29+C31+C33+C35+C37</f>
        <v>297914.7</v>
      </c>
      <c r="D39" s="63">
        <f t="shared" si="11"/>
        <v>101244.09999999999</v>
      </c>
      <c r="E39" s="63">
        <f t="shared" si="11"/>
        <v>1512.5</v>
      </c>
      <c r="F39" s="63">
        <f t="shared" si="11"/>
        <v>5976.45</v>
      </c>
      <c r="G39" s="63">
        <f t="shared" si="11"/>
        <v>406647.75</v>
      </c>
      <c r="H39" s="63">
        <f t="shared" si="11"/>
        <v>275795.56</v>
      </c>
      <c r="I39" s="63">
        <f t="shared" si="11"/>
        <v>16423.900000000001</v>
      </c>
      <c r="J39" s="63">
        <f t="shared" si="11"/>
        <v>60944.12999999999</v>
      </c>
      <c r="K39" s="63">
        <f t="shared" ref="K39:M39" si="12">K5+K13+K15+K17+K19+K21+K23+K25+K27+K29+K31+K33+K35+K37</f>
        <v>353163.59</v>
      </c>
      <c r="L39" s="63">
        <f t="shared" si="12"/>
        <v>759811.34000000008</v>
      </c>
      <c r="M39" s="63">
        <f t="shared" si="12"/>
        <v>95790.720000000001</v>
      </c>
      <c r="N39" s="63">
        <f>N5+N13+N15+N17+N19+N21+N23+N25+N27+N29+N31+N33+N35+N37</f>
        <v>855602.05999999994</v>
      </c>
      <c r="O39" s="32"/>
      <c r="P39" s="3"/>
    </row>
    <row r="40" spans="1:16" x14ac:dyDescent="0.25">
      <c r="C40" s="32"/>
      <c r="D40" s="32"/>
      <c r="E40" s="32"/>
      <c r="F40" s="32"/>
      <c r="G40" s="32"/>
      <c r="H40" s="30"/>
      <c r="I40" s="30"/>
      <c r="J40" s="32"/>
      <c r="K40" s="32"/>
      <c r="L40" s="32"/>
      <c r="M40" s="30"/>
      <c r="N40" s="32"/>
      <c r="O40" s="32"/>
    </row>
    <row r="41" spans="1:16" x14ac:dyDescent="0.25">
      <c r="C41" s="32"/>
      <c r="D41" s="32"/>
      <c r="E41" s="32"/>
      <c r="F41" s="32"/>
      <c r="G41" s="32"/>
      <c r="H41" s="32"/>
      <c r="I41" s="30"/>
      <c r="J41" s="32"/>
      <c r="K41" s="32"/>
      <c r="L41" s="32"/>
      <c r="M41" s="30"/>
      <c r="N41" s="32"/>
      <c r="O41" s="32"/>
    </row>
    <row r="42" spans="1:16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0"/>
      <c r="N42" s="32"/>
      <c r="O42" s="32"/>
    </row>
    <row r="43" spans="1:16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0"/>
      <c r="N43" s="32"/>
      <c r="O43" s="32"/>
    </row>
    <row r="44" spans="1:16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6" x14ac:dyDescent="0.25"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6" x14ac:dyDescent="0.25"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6" x14ac:dyDescent="0.25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6" x14ac:dyDescent="0.25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workbookViewId="0">
      <selection activeCell="K42" sqref="K42"/>
    </sheetView>
  </sheetViews>
  <sheetFormatPr defaultRowHeight="15" x14ac:dyDescent="0.25"/>
  <cols>
    <col min="1" max="1" width="35.85546875" style="39" customWidth="1"/>
    <col min="2" max="2" width="4" style="39" customWidth="1"/>
    <col min="3" max="3" width="8.42578125" style="39" customWidth="1"/>
    <col min="4" max="4" width="8.140625" style="39" customWidth="1"/>
    <col min="5" max="6" width="6.42578125" style="39" customWidth="1"/>
    <col min="7" max="7" width="12.140625" style="39" customWidth="1"/>
    <col min="8" max="8" width="7.42578125" style="39" customWidth="1"/>
    <col min="9" max="9" width="7.85546875" style="39" customWidth="1"/>
    <col min="10" max="10" width="7.7109375" style="39" customWidth="1"/>
    <col min="11" max="11" width="11.140625" style="39" customWidth="1"/>
    <col min="12" max="12" width="7.7109375" style="39" customWidth="1"/>
    <col min="13" max="13" width="7.28515625" style="39" customWidth="1"/>
    <col min="14" max="14" width="11.28515625" style="39" customWidth="1"/>
    <col min="15" max="16384" width="9.140625" style="39"/>
  </cols>
  <sheetData>
    <row r="1" spans="1:15" ht="12" customHeight="1" x14ac:dyDescent="0.25">
      <c r="A1" s="80" t="s">
        <v>45</v>
      </c>
    </row>
    <row r="2" spans="1:15" ht="12" customHeight="1" x14ac:dyDescent="0.25">
      <c r="A2" s="17" t="s">
        <v>0</v>
      </c>
      <c r="B2" s="17"/>
      <c r="C2" s="128" t="s">
        <v>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" t="s">
        <v>2</v>
      </c>
    </row>
    <row r="3" spans="1:15" ht="38.25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5" ht="14.25" customHeight="1" x14ac:dyDescent="0.25">
      <c r="A4" s="16" t="s">
        <v>15</v>
      </c>
      <c r="B4" s="19" t="s">
        <v>16</v>
      </c>
      <c r="C4" s="69">
        <f>C6+C8+C10</f>
        <v>2974.3</v>
      </c>
      <c r="D4" s="69">
        <f>D6+D8+D10</f>
        <v>939.22</v>
      </c>
      <c r="E4" s="69">
        <f>E6+E8+E10</f>
        <v>8.25</v>
      </c>
      <c r="F4" s="69">
        <f t="shared" ref="F4:M5" si="0">F6+F8+F10</f>
        <v>30.34</v>
      </c>
      <c r="G4" s="69">
        <f t="shared" si="0"/>
        <v>3952.1099999999997</v>
      </c>
      <c r="H4" s="69">
        <f t="shared" si="0"/>
        <v>2475.5099999999998</v>
      </c>
      <c r="I4" s="69">
        <f t="shared" si="0"/>
        <v>98.34</v>
      </c>
      <c r="J4" s="69">
        <f t="shared" si="0"/>
        <v>359.32000000000005</v>
      </c>
      <c r="K4" s="69">
        <f t="shared" si="0"/>
        <v>2933.1699999999996</v>
      </c>
      <c r="L4" s="69">
        <f t="shared" si="0"/>
        <v>6885.28</v>
      </c>
      <c r="M4" s="69">
        <f t="shared" si="0"/>
        <v>724.26</v>
      </c>
      <c r="N4" s="69">
        <f>N6+N8+N10</f>
        <v>7609.5399999999991</v>
      </c>
      <c r="O4" s="40"/>
    </row>
    <row r="5" spans="1:15" ht="14.25" customHeight="1" x14ac:dyDescent="0.25">
      <c r="A5" s="18"/>
      <c r="B5" s="19" t="s">
        <v>17</v>
      </c>
      <c r="C5" s="73">
        <f>C7+C9+C11</f>
        <v>707115</v>
      </c>
      <c r="D5" s="73">
        <f t="shared" ref="D5:G5" si="1">D7+D9+D11</f>
        <v>201804.4</v>
      </c>
      <c r="E5" s="73">
        <f t="shared" si="1"/>
        <v>315</v>
      </c>
      <c r="F5" s="73">
        <f t="shared" si="1"/>
        <v>3405.45</v>
      </c>
      <c r="G5" s="73">
        <f t="shared" si="1"/>
        <v>912639.85</v>
      </c>
      <c r="H5" s="73">
        <f>H7+H9+H11</f>
        <v>537024.56000000006</v>
      </c>
      <c r="I5" s="73">
        <f t="shared" si="0"/>
        <v>19880.599999999999</v>
      </c>
      <c r="J5" s="73">
        <f t="shared" si="0"/>
        <v>66320.14</v>
      </c>
      <c r="K5" s="73">
        <f t="shared" si="0"/>
        <v>623225.30000000005</v>
      </c>
      <c r="L5" s="73">
        <f t="shared" si="0"/>
        <v>1535865.15</v>
      </c>
      <c r="M5" s="73">
        <f>M7+M9+M11</f>
        <v>92825.77</v>
      </c>
      <c r="N5" s="73">
        <f>N7+N9+N11</f>
        <v>1628690.92</v>
      </c>
      <c r="O5" s="40"/>
    </row>
    <row r="6" spans="1:15" x14ac:dyDescent="0.25">
      <c r="A6" s="129" t="s">
        <v>18</v>
      </c>
      <c r="B6" s="5" t="s">
        <v>16</v>
      </c>
      <c r="C6" s="86">
        <f>'Kurzeme valsts'!C6+'Kurzeme pārējie'!C6</f>
        <v>1883.6000000000001</v>
      </c>
      <c r="D6" s="86">
        <f>'Kurzeme valsts'!D6+'Kurzeme pārējie'!D6</f>
        <v>698.77</v>
      </c>
      <c r="E6" s="86">
        <f>'Kurzeme valsts'!E6+'Kurzeme pārējie'!E6</f>
        <v>0</v>
      </c>
      <c r="F6" s="86">
        <f>'Kurzeme valsts'!F6+'Kurzeme pārējie'!F6</f>
        <v>15.44</v>
      </c>
      <c r="G6" s="70">
        <f>SUM(C6:F6)</f>
        <v>2597.81</v>
      </c>
      <c r="H6" s="86">
        <f>'Kurzeme valsts'!H6+'Kurzeme pārējie'!H6</f>
        <v>1930.84</v>
      </c>
      <c r="I6" s="86">
        <f>'Kurzeme valsts'!I6+'Kurzeme pārējie'!I6</f>
        <v>88</v>
      </c>
      <c r="J6" s="86">
        <f>'Kurzeme valsts'!J6+'Kurzeme pārējie'!J6</f>
        <v>294.40000000000003</v>
      </c>
      <c r="K6" s="70">
        <f>SUM(H6:J6)</f>
        <v>2313.2399999999998</v>
      </c>
      <c r="L6" s="70">
        <f>G6+K6</f>
        <v>4911.0499999999993</v>
      </c>
      <c r="M6" s="86">
        <f>'Kurzeme valsts'!M6+'Kurzeme pārējie'!M6</f>
        <v>518.43999999999994</v>
      </c>
      <c r="N6" s="10">
        <f>SUM(L6:M6)</f>
        <v>5429.4899999999989</v>
      </c>
      <c r="O6" s="40"/>
    </row>
    <row r="7" spans="1:15" ht="15.75" x14ac:dyDescent="0.25">
      <c r="A7" s="129"/>
      <c r="B7" s="19" t="s">
        <v>17</v>
      </c>
      <c r="C7" s="87">
        <f>'Kurzeme valsts'!C7+'Kurzeme pārējie'!C7</f>
        <v>517734</v>
      </c>
      <c r="D7" s="95">
        <f>'Kurzeme valsts'!D7+'Kurzeme pārējie'!D7</f>
        <v>173882</v>
      </c>
      <c r="E7" s="95">
        <f>'Kurzeme valsts'!E7+'Kurzeme pārējie'!E7</f>
        <v>0</v>
      </c>
      <c r="F7" s="95">
        <f>'Kurzeme valsts'!F7+'Kurzeme pārējie'!F7</f>
        <v>2891</v>
      </c>
      <c r="G7" s="78">
        <f t="shared" ref="G7:G37" si="2">SUM(C7:F7)</f>
        <v>694507</v>
      </c>
      <c r="H7" s="95">
        <f>'Kurzeme valsts'!H7+'Kurzeme pārējie'!H7</f>
        <v>460043.2</v>
      </c>
      <c r="I7" s="95">
        <f>'Kurzeme valsts'!I7+'Kurzeme pārējie'!I7</f>
        <v>19377.599999999999</v>
      </c>
      <c r="J7" s="95">
        <f>'Kurzeme valsts'!J7+'Kurzeme pārējie'!J7</f>
        <v>63412.04</v>
      </c>
      <c r="K7" s="78">
        <f t="shared" ref="K7:K36" si="3">SUM(H7:J7)</f>
        <v>542832.84</v>
      </c>
      <c r="L7" s="74">
        <f t="shared" ref="L7:L37" si="4">G7+K7</f>
        <v>1237339.8399999999</v>
      </c>
      <c r="M7" s="87">
        <f>'Kurzeme valsts'!M7+'Kurzeme pārējie'!M7</f>
        <v>85982.67</v>
      </c>
      <c r="N7" s="74">
        <f t="shared" ref="N7:N36" si="5">SUM(L7:M7)</f>
        <v>1323322.5099999998</v>
      </c>
      <c r="O7" s="40"/>
    </row>
    <row r="8" spans="1:15" ht="20.25" customHeight="1" x14ac:dyDescent="0.25">
      <c r="A8" s="129" t="s">
        <v>19</v>
      </c>
      <c r="B8" s="19" t="s">
        <v>16</v>
      </c>
      <c r="C8" s="86">
        <f>'Kurzeme valsts'!C8+'Kurzeme pārējie'!C8</f>
        <v>268.02999999999997</v>
      </c>
      <c r="D8" s="60">
        <f>'Kurzeme valsts'!D8+'Kurzeme pārējie'!D8</f>
        <v>143.88</v>
      </c>
      <c r="E8" s="60">
        <f>'Kurzeme valsts'!E8+'Kurzeme pārējie'!E8</f>
        <v>8.25</v>
      </c>
      <c r="F8" s="60">
        <f>'Kurzeme valsts'!F8+'Kurzeme pārējie'!F8</f>
        <v>14.9</v>
      </c>
      <c r="G8" s="26">
        <f t="shared" si="2"/>
        <v>435.05999999999995</v>
      </c>
      <c r="H8" s="60">
        <f>'Kurzeme valsts'!H8+'Kurzeme pārējie'!H8</f>
        <v>180.73</v>
      </c>
      <c r="I8" s="60">
        <f>'Kurzeme valsts'!I8+'Kurzeme pārējie'!I8</f>
        <v>10.34</v>
      </c>
      <c r="J8" s="60">
        <f>'Kurzeme valsts'!J8+'Kurzeme pārējie'!J8</f>
        <v>64.92</v>
      </c>
      <c r="K8" s="26">
        <f t="shared" si="3"/>
        <v>255.99</v>
      </c>
      <c r="L8" s="70">
        <f t="shared" si="4"/>
        <v>691.05</v>
      </c>
      <c r="M8" s="86">
        <f>'Kurzeme valsts'!M8+'Kurzeme pārējie'!M8</f>
        <v>205.82</v>
      </c>
      <c r="N8" s="70">
        <f t="shared" si="5"/>
        <v>896.86999999999989</v>
      </c>
      <c r="O8" s="40"/>
    </row>
    <row r="9" spans="1:15" ht="22.5" customHeight="1" x14ac:dyDescent="0.25">
      <c r="A9" s="129"/>
      <c r="B9" s="19" t="s">
        <v>17</v>
      </c>
      <c r="C9" s="87">
        <f>'Kurzeme valsts'!C9+'Kurzeme pārējie'!C9</f>
        <v>17965</v>
      </c>
      <c r="D9" s="95">
        <f>'Kurzeme valsts'!D9+'Kurzeme pārējie'!D9</f>
        <v>6650.4</v>
      </c>
      <c r="E9" s="95">
        <f>'Kurzeme valsts'!E9+'Kurzeme pārējie'!E9</f>
        <v>315</v>
      </c>
      <c r="F9" s="95">
        <f>'Kurzeme valsts'!F9+'Kurzeme pārējie'!F9</f>
        <v>514.45000000000005</v>
      </c>
      <c r="G9" s="79">
        <f>SUM(C9:F9)</f>
        <v>25444.850000000002</v>
      </c>
      <c r="H9" s="95">
        <f>'Kurzeme valsts'!H9+'Kurzeme pārējie'!H9</f>
        <v>8127.06</v>
      </c>
      <c r="I9" s="95">
        <f>'Kurzeme valsts'!I9+'Kurzeme pārējie'!I9</f>
        <v>503</v>
      </c>
      <c r="J9" s="95">
        <f>'Kurzeme valsts'!J9+'Kurzeme pārējie'!J9</f>
        <v>2908.1</v>
      </c>
      <c r="K9" s="79">
        <f t="shared" si="3"/>
        <v>11538.160000000002</v>
      </c>
      <c r="L9" s="75">
        <f>G9+K9</f>
        <v>36983.01</v>
      </c>
      <c r="M9" s="87">
        <f>'Kurzeme valsts'!M9+'Kurzeme pārējie'!M9</f>
        <v>6843.1</v>
      </c>
      <c r="N9" s="75">
        <f>SUM(L9:M9)</f>
        <v>43826.11</v>
      </c>
      <c r="O9" s="40"/>
    </row>
    <row r="10" spans="1:15" ht="13.5" customHeight="1" x14ac:dyDescent="0.25">
      <c r="A10" s="129" t="s">
        <v>20</v>
      </c>
      <c r="B10" s="19" t="s">
        <v>16</v>
      </c>
      <c r="C10" s="86">
        <f>'Kurzeme valsts'!C10+'Kurzeme pārējie'!C10</f>
        <v>822.67</v>
      </c>
      <c r="D10" s="60">
        <f>'Kurzeme valsts'!D10+'Kurzeme pārējie'!D10</f>
        <v>96.57</v>
      </c>
      <c r="E10" s="60">
        <f>'Kurzeme valsts'!E10+'Kurzeme pārējie'!E10</f>
        <v>0</v>
      </c>
      <c r="F10" s="60">
        <f>'Kurzeme valsts'!F10+'Kurzeme pārējie'!F10</f>
        <v>0</v>
      </c>
      <c r="G10" s="26">
        <f t="shared" si="2"/>
        <v>919.24</v>
      </c>
      <c r="H10" s="60">
        <f>'Kurzeme valsts'!H10+'Kurzeme pārējie'!H10</f>
        <v>363.94</v>
      </c>
      <c r="I10" s="60">
        <f>'Kurzeme valsts'!I10+'Kurzeme pārējie'!I10</f>
        <v>0</v>
      </c>
      <c r="J10" s="60">
        <f>'Kurzeme valsts'!J10+'Kurzeme pārējie'!J10</f>
        <v>0</v>
      </c>
      <c r="K10" s="26">
        <f t="shared" si="3"/>
        <v>363.94</v>
      </c>
      <c r="L10" s="70">
        <f t="shared" si="4"/>
        <v>1283.18</v>
      </c>
      <c r="M10" s="86">
        <f>'Kurzeme valsts'!M10+'Kurzeme pārējie'!M10</f>
        <v>0</v>
      </c>
      <c r="N10" s="70">
        <f t="shared" si="5"/>
        <v>1283.18</v>
      </c>
      <c r="O10" s="40"/>
    </row>
    <row r="11" spans="1:15" ht="13.5" customHeight="1" x14ac:dyDescent="0.25">
      <c r="A11" s="129"/>
      <c r="B11" s="19" t="s">
        <v>17</v>
      </c>
      <c r="C11" s="87">
        <f>'Kurzeme valsts'!C11+'Kurzeme pārējie'!C11</f>
        <v>171416</v>
      </c>
      <c r="D11" s="95">
        <f>'Kurzeme valsts'!D11+'Kurzeme pārējie'!D11</f>
        <v>21272</v>
      </c>
      <c r="E11" s="95">
        <f>'Kurzeme valsts'!E11+'Kurzeme pārējie'!E11</f>
        <v>0</v>
      </c>
      <c r="F11" s="95">
        <f>'Kurzeme valsts'!F11+'Kurzeme pārējie'!F11</f>
        <v>0</v>
      </c>
      <c r="G11" s="79">
        <f t="shared" si="2"/>
        <v>192688</v>
      </c>
      <c r="H11" s="95">
        <f>'Kurzeme valsts'!H11+'Kurzeme pārējie'!H11</f>
        <v>68854.3</v>
      </c>
      <c r="I11" s="95">
        <f>'Kurzeme valsts'!I11+'Kurzeme pārējie'!I11</f>
        <v>0</v>
      </c>
      <c r="J11" s="95">
        <f>'Kurzeme valsts'!J11+'Kurzeme pārējie'!J11</f>
        <v>0</v>
      </c>
      <c r="K11" s="79">
        <f t="shared" si="3"/>
        <v>68854.3</v>
      </c>
      <c r="L11" s="75">
        <f t="shared" si="4"/>
        <v>261542.3</v>
      </c>
      <c r="M11" s="87">
        <f>'Kurzeme valsts'!M11+'Kurzeme pārējie'!M11</f>
        <v>0</v>
      </c>
      <c r="N11" s="75">
        <f>SUM(L11:M11)</f>
        <v>261542.3</v>
      </c>
      <c r="O11" s="40"/>
    </row>
    <row r="12" spans="1:15" ht="13.5" customHeight="1" x14ac:dyDescent="0.25">
      <c r="A12" s="16" t="s">
        <v>21</v>
      </c>
      <c r="B12" s="19" t="s">
        <v>16</v>
      </c>
      <c r="C12" s="86">
        <f>'Kurzeme valsts'!C12+'Kurzeme pārējie'!C12</f>
        <v>3730.96</v>
      </c>
      <c r="D12" s="60">
        <f>'Kurzeme valsts'!D12+'Kurzeme pārējie'!D12</f>
        <v>1899.44</v>
      </c>
      <c r="E12" s="60">
        <f>'Kurzeme valsts'!E12+'Kurzeme pārējie'!E12</f>
        <v>31.04</v>
      </c>
      <c r="F12" s="60">
        <f>'Kurzeme valsts'!F12+'Kurzeme pārējie'!F12</f>
        <v>18.810000000000002</v>
      </c>
      <c r="G12" s="25">
        <f t="shared" si="2"/>
        <v>5680.25</v>
      </c>
      <c r="H12" s="60">
        <f>'Kurzeme valsts'!H12+'Kurzeme pārējie'!H12</f>
        <v>1902.4499999999998</v>
      </c>
      <c r="I12" s="60">
        <f>'Kurzeme valsts'!I12+'Kurzeme pārējie'!I12</f>
        <v>111.44</v>
      </c>
      <c r="J12" s="60">
        <f>'Kurzeme valsts'!J12+'Kurzeme pārējie'!J12</f>
        <v>129.44999999999999</v>
      </c>
      <c r="K12" s="25">
        <f t="shared" si="3"/>
        <v>2143.3399999999997</v>
      </c>
      <c r="L12" s="69">
        <f t="shared" si="4"/>
        <v>7823.59</v>
      </c>
      <c r="M12" s="86">
        <f>'Kurzeme valsts'!M12+'Kurzeme pārējie'!M12</f>
        <v>304.35999999999996</v>
      </c>
      <c r="N12" s="69">
        <f t="shared" si="5"/>
        <v>8127.95</v>
      </c>
      <c r="O12" s="40"/>
    </row>
    <row r="13" spans="1:15" ht="13.5" customHeight="1" x14ac:dyDescent="0.25">
      <c r="A13" s="19" t="s">
        <v>37</v>
      </c>
      <c r="B13" s="19" t="s">
        <v>17</v>
      </c>
      <c r="C13" s="87">
        <f>'Kurzeme valsts'!C13+'Kurzeme pārējie'!C13</f>
        <v>184800</v>
      </c>
      <c r="D13" s="95">
        <f>'Kurzeme valsts'!D13+'Kurzeme pārējie'!D13</f>
        <v>97248</v>
      </c>
      <c r="E13" s="95">
        <f>'Kurzeme valsts'!E13+'Kurzeme pārējie'!E13</f>
        <v>879</v>
      </c>
      <c r="F13" s="95">
        <f>'Kurzeme valsts'!F13+'Kurzeme pārējie'!F13</f>
        <v>742</v>
      </c>
      <c r="G13" s="63">
        <f t="shared" si="2"/>
        <v>283669</v>
      </c>
      <c r="H13" s="95">
        <f>'Kurzeme valsts'!H13+'Kurzeme pārējie'!H13</f>
        <v>75079.739999999991</v>
      </c>
      <c r="I13" s="95">
        <f>'Kurzeme valsts'!I13+'Kurzeme pārējie'!I13</f>
        <v>4647.3</v>
      </c>
      <c r="J13" s="95">
        <f>'Kurzeme valsts'!J13+'Kurzeme pārējie'!J13</f>
        <v>7040.2</v>
      </c>
      <c r="K13" s="63">
        <f t="shared" si="3"/>
        <v>86767.239999999991</v>
      </c>
      <c r="L13" s="72">
        <f t="shared" si="4"/>
        <v>370436.24</v>
      </c>
      <c r="M13" s="87">
        <f>'Kurzeme valsts'!M13+'Kurzeme pārējie'!M13</f>
        <v>6418.95</v>
      </c>
      <c r="N13" s="72">
        <f t="shared" si="5"/>
        <v>376855.19</v>
      </c>
      <c r="O13" s="40"/>
    </row>
    <row r="14" spans="1:15" ht="13.5" customHeight="1" x14ac:dyDescent="0.25">
      <c r="A14" s="127" t="s">
        <v>23</v>
      </c>
      <c r="B14" s="19" t="s">
        <v>16</v>
      </c>
      <c r="C14" s="86">
        <f>'Kurzeme valsts'!C14+'Kurzeme pārējie'!C14</f>
        <v>51.989999999999995</v>
      </c>
      <c r="D14" s="60">
        <f>'Kurzeme valsts'!D14+'Kurzeme pārējie'!D14</f>
        <v>64.38</v>
      </c>
      <c r="E14" s="60">
        <f>'Kurzeme valsts'!E14+'Kurzeme pārējie'!E14</f>
        <v>2.8</v>
      </c>
      <c r="F14" s="60">
        <f>'Kurzeme valsts'!F14+'Kurzeme pārējie'!F14</f>
        <v>12.01</v>
      </c>
      <c r="G14" s="25">
        <f t="shared" si="2"/>
        <v>131.17999999999998</v>
      </c>
      <c r="H14" s="60">
        <f>'Kurzeme valsts'!H14+'Kurzeme pārējie'!H14</f>
        <v>24.810000000000002</v>
      </c>
      <c r="I14" s="60">
        <f>'Kurzeme valsts'!I14+'Kurzeme pārējie'!I14</f>
        <v>6.13</v>
      </c>
      <c r="J14" s="60">
        <f>'Kurzeme valsts'!J14+'Kurzeme pārējie'!J14</f>
        <v>2.44</v>
      </c>
      <c r="K14" s="25">
        <f t="shared" si="3"/>
        <v>33.380000000000003</v>
      </c>
      <c r="L14" s="69">
        <f t="shared" si="4"/>
        <v>164.55999999999997</v>
      </c>
      <c r="M14" s="86">
        <f>'Kurzeme valsts'!M14+'Kurzeme pārējie'!M14</f>
        <v>0</v>
      </c>
      <c r="N14" s="69">
        <f t="shared" si="5"/>
        <v>164.55999999999997</v>
      </c>
      <c r="O14" s="40"/>
    </row>
    <row r="15" spans="1:15" ht="13.5" customHeight="1" x14ac:dyDescent="0.25">
      <c r="A15" s="127"/>
      <c r="B15" s="19" t="s">
        <v>17</v>
      </c>
      <c r="C15" s="87">
        <f>'Kurzeme valsts'!C15+'Kurzeme pārējie'!C15</f>
        <v>6459</v>
      </c>
      <c r="D15" s="95">
        <f>'Kurzeme valsts'!D15+'Kurzeme pārējie'!D15</f>
        <v>8089</v>
      </c>
      <c r="E15" s="95">
        <f>'Kurzeme valsts'!E15+'Kurzeme pārējie'!E15</f>
        <v>343</v>
      </c>
      <c r="F15" s="95">
        <f>'Kurzeme valsts'!F15+'Kurzeme pārējie'!F15</f>
        <v>1526</v>
      </c>
      <c r="G15" s="63">
        <f t="shared" si="2"/>
        <v>16417</v>
      </c>
      <c r="H15" s="95">
        <f>'Kurzeme valsts'!H15+'Kurzeme pārējie'!H15</f>
        <v>1440</v>
      </c>
      <c r="I15" s="95">
        <f>'Kurzeme valsts'!I15+'Kurzeme pārējie'!I15</f>
        <v>59</v>
      </c>
      <c r="J15" s="95">
        <f>'Kurzeme valsts'!J15+'Kurzeme pārējie'!J15</f>
        <v>299.67</v>
      </c>
      <c r="K15" s="63">
        <f t="shared" si="3"/>
        <v>1798.67</v>
      </c>
      <c r="L15" s="72">
        <f t="shared" si="4"/>
        <v>18215.669999999998</v>
      </c>
      <c r="M15" s="87">
        <f>'Kurzeme valsts'!M15+'Kurzeme pārējie'!M15</f>
        <v>0</v>
      </c>
      <c r="N15" s="72">
        <f t="shared" si="5"/>
        <v>18215.669999999998</v>
      </c>
      <c r="O15" s="40"/>
    </row>
    <row r="16" spans="1:15" ht="13.5" customHeight="1" x14ac:dyDescent="0.25">
      <c r="A16" s="127" t="s">
        <v>24</v>
      </c>
      <c r="B16" s="19" t="s">
        <v>16</v>
      </c>
      <c r="C16" s="86">
        <f>'Kurzeme valsts'!C16+'Kurzeme pārējie'!C16</f>
        <v>3714.83</v>
      </c>
      <c r="D16" s="60">
        <f>'Kurzeme valsts'!D16+'Kurzeme pārējie'!D16</f>
        <v>2513.42</v>
      </c>
      <c r="E16" s="60">
        <f>'Kurzeme valsts'!E16+'Kurzeme pārējie'!E16</f>
        <v>46.349999999999994</v>
      </c>
      <c r="F16" s="60">
        <f>'Kurzeme valsts'!F16+'Kurzeme pārējie'!F16</f>
        <v>62.48</v>
      </c>
      <c r="G16" s="25">
        <f t="shared" si="2"/>
        <v>6337.08</v>
      </c>
      <c r="H16" s="60">
        <f>'Kurzeme valsts'!H16+'Kurzeme pārējie'!H16</f>
        <v>940.68000000000006</v>
      </c>
      <c r="I16" s="60">
        <f>'Kurzeme valsts'!I16+'Kurzeme pārējie'!I16</f>
        <v>21.14</v>
      </c>
      <c r="J16" s="60">
        <f>'Kurzeme valsts'!J16+'Kurzeme pārējie'!J16</f>
        <v>65.45</v>
      </c>
      <c r="K16" s="25">
        <f t="shared" si="3"/>
        <v>1027.27</v>
      </c>
      <c r="L16" s="69">
        <f t="shared" si="4"/>
        <v>7364.35</v>
      </c>
      <c r="M16" s="86">
        <f>'Kurzeme valsts'!M16+'Kurzeme pārējie'!M16</f>
        <v>122.89</v>
      </c>
      <c r="N16" s="69">
        <f t="shared" si="5"/>
        <v>7487.2400000000007</v>
      </c>
      <c r="O16" s="40"/>
    </row>
    <row r="17" spans="1:15" ht="13.5" customHeight="1" x14ac:dyDescent="0.25">
      <c r="A17" s="127"/>
      <c r="B17" s="19" t="s">
        <v>17</v>
      </c>
      <c r="C17" s="87">
        <f>'Kurzeme valsts'!C17+'Kurzeme pārējie'!C17</f>
        <v>31501.7</v>
      </c>
      <c r="D17" s="95">
        <f>'Kurzeme valsts'!D17+'Kurzeme pārējie'!D17</f>
        <v>23283.7</v>
      </c>
      <c r="E17" s="95">
        <f>'Kurzeme valsts'!E17+'Kurzeme pārējie'!E17</f>
        <v>374.5</v>
      </c>
      <c r="F17" s="95">
        <f>'Kurzeme valsts'!F17+'Kurzeme pārējie'!F17</f>
        <v>1193</v>
      </c>
      <c r="G17" s="63">
        <f t="shared" si="2"/>
        <v>56352.9</v>
      </c>
      <c r="H17" s="95">
        <f>'Kurzeme valsts'!H17+'Kurzeme pārējie'!H17</f>
        <v>8714.7000000000007</v>
      </c>
      <c r="I17" s="95">
        <f>'Kurzeme valsts'!I17+'Kurzeme pārējie'!I17</f>
        <v>259</v>
      </c>
      <c r="J17" s="95">
        <f>'Kurzeme valsts'!J17+'Kurzeme pārējie'!J17</f>
        <v>667</v>
      </c>
      <c r="K17" s="63">
        <f t="shared" si="3"/>
        <v>9640.7000000000007</v>
      </c>
      <c r="L17" s="72">
        <f t="shared" si="4"/>
        <v>65993.600000000006</v>
      </c>
      <c r="M17" s="87">
        <f>'Kurzeme valsts'!M17+'Kurzeme pārējie'!M17</f>
        <v>1423</v>
      </c>
      <c r="N17" s="72">
        <f t="shared" si="5"/>
        <v>67416.600000000006</v>
      </c>
      <c r="O17" s="40"/>
    </row>
    <row r="18" spans="1:15" ht="13.5" customHeight="1" x14ac:dyDescent="0.25">
      <c r="A18" s="132" t="s">
        <v>25</v>
      </c>
      <c r="B18" s="19" t="s">
        <v>16</v>
      </c>
      <c r="C18" s="86">
        <f>'Kurzeme valsts'!C18+'Kurzeme pārējie'!C18</f>
        <v>4.8</v>
      </c>
      <c r="D18" s="60">
        <f>'Kurzeme valsts'!D18+'Kurzeme pārējie'!D18</f>
        <v>0</v>
      </c>
      <c r="E18" s="60">
        <f>'Kurzeme valsts'!E18+'Kurzeme pārējie'!E18</f>
        <v>0</v>
      </c>
      <c r="F18" s="60">
        <f>'Kurzeme valsts'!F18+'Kurzeme pārējie'!F18</f>
        <v>0</v>
      </c>
      <c r="G18" s="25">
        <f t="shared" si="2"/>
        <v>4.8</v>
      </c>
      <c r="H18" s="60">
        <f>'Kurzeme valsts'!H18+'Kurzeme pārējie'!H18</f>
        <v>1.6</v>
      </c>
      <c r="I18" s="60">
        <f>'Kurzeme valsts'!I18+'Kurzeme pārējie'!I18</f>
        <v>0</v>
      </c>
      <c r="J18" s="60">
        <f>'Kurzeme valsts'!J18+'Kurzeme pārējie'!J18</f>
        <v>0</v>
      </c>
      <c r="K18" s="25">
        <f t="shared" si="3"/>
        <v>1.6</v>
      </c>
      <c r="L18" s="69">
        <f t="shared" si="4"/>
        <v>6.4</v>
      </c>
      <c r="M18" s="86">
        <f>'Kurzeme valsts'!M18+'Kurzeme pārējie'!M18</f>
        <v>0</v>
      </c>
      <c r="N18" s="69">
        <f t="shared" si="5"/>
        <v>6.4</v>
      </c>
      <c r="O18" s="40"/>
    </row>
    <row r="19" spans="1:15" ht="13.5" customHeight="1" x14ac:dyDescent="0.25">
      <c r="A19" s="132"/>
      <c r="B19" s="19" t="s">
        <v>17</v>
      </c>
      <c r="C19" s="86">
        <f>'Kurzeme valsts'!C19+'Kurzeme pārējie'!C19</f>
        <v>963</v>
      </c>
      <c r="D19" s="60">
        <f>'Kurzeme valsts'!D19+'Kurzeme pārējie'!D19</f>
        <v>0</v>
      </c>
      <c r="E19" s="60">
        <f>'Kurzeme valsts'!E19+'Kurzeme pārējie'!E19</f>
        <v>0</v>
      </c>
      <c r="F19" s="60">
        <f>'Kurzeme valsts'!F19+'Kurzeme pārējie'!F19</f>
        <v>0</v>
      </c>
      <c r="G19" s="25">
        <f t="shared" si="2"/>
        <v>963</v>
      </c>
      <c r="H19" s="60">
        <f>'Kurzeme valsts'!H19+'Kurzeme pārējie'!H19</f>
        <v>3</v>
      </c>
      <c r="I19" s="60">
        <f>'Kurzeme valsts'!I19+'Kurzeme pārējie'!I19</f>
        <v>0</v>
      </c>
      <c r="J19" s="60">
        <f>'Kurzeme valsts'!J19+'Kurzeme pārējie'!J19</f>
        <v>0</v>
      </c>
      <c r="K19" s="25">
        <f t="shared" si="3"/>
        <v>3</v>
      </c>
      <c r="L19" s="69">
        <f t="shared" si="4"/>
        <v>966</v>
      </c>
      <c r="M19" s="86">
        <f>'Kurzeme valsts'!M19+'Kurzeme pārējie'!M19</f>
        <v>0</v>
      </c>
      <c r="N19" s="69">
        <f t="shared" si="5"/>
        <v>966</v>
      </c>
      <c r="O19" s="40"/>
    </row>
    <row r="20" spans="1:15" ht="13.5" customHeight="1" x14ac:dyDescent="0.25">
      <c r="A20" s="132" t="s">
        <v>26</v>
      </c>
      <c r="B20" s="19" t="s">
        <v>16</v>
      </c>
      <c r="C20" s="86">
        <f>'Kurzeme valsts'!C20+'Kurzeme pārējie'!C20</f>
        <v>0</v>
      </c>
      <c r="D20" s="60">
        <f>'Kurzeme valsts'!D20+'Kurzeme pārējie'!D20</f>
        <v>0</v>
      </c>
      <c r="E20" s="60">
        <f>'Kurzeme valsts'!E20+'Kurzeme pārējie'!E20</f>
        <v>0</v>
      </c>
      <c r="F20" s="60">
        <f>'Kurzeme valsts'!F20+'Kurzeme pārējie'!F20</f>
        <v>0</v>
      </c>
      <c r="G20" s="25">
        <f t="shared" si="2"/>
        <v>0</v>
      </c>
      <c r="H20" s="60">
        <f>'Kurzeme valsts'!H20+'Kurzeme pārējie'!H20</f>
        <v>0</v>
      </c>
      <c r="I20" s="60">
        <f>'Kurzeme valsts'!I20+'Kurzeme pārējie'!I20</f>
        <v>0</v>
      </c>
      <c r="J20" s="60">
        <f>'Kurzeme valsts'!J20+'Kurzeme pārējie'!J20</f>
        <v>0</v>
      </c>
      <c r="K20" s="25">
        <f t="shared" si="3"/>
        <v>0</v>
      </c>
      <c r="L20" s="69">
        <f t="shared" si="4"/>
        <v>0</v>
      </c>
      <c r="M20" s="86">
        <f>'Kurzeme valsts'!M20+'Kurzeme pārējie'!M20</f>
        <v>0</v>
      </c>
      <c r="N20" s="69">
        <f t="shared" si="5"/>
        <v>0</v>
      </c>
      <c r="O20" s="40"/>
    </row>
    <row r="21" spans="1:15" ht="13.5" customHeight="1" x14ac:dyDescent="0.25">
      <c r="A21" s="132"/>
      <c r="B21" s="19" t="s">
        <v>17</v>
      </c>
      <c r="C21" s="86">
        <f>'Kurzeme valsts'!C21+'Kurzeme pārējie'!C21</f>
        <v>0</v>
      </c>
      <c r="D21" s="60">
        <f>'Kurzeme valsts'!D21+'Kurzeme pārējie'!D21</f>
        <v>0</v>
      </c>
      <c r="E21" s="60">
        <f>'Kurzeme valsts'!E21+'Kurzeme pārējie'!E21</f>
        <v>0</v>
      </c>
      <c r="F21" s="60">
        <f>'Kurzeme valsts'!F21+'Kurzeme pārējie'!F21</f>
        <v>0</v>
      </c>
      <c r="G21" s="25">
        <f t="shared" si="2"/>
        <v>0</v>
      </c>
      <c r="H21" s="60">
        <f>'Kurzeme valsts'!H21+'Kurzeme pārējie'!H21</f>
        <v>0</v>
      </c>
      <c r="I21" s="60">
        <f>'Kurzeme valsts'!I21+'Kurzeme pārējie'!I21</f>
        <v>0</v>
      </c>
      <c r="J21" s="60">
        <f>'Kurzeme valsts'!J21+'Kurzeme pārējie'!J21</f>
        <v>0</v>
      </c>
      <c r="K21" s="25">
        <f t="shared" si="3"/>
        <v>0</v>
      </c>
      <c r="L21" s="69">
        <f t="shared" si="4"/>
        <v>0</v>
      </c>
      <c r="M21" s="86">
        <f>'Kurzeme valsts'!M21+'Kurzeme pārējie'!M21</f>
        <v>0</v>
      </c>
      <c r="N21" s="69">
        <f t="shared" si="5"/>
        <v>0</v>
      </c>
      <c r="O21" s="40"/>
    </row>
    <row r="22" spans="1:15" ht="13.5" customHeight="1" x14ac:dyDescent="0.25">
      <c r="A22" s="16" t="s">
        <v>27</v>
      </c>
      <c r="B22" s="19" t="s">
        <v>16</v>
      </c>
      <c r="C22" s="86">
        <f>'Kurzeme valsts'!C22+'Kurzeme pārējie'!C22</f>
        <v>4.32</v>
      </c>
      <c r="D22" s="60">
        <f>'Kurzeme valsts'!D22+'Kurzeme pārējie'!D22</f>
        <v>1.2000000000000002</v>
      </c>
      <c r="E22" s="60">
        <f>'Kurzeme valsts'!E22+'Kurzeme pārējie'!E22</f>
        <v>0</v>
      </c>
      <c r="F22" s="60">
        <f>'Kurzeme valsts'!F22+'Kurzeme pārējie'!F22</f>
        <v>0</v>
      </c>
      <c r="G22" s="25">
        <f t="shared" si="2"/>
        <v>5.5200000000000005</v>
      </c>
      <c r="H22" s="60">
        <f>'Kurzeme valsts'!H22+'Kurzeme pārējie'!H22</f>
        <v>4.0599999999999996</v>
      </c>
      <c r="I22" s="60">
        <f>'Kurzeme valsts'!I22+'Kurzeme pārējie'!I22</f>
        <v>0.1</v>
      </c>
      <c r="J22" s="60">
        <f>'Kurzeme valsts'!J22+'Kurzeme pārējie'!J22</f>
        <v>0.25</v>
      </c>
      <c r="K22" s="25">
        <f t="shared" si="3"/>
        <v>4.4099999999999993</v>
      </c>
      <c r="L22" s="69">
        <f t="shared" si="4"/>
        <v>9.93</v>
      </c>
      <c r="M22" s="86">
        <f>'Kurzeme valsts'!M22+'Kurzeme pārējie'!M22</f>
        <v>0.5</v>
      </c>
      <c r="N22" s="69">
        <f t="shared" si="5"/>
        <v>10.43</v>
      </c>
      <c r="O22" s="40"/>
    </row>
    <row r="23" spans="1:15" ht="13.5" customHeight="1" x14ac:dyDescent="0.25">
      <c r="A23" s="18"/>
      <c r="B23" s="19" t="s">
        <v>17</v>
      </c>
      <c r="C23" s="86">
        <f>'Kurzeme valsts'!C23+'Kurzeme pārējie'!C23</f>
        <v>366</v>
      </c>
      <c r="D23" s="60">
        <f>'Kurzeme valsts'!D23+'Kurzeme pārējie'!D23</f>
        <v>70</v>
      </c>
      <c r="E23" s="60">
        <f>'Kurzeme valsts'!E23+'Kurzeme pārējie'!E23</f>
        <v>0</v>
      </c>
      <c r="F23" s="60">
        <f>'Kurzeme valsts'!F23+'Kurzeme pārējie'!F23</f>
        <v>0</v>
      </c>
      <c r="G23" s="25">
        <f t="shared" si="2"/>
        <v>436</v>
      </c>
      <c r="H23" s="60">
        <f>'Kurzeme valsts'!H23+'Kurzeme pārējie'!H23</f>
        <v>252</v>
      </c>
      <c r="I23" s="60">
        <f>'Kurzeme valsts'!I23+'Kurzeme pārējie'!I23</f>
        <v>27</v>
      </c>
      <c r="J23" s="60">
        <f>'Kurzeme valsts'!J23+'Kurzeme pārējie'!J23</f>
        <v>5</v>
      </c>
      <c r="K23" s="25">
        <f t="shared" si="3"/>
        <v>284</v>
      </c>
      <c r="L23" s="69">
        <f t="shared" si="4"/>
        <v>720</v>
      </c>
      <c r="M23" s="86">
        <f>'Kurzeme valsts'!M23+'Kurzeme pārējie'!M23</f>
        <v>19</v>
      </c>
      <c r="N23" s="69">
        <f t="shared" si="5"/>
        <v>739</v>
      </c>
      <c r="O23" s="40"/>
    </row>
    <row r="24" spans="1:15" ht="13.5" customHeight="1" x14ac:dyDescent="0.25">
      <c r="A24" s="127" t="s">
        <v>28</v>
      </c>
      <c r="B24" s="19" t="s">
        <v>16</v>
      </c>
      <c r="C24" s="86">
        <f>'Kurzeme valsts'!C24+'Kurzeme pārējie'!C24</f>
        <v>59.459999999999994</v>
      </c>
      <c r="D24" s="60">
        <f>'Kurzeme valsts'!D24+'Kurzeme pārējie'!D24</f>
        <v>14.76</v>
      </c>
      <c r="E24" s="60">
        <f>'Kurzeme valsts'!E24+'Kurzeme pārējie'!E24</f>
        <v>0.2</v>
      </c>
      <c r="F24" s="60">
        <f>'Kurzeme valsts'!F24+'Kurzeme pārējie'!F24</f>
        <v>0.15</v>
      </c>
      <c r="G24" s="25">
        <f t="shared" si="2"/>
        <v>74.570000000000007</v>
      </c>
      <c r="H24" s="60">
        <f>'Kurzeme valsts'!H24+'Kurzeme pārējie'!H24</f>
        <v>24.57</v>
      </c>
      <c r="I24" s="60">
        <f>'Kurzeme valsts'!I24+'Kurzeme pārējie'!I24</f>
        <v>1.1599999999999999</v>
      </c>
      <c r="J24" s="60">
        <f>'Kurzeme valsts'!J24+'Kurzeme pārējie'!J24</f>
        <v>0.88</v>
      </c>
      <c r="K24" s="25">
        <f t="shared" si="3"/>
        <v>26.61</v>
      </c>
      <c r="L24" s="69">
        <f t="shared" si="4"/>
        <v>101.18</v>
      </c>
      <c r="M24" s="86">
        <f>'Kurzeme valsts'!M24+'Kurzeme pārējie'!M24</f>
        <v>2.2200000000000002</v>
      </c>
      <c r="N24" s="69">
        <f t="shared" si="5"/>
        <v>103.4</v>
      </c>
      <c r="O24" s="40"/>
    </row>
    <row r="25" spans="1:15" ht="13.5" customHeight="1" x14ac:dyDescent="0.25">
      <c r="A25" s="127"/>
      <c r="B25" s="19" t="s">
        <v>17</v>
      </c>
      <c r="C25" s="86">
        <f>'Kurzeme valsts'!C25+'Kurzeme pārējie'!C25</f>
        <v>4180</v>
      </c>
      <c r="D25" s="60">
        <f>'Kurzeme valsts'!D25+'Kurzeme pārējie'!D25</f>
        <v>932</v>
      </c>
      <c r="E25" s="60">
        <f>'Kurzeme valsts'!E25+'Kurzeme pārējie'!E25</f>
        <v>33</v>
      </c>
      <c r="F25" s="60">
        <f>'Kurzeme valsts'!F25+'Kurzeme pārējie'!F25</f>
        <v>15</v>
      </c>
      <c r="G25" s="25">
        <f t="shared" si="2"/>
        <v>5160</v>
      </c>
      <c r="H25" s="60">
        <f>'Kurzeme valsts'!H25+'Kurzeme pārējie'!H25</f>
        <v>968</v>
      </c>
      <c r="I25" s="60">
        <f>'Kurzeme valsts'!I25+'Kurzeme pārējie'!I25</f>
        <v>14</v>
      </c>
      <c r="J25" s="60">
        <f>'Kurzeme valsts'!J25+'Kurzeme pārējie'!J25</f>
        <v>138</v>
      </c>
      <c r="K25" s="25">
        <f t="shared" si="3"/>
        <v>1120</v>
      </c>
      <c r="L25" s="69">
        <f t="shared" si="4"/>
        <v>6280</v>
      </c>
      <c r="M25" s="86">
        <f>'Kurzeme valsts'!M25+'Kurzeme pārējie'!M25</f>
        <v>27</v>
      </c>
      <c r="N25" s="69">
        <f t="shared" si="5"/>
        <v>6307</v>
      </c>
      <c r="O25" s="40"/>
    </row>
    <row r="26" spans="1:15" ht="13.5" customHeight="1" x14ac:dyDescent="0.25">
      <c r="A26" s="127" t="s">
        <v>29</v>
      </c>
      <c r="B26" s="19" t="s">
        <v>16</v>
      </c>
      <c r="C26" s="86">
        <f>'Kurzeme valsts'!C26+'Kurzeme pārējie'!C26</f>
        <v>0</v>
      </c>
      <c r="D26" s="60">
        <f>'Kurzeme valsts'!D26+'Kurzeme pārējie'!D26</f>
        <v>0</v>
      </c>
      <c r="E26" s="60">
        <f>'Kurzeme valsts'!E26+'Kurzeme pārējie'!E26</f>
        <v>0</v>
      </c>
      <c r="F26" s="60">
        <f>'Kurzeme valsts'!F26+'Kurzeme pārējie'!F26</f>
        <v>0</v>
      </c>
      <c r="G26" s="25">
        <f t="shared" si="2"/>
        <v>0</v>
      </c>
      <c r="H26" s="60">
        <f>'Kurzeme valsts'!H26+'Kurzeme pārējie'!H26</f>
        <v>0</v>
      </c>
      <c r="I26" s="60">
        <f>'Kurzeme valsts'!I26+'Kurzeme pārējie'!I26</f>
        <v>0</v>
      </c>
      <c r="J26" s="60">
        <f>'Kurzeme valsts'!J26+'Kurzeme pārējie'!J26</f>
        <v>0</v>
      </c>
      <c r="K26" s="25">
        <f t="shared" si="3"/>
        <v>0</v>
      </c>
      <c r="L26" s="69">
        <f t="shared" si="4"/>
        <v>0</v>
      </c>
      <c r="M26" s="86">
        <f>'Kurzeme valsts'!M26+'Kurzeme pārējie'!M26</f>
        <v>0</v>
      </c>
      <c r="N26" s="69">
        <f t="shared" si="5"/>
        <v>0</v>
      </c>
      <c r="O26" s="40"/>
    </row>
    <row r="27" spans="1:15" ht="13.5" customHeight="1" x14ac:dyDescent="0.25">
      <c r="A27" s="127"/>
      <c r="B27" s="19" t="s">
        <v>17</v>
      </c>
      <c r="C27" s="86">
        <f>'Kurzeme valsts'!C27+'Kurzeme pārējie'!C27</f>
        <v>0</v>
      </c>
      <c r="D27" s="60">
        <f>'Kurzeme valsts'!D27+'Kurzeme pārējie'!D27</f>
        <v>0</v>
      </c>
      <c r="E27" s="60">
        <f>'Kurzeme valsts'!E27+'Kurzeme pārējie'!E27</f>
        <v>0</v>
      </c>
      <c r="F27" s="60">
        <f>'Kurzeme valsts'!F27+'Kurzeme pārējie'!F27</f>
        <v>0</v>
      </c>
      <c r="G27" s="25">
        <f t="shared" si="2"/>
        <v>0</v>
      </c>
      <c r="H27" s="60">
        <f>'Kurzeme valsts'!H27+'Kurzeme pārējie'!H27</f>
        <v>0</v>
      </c>
      <c r="I27" s="60">
        <f>'Kurzeme valsts'!I27+'Kurzeme pārējie'!I27</f>
        <v>0</v>
      </c>
      <c r="J27" s="60">
        <f>'Kurzeme valsts'!J27+'Kurzeme pārējie'!J27</f>
        <v>0</v>
      </c>
      <c r="K27" s="25">
        <f t="shared" si="3"/>
        <v>0</v>
      </c>
      <c r="L27" s="69">
        <f t="shared" si="4"/>
        <v>0</v>
      </c>
      <c r="M27" s="86">
        <f>'Kurzeme valsts'!M27+'Kurzeme pārējie'!M27</f>
        <v>0</v>
      </c>
      <c r="N27" s="69">
        <f t="shared" si="5"/>
        <v>0</v>
      </c>
      <c r="O27" s="40"/>
    </row>
    <row r="28" spans="1:15" ht="13.5" customHeight="1" x14ac:dyDescent="0.25">
      <c r="A28" s="127" t="s">
        <v>30</v>
      </c>
      <c r="B28" s="19" t="s">
        <v>16</v>
      </c>
      <c r="C28" s="86">
        <f>'Kurzeme valsts'!C28+'Kurzeme pārējie'!C28</f>
        <v>0</v>
      </c>
      <c r="D28" s="60">
        <f>'Kurzeme valsts'!D28+'Kurzeme pārējie'!D28</f>
        <v>0</v>
      </c>
      <c r="E28" s="60">
        <f>'Kurzeme valsts'!E28+'Kurzeme pārējie'!E28</f>
        <v>0</v>
      </c>
      <c r="F28" s="60">
        <f>'Kurzeme valsts'!F28+'Kurzeme pārējie'!F28</f>
        <v>0</v>
      </c>
      <c r="G28" s="25">
        <f t="shared" si="2"/>
        <v>0</v>
      </c>
      <c r="H28" s="60">
        <f>'Kurzeme valsts'!H28+'Kurzeme pārējie'!H28</f>
        <v>0</v>
      </c>
      <c r="I28" s="60">
        <f>'Kurzeme valsts'!I28+'Kurzeme pārējie'!I28</f>
        <v>0</v>
      </c>
      <c r="J28" s="60">
        <f>'Kurzeme valsts'!J28+'Kurzeme pārējie'!J28</f>
        <v>0</v>
      </c>
      <c r="K28" s="25">
        <f t="shared" si="3"/>
        <v>0</v>
      </c>
      <c r="L28" s="69">
        <f t="shared" si="4"/>
        <v>0</v>
      </c>
      <c r="M28" s="86">
        <f>'Kurzeme valsts'!M28+'Kurzeme pārējie'!M28</f>
        <v>0</v>
      </c>
      <c r="N28" s="69">
        <f t="shared" si="5"/>
        <v>0</v>
      </c>
      <c r="O28" s="40"/>
    </row>
    <row r="29" spans="1:15" ht="13.5" customHeight="1" x14ac:dyDescent="0.25">
      <c r="A29" s="127"/>
      <c r="B29" s="19" t="s">
        <v>17</v>
      </c>
      <c r="C29" s="86">
        <f>'Kurzeme valsts'!C29+'Kurzeme pārējie'!C29</f>
        <v>0</v>
      </c>
      <c r="D29" s="60">
        <f>'Kurzeme valsts'!D29+'Kurzeme pārējie'!D29</f>
        <v>0</v>
      </c>
      <c r="E29" s="60">
        <f>'Kurzeme valsts'!E29+'Kurzeme pārējie'!E29</f>
        <v>0</v>
      </c>
      <c r="F29" s="60">
        <f>'Kurzeme valsts'!F29+'Kurzeme pārējie'!F29</f>
        <v>0</v>
      </c>
      <c r="G29" s="25">
        <f t="shared" si="2"/>
        <v>0</v>
      </c>
      <c r="H29" s="60">
        <f>'Kurzeme valsts'!H29+'Kurzeme pārējie'!H29</f>
        <v>0</v>
      </c>
      <c r="I29" s="60">
        <f>'Kurzeme valsts'!I29+'Kurzeme pārējie'!I29</f>
        <v>0</v>
      </c>
      <c r="J29" s="60">
        <f>'Kurzeme valsts'!J29+'Kurzeme pārējie'!J29</f>
        <v>0</v>
      </c>
      <c r="K29" s="25">
        <f t="shared" si="3"/>
        <v>0</v>
      </c>
      <c r="L29" s="69">
        <f t="shared" si="4"/>
        <v>0</v>
      </c>
      <c r="M29" s="86">
        <f>'Kurzeme valsts'!M29+'Kurzeme pārējie'!M29</f>
        <v>0</v>
      </c>
      <c r="N29" s="69">
        <f t="shared" si="5"/>
        <v>0</v>
      </c>
      <c r="O29" s="40"/>
    </row>
    <row r="30" spans="1:15" ht="13.5" customHeight="1" x14ac:dyDescent="0.25">
      <c r="A30" s="127" t="s">
        <v>31</v>
      </c>
      <c r="B30" s="19" t="s">
        <v>16</v>
      </c>
      <c r="C30" s="86">
        <f>'Kurzeme valsts'!C30+'Kurzeme pārējie'!C30</f>
        <v>186.37</v>
      </c>
      <c r="D30" s="60">
        <f>'Kurzeme valsts'!D30+'Kurzeme pārējie'!D30</f>
        <v>39.260000000000005</v>
      </c>
      <c r="E30" s="60">
        <f>'Kurzeme valsts'!E30+'Kurzeme pārējie'!E30</f>
        <v>1.07</v>
      </c>
      <c r="F30" s="60">
        <f>'Kurzeme valsts'!F30+'Kurzeme pārējie'!F30</f>
        <v>1.23</v>
      </c>
      <c r="G30" s="25">
        <f t="shared" si="2"/>
        <v>227.92999999999998</v>
      </c>
      <c r="H30" s="60">
        <f>'Kurzeme valsts'!H30+'Kurzeme pārējie'!H30</f>
        <v>50.099999999999994</v>
      </c>
      <c r="I30" s="60">
        <f>'Kurzeme valsts'!I30+'Kurzeme pārējie'!I30</f>
        <v>1.6800000000000002</v>
      </c>
      <c r="J30" s="60">
        <f>'Kurzeme valsts'!J30+'Kurzeme pārējie'!J30</f>
        <v>8</v>
      </c>
      <c r="K30" s="25">
        <f t="shared" si="3"/>
        <v>59.779999999999994</v>
      </c>
      <c r="L30" s="69">
        <f t="shared" si="4"/>
        <v>287.70999999999998</v>
      </c>
      <c r="M30" s="86">
        <f>'Kurzeme valsts'!M30+'Kurzeme pārējie'!M30</f>
        <v>1.8599999999999999</v>
      </c>
      <c r="N30" s="69">
        <f t="shared" si="5"/>
        <v>289.57</v>
      </c>
      <c r="O30" s="40"/>
    </row>
    <row r="31" spans="1:15" ht="13.5" customHeight="1" x14ac:dyDescent="0.25">
      <c r="A31" s="127"/>
      <c r="B31" s="19" t="s">
        <v>17</v>
      </c>
      <c r="C31" s="86">
        <f>'Kurzeme valsts'!C31+'Kurzeme pārējie'!C31</f>
        <v>28786</v>
      </c>
      <c r="D31" s="60">
        <f>'Kurzeme valsts'!D31+'Kurzeme pārējie'!D31</f>
        <v>6758</v>
      </c>
      <c r="E31" s="60">
        <f>'Kurzeme valsts'!E31+'Kurzeme pārējie'!E31</f>
        <v>210</v>
      </c>
      <c r="F31" s="60">
        <f>'Kurzeme valsts'!F31+'Kurzeme pārējie'!F31</f>
        <v>181</v>
      </c>
      <c r="G31" s="25">
        <f t="shared" si="2"/>
        <v>35935</v>
      </c>
      <c r="H31" s="60">
        <f>'Kurzeme valsts'!H31+'Kurzeme pārējie'!H31</f>
        <v>9637</v>
      </c>
      <c r="I31" s="60">
        <f>'Kurzeme valsts'!I31+'Kurzeme pārējie'!I31</f>
        <v>274</v>
      </c>
      <c r="J31" s="60">
        <f>'Kurzeme valsts'!J31+'Kurzeme pārējie'!J31</f>
        <v>1273</v>
      </c>
      <c r="K31" s="25">
        <f t="shared" si="3"/>
        <v>11184</v>
      </c>
      <c r="L31" s="69">
        <f t="shared" si="4"/>
        <v>47119</v>
      </c>
      <c r="M31" s="86">
        <f>'Kurzeme valsts'!M31+'Kurzeme pārējie'!M31</f>
        <v>64</v>
      </c>
      <c r="N31" s="69">
        <f t="shared" si="5"/>
        <v>47183</v>
      </c>
      <c r="O31" s="40"/>
    </row>
    <row r="32" spans="1:15" ht="13.5" customHeight="1" x14ac:dyDescent="0.25">
      <c r="A32" s="127" t="s">
        <v>32</v>
      </c>
      <c r="B32" s="19" t="s">
        <v>16</v>
      </c>
      <c r="C32" s="86">
        <f>'Kurzeme valsts'!C32+'Kurzeme pārējie'!C32</f>
        <v>13.920000000000002</v>
      </c>
      <c r="D32" s="86">
        <f>'Kurzeme valsts'!D32+'Kurzeme pārējie'!D32</f>
        <v>9.56</v>
      </c>
      <c r="E32" s="86">
        <f>'Kurzeme valsts'!E32+'Kurzeme pārējie'!E32</f>
        <v>0</v>
      </c>
      <c r="F32" s="86">
        <f>'Kurzeme valsts'!F32+'Kurzeme pārējie'!F32</f>
        <v>0</v>
      </c>
      <c r="G32" s="69">
        <f t="shared" si="2"/>
        <v>23.480000000000004</v>
      </c>
      <c r="H32" s="86">
        <f>'Kurzeme valsts'!H32+'Kurzeme pārējie'!H32</f>
        <v>10.58</v>
      </c>
      <c r="I32" s="86">
        <f>'Kurzeme valsts'!I32+'Kurzeme pārējie'!I32</f>
        <v>1.52</v>
      </c>
      <c r="J32" s="86">
        <f>'Kurzeme valsts'!J32+'Kurzeme pārējie'!J32</f>
        <v>0.61</v>
      </c>
      <c r="K32" s="69">
        <f t="shared" si="3"/>
        <v>12.709999999999999</v>
      </c>
      <c r="L32" s="69">
        <f t="shared" si="4"/>
        <v>36.190000000000005</v>
      </c>
      <c r="M32" s="86">
        <f>'Kurzeme valsts'!M32+'Kurzeme pārējie'!M32</f>
        <v>2.48</v>
      </c>
      <c r="N32" s="69">
        <f t="shared" si="5"/>
        <v>38.67</v>
      </c>
      <c r="O32" s="40"/>
    </row>
    <row r="33" spans="1:16" ht="13.5" customHeight="1" x14ac:dyDescent="0.25">
      <c r="A33" s="127"/>
      <c r="B33" s="19" t="s">
        <v>17</v>
      </c>
      <c r="C33" s="87">
        <f>'Kurzeme valsts'!C33+'Kurzeme pārējie'!C33</f>
        <v>209</v>
      </c>
      <c r="D33" s="87">
        <f>'Kurzeme valsts'!D33+'Kurzeme pārējie'!D33</f>
        <v>151</v>
      </c>
      <c r="E33" s="87">
        <f>'Kurzeme valsts'!E33+'Kurzeme pārējie'!E33</f>
        <v>0</v>
      </c>
      <c r="F33" s="87">
        <f>'Kurzeme valsts'!F33+'Kurzeme pārējie'!F33</f>
        <v>0</v>
      </c>
      <c r="G33" s="72">
        <f t="shared" si="2"/>
        <v>360</v>
      </c>
      <c r="H33" s="87">
        <f>'Kurzeme valsts'!H33+'Kurzeme pārējie'!H33</f>
        <v>142.4</v>
      </c>
      <c r="I33" s="87">
        <f>'Kurzeme valsts'!I33+'Kurzeme pārējie'!I33</f>
        <v>25</v>
      </c>
      <c r="J33" s="87">
        <f>'Kurzeme valsts'!J33+'Kurzeme pārējie'!J33</f>
        <v>4.5999999999999996</v>
      </c>
      <c r="K33" s="72">
        <f t="shared" si="3"/>
        <v>172</v>
      </c>
      <c r="L33" s="72">
        <f t="shared" si="4"/>
        <v>532</v>
      </c>
      <c r="M33" s="87">
        <f>'Kurzeme valsts'!M33+'Kurzeme pārējie'!M33</f>
        <v>98</v>
      </c>
      <c r="N33" s="72">
        <f t="shared" si="5"/>
        <v>630</v>
      </c>
      <c r="O33" s="40"/>
    </row>
    <row r="34" spans="1:16" ht="13.5" customHeight="1" x14ac:dyDescent="0.25">
      <c r="A34" s="127" t="s">
        <v>33</v>
      </c>
      <c r="B34" s="19" t="s">
        <v>16</v>
      </c>
      <c r="C34" s="86">
        <f>'Kurzeme valsts'!C34+'Kurzeme pārējie'!C34</f>
        <v>0.36</v>
      </c>
      <c r="D34" s="86">
        <f>'Kurzeme valsts'!D34+'Kurzeme pārējie'!D34</f>
        <v>0</v>
      </c>
      <c r="E34" s="86">
        <f>'Kurzeme valsts'!E34+'Kurzeme pārējie'!E34</f>
        <v>0</v>
      </c>
      <c r="F34" s="86">
        <f>'Kurzeme valsts'!F34+'Kurzeme pārējie'!F34</f>
        <v>0</v>
      </c>
      <c r="G34" s="69">
        <f t="shared" si="2"/>
        <v>0.36</v>
      </c>
      <c r="H34" s="86">
        <f>'Kurzeme valsts'!H34+'Kurzeme pārējie'!H34</f>
        <v>0.1</v>
      </c>
      <c r="I34" s="86">
        <f>'Kurzeme valsts'!I34+'Kurzeme pārējie'!I34</f>
        <v>0</v>
      </c>
      <c r="J34" s="86">
        <f>'Kurzeme valsts'!J34+'Kurzeme pārējie'!J34</f>
        <v>0.2</v>
      </c>
      <c r="K34" s="69">
        <f t="shared" si="3"/>
        <v>0.30000000000000004</v>
      </c>
      <c r="L34" s="69">
        <f t="shared" si="4"/>
        <v>0.66</v>
      </c>
      <c r="M34" s="86">
        <f>'Kurzeme valsts'!M34+'Kurzeme pārējie'!M34</f>
        <v>0.2</v>
      </c>
      <c r="N34" s="69">
        <f t="shared" si="5"/>
        <v>0.8600000000000001</v>
      </c>
      <c r="O34" s="40"/>
    </row>
    <row r="35" spans="1:16" ht="13.5" customHeight="1" x14ac:dyDescent="0.25">
      <c r="A35" s="127"/>
      <c r="B35" s="19" t="s">
        <v>17</v>
      </c>
      <c r="C35" s="86">
        <f>'Kurzeme valsts'!C35+'Kurzeme pārējie'!C35</f>
        <v>100</v>
      </c>
      <c r="D35" s="86">
        <f>'Kurzeme valsts'!D35+'Kurzeme pārējie'!D35</f>
        <v>0</v>
      </c>
      <c r="E35" s="86">
        <f>'Kurzeme valsts'!E35+'Kurzeme pārējie'!E35</f>
        <v>0</v>
      </c>
      <c r="F35" s="86">
        <f>'Kurzeme valsts'!F35+'Kurzeme pārējie'!F35</f>
        <v>0</v>
      </c>
      <c r="G35" s="69">
        <f t="shared" si="2"/>
        <v>100</v>
      </c>
      <c r="H35" s="86">
        <f>'Kurzeme valsts'!H35+'Kurzeme pārējie'!H35</f>
        <v>10</v>
      </c>
      <c r="I35" s="86">
        <f>'Kurzeme valsts'!I35+'Kurzeme pārējie'!I35</f>
        <v>0</v>
      </c>
      <c r="J35" s="86">
        <f>'Kurzeme valsts'!J35+'Kurzeme pārējie'!J35</f>
        <v>35</v>
      </c>
      <c r="K35" s="69">
        <f t="shared" si="3"/>
        <v>45</v>
      </c>
      <c r="L35" s="69">
        <f t="shared" si="4"/>
        <v>145</v>
      </c>
      <c r="M35" s="86">
        <f>'Kurzeme valsts'!M35+'Kurzeme pārējie'!M35</f>
        <v>29</v>
      </c>
      <c r="N35" s="69">
        <f t="shared" si="5"/>
        <v>174</v>
      </c>
      <c r="O35" s="40"/>
    </row>
    <row r="36" spans="1:16" ht="13.5" customHeight="1" x14ac:dyDescent="0.25">
      <c r="A36" s="127" t="s">
        <v>34</v>
      </c>
      <c r="B36" s="19" t="s">
        <v>16</v>
      </c>
      <c r="C36" s="86">
        <f>'Kurzeme valsts'!C36+'Kurzeme pārējie'!C36</f>
        <v>9.6999999999999993</v>
      </c>
      <c r="D36" s="86">
        <f>'Kurzeme valsts'!D36+'Kurzeme pārējie'!D36</f>
        <v>1.1000000000000001</v>
      </c>
      <c r="E36" s="86">
        <f>'Kurzeme valsts'!E36+'Kurzeme pārējie'!E36</f>
        <v>0</v>
      </c>
      <c r="F36" s="86">
        <f>'Kurzeme valsts'!F36+'Kurzeme pārējie'!F36</f>
        <v>0</v>
      </c>
      <c r="G36" s="69">
        <f t="shared" si="2"/>
        <v>10.799999999999999</v>
      </c>
      <c r="H36" s="86">
        <f>'Kurzeme valsts'!H36+'Kurzeme pārējie'!H36</f>
        <v>0.3</v>
      </c>
      <c r="I36" s="86">
        <f>'Kurzeme valsts'!I36+'Kurzeme pārējie'!I36</f>
        <v>0</v>
      </c>
      <c r="J36" s="86">
        <f>'Kurzeme valsts'!J36+'Kurzeme pārējie'!J36</f>
        <v>0.01</v>
      </c>
      <c r="K36" s="69">
        <f t="shared" si="3"/>
        <v>0.31</v>
      </c>
      <c r="L36" s="69">
        <f t="shared" si="4"/>
        <v>11.11</v>
      </c>
      <c r="M36" s="86">
        <f>'Kurzeme valsts'!M36+'Kurzeme pārējie'!M36</f>
        <v>8.3699999999999992</v>
      </c>
      <c r="N36" s="69">
        <f t="shared" si="5"/>
        <v>19.479999999999997</v>
      </c>
      <c r="O36" s="40"/>
    </row>
    <row r="37" spans="1:16" ht="13.5" customHeight="1" x14ac:dyDescent="0.25">
      <c r="A37" s="127"/>
      <c r="B37" s="19" t="s">
        <v>17</v>
      </c>
      <c r="C37" s="87">
        <f>'Kurzeme valsts'!C37+'Kurzeme pārējie'!C37</f>
        <v>59</v>
      </c>
      <c r="D37" s="87">
        <f>'Kurzeme valsts'!D37+'Kurzeme pārējie'!D37</f>
        <v>1</v>
      </c>
      <c r="E37" s="87">
        <f>'Kurzeme valsts'!E37+'Kurzeme pārējie'!E37</f>
        <v>0</v>
      </c>
      <c r="F37" s="87">
        <f>'Kurzeme valsts'!F37+'Kurzeme pārējie'!F37</f>
        <v>0</v>
      </c>
      <c r="G37" s="72">
        <f t="shared" si="2"/>
        <v>60</v>
      </c>
      <c r="H37" s="87">
        <f>'Kurzeme valsts'!H37+'Kurzeme pārējie'!H37</f>
        <v>48.16</v>
      </c>
      <c r="I37" s="87">
        <f>'Kurzeme valsts'!I37+'Kurzeme pārējie'!I37</f>
        <v>0</v>
      </c>
      <c r="J37" s="87">
        <f>'Kurzeme valsts'!J37+'Kurzeme pārējie'!J37</f>
        <v>2.52</v>
      </c>
      <c r="K37" s="72">
        <f>SUM(H37:J37)</f>
        <v>50.68</v>
      </c>
      <c r="L37" s="72">
        <f t="shared" si="4"/>
        <v>110.68</v>
      </c>
      <c r="M37" s="87">
        <f>'Kurzeme valsts'!M37+'Kurzeme pārējie'!M37</f>
        <v>122</v>
      </c>
      <c r="N37" s="72">
        <f>SUM(L37:M37)</f>
        <v>232.68</v>
      </c>
      <c r="O37" s="40"/>
    </row>
    <row r="38" spans="1:16" ht="13.5" customHeight="1" x14ac:dyDescent="0.25">
      <c r="A38" s="18" t="s">
        <v>35</v>
      </c>
      <c r="B38" s="19" t="s">
        <v>16</v>
      </c>
      <c r="C38" s="69">
        <f>C4+C12+C14+C16+C18+C20+C22+C24+C26+C28+C30+C32+C34+C36</f>
        <v>10751.01</v>
      </c>
      <c r="D38" s="69">
        <f t="shared" ref="D38:M39" si="6">D4+D12+D14+D16+D18+D20+D22+D24+D26+D28+D30+D32+D34+D36</f>
        <v>5482.3400000000011</v>
      </c>
      <c r="E38" s="69">
        <f t="shared" si="6"/>
        <v>89.71</v>
      </c>
      <c r="F38" s="69">
        <f t="shared" si="6"/>
        <v>125.02000000000001</v>
      </c>
      <c r="G38" s="69">
        <f t="shared" si="6"/>
        <v>16448.079999999998</v>
      </c>
      <c r="H38" s="69">
        <f t="shared" si="6"/>
        <v>5434.7600000000011</v>
      </c>
      <c r="I38" s="69">
        <f t="shared" si="6"/>
        <v>241.51000000000002</v>
      </c>
      <c r="J38" s="69">
        <f>J4+J12+J14+J16+J18+J20+J22+J24+J26+J28+J30+J32+J34+J36</f>
        <v>566.61000000000013</v>
      </c>
      <c r="K38" s="69">
        <f>K4+K12+K14+K16+K18+K20+K22+K24+K26+K28+K30+K32+K34+K36</f>
        <v>6242.88</v>
      </c>
      <c r="L38" s="69">
        <f>L4+L12+L14+L16+L18+L20+L22+L24+L26+L28+L30+L32+L34+L36</f>
        <v>22690.959999999999</v>
      </c>
      <c r="M38" s="69">
        <f t="shared" ref="M38" si="7">M4+M12+M14+M16+M18+M20+M22+M24+M26+M28+M30+M32+M34+M36</f>
        <v>1167.1399999999999</v>
      </c>
      <c r="N38" s="11">
        <f>N4+N12+N14+N16+N18+N20+N22+N24+N26+N28+N30+N32+N34+N36</f>
        <v>23858.1</v>
      </c>
      <c r="O38" s="42"/>
      <c r="P38" s="3"/>
    </row>
    <row r="39" spans="1:16" ht="13.5" customHeight="1" x14ac:dyDescent="0.25">
      <c r="A39" s="19"/>
      <c r="B39" s="19" t="s">
        <v>17</v>
      </c>
      <c r="C39" s="72">
        <f>C5+C13+C15+C17+C19+C21+C23+C25+C27+C29+C31+C33+C35+C37</f>
        <v>964538.7</v>
      </c>
      <c r="D39" s="72">
        <f>D5+D13+D15+D17+D19+D21+D23+D25+D27+D29+D31+D33+D35+D37</f>
        <v>338337.10000000003</v>
      </c>
      <c r="E39" s="72">
        <f t="shared" si="6"/>
        <v>2154.5</v>
      </c>
      <c r="F39" s="72">
        <f t="shared" si="6"/>
        <v>7062.45</v>
      </c>
      <c r="G39" s="72">
        <f t="shared" si="6"/>
        <v>1312092.75</v>
      </c>
      <c r="H39" s="72">
        <f t="shared" si="6"/>
        <v>633319.56000000006</v>
      </c>
      <c r="I39" s="72">
        <f t="shared" si="6"/>
        <v>25185.899999999998</v>
      </c>
      <c r="J39" s="72">
        <f t="shared" si="6"/>
        <v>75785.13</v>
      </c>
      <c r="K39" s="72">
        <f t="shared" si="6"/>
        <v>734290.59000000008</v>
      </c>
      <c r="L39" s="72">
        <f t="shared" si="6"/>
        <v>2046383.3399999999</v>
      </c>
      <c r="M39" s="72">
        <f t="shared" si="6"/>
        <v>101026.72</v>
      </c>
      <c r="N39" s="72">
        <f>N5+N13+N15+N17+N19+N21+N23+N25+N27+N29+N31+N33+N35+N37</f>
        <v>2147410.06</v>
      </c>
      <c r="O39" s="40"/>
      <c r="P39" s="3"/>
    </row>
    <row r="40" spans="1:16" x14ac:dyDescent="0.25"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40"/>
    </row>
    <row r="41" spans="1:16" x14ac:dyDescent="0.25"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40"/>
    </row>
    <row r="42" spans="1:16" x14ac:dyDescent="0.25"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6" x14ac:dyDescent="0.25"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6" x14ac:dyDescent="0.25"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1:16" x14ac:dyDescent="0.25"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6" x14ac:dyDescent="0.25"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6" x14ac:dyDescent="0.25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6" x14ac:dyDescent="0.25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7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85"/>
  <sheetViews>
    <sheetView workbookViewId="0">
      <selection activeCell="M38" sqref="M38"/>
    </sheetView>
  </sheetViews>
  <sheetFormatPr defaultRowHeight="15" x14ac:dyDescent="0.25"/>
  <cols>
    <col min="1" max="1" width="32.85546875" style="39" customWidth="1"/>
    <col min="2" max="2" width="4" style="39" customWidth="1"/>
    <col min="3" max="4" width="9.140625" style="39" customWidth="1"/>
    <col min="5" max="5" width="7.5703125" style="39" customWidth="1"/>
    <col min="6" max="6" width="7.28515625" style="39" customWidth="1"/>
    <col min="7" max="7" width="12" style="39" customWidth="1"/>
    <col min="8" max="8" width="9.140625" style="39" customWidth="1"/>
    <col min="9" max="9" width="6.85546875" style="39" customWidth="1"/>
    <col min="10" max="10" width="7.42578125" style="39" customWidth="1"/>
    <col min="11" max="11" width="11.7109375" style="39" customWidth="1"/>
    <col min="12" max="12" width="7.85546875" style="39" customWidth="1"/>
    <col min="13" max="13" width="6" style="39" customWidth="1"/>
    <col min="14" max="14" width="11.7109375" style="39" customWidth="1"/>
    <col min="15" max="16384" width="9.140625" style="39"/>
  </cols>
  <sheetData>
    <row r="1" spans="1:16" ht="12.75" customHeight="1" x14ac:dyDescent="0.25">
      <c r="A1" s="80" t="s">
        <v>48</v>
      </c>
    </row>
    <row r="2" spans="1:16" ht="11.25" customHeight="1" x14ac:dyDescent="0.25">
      <c r="A2" s="22" t="s">
        <v>0</v>
      </c>
      <c r="B2" s="22"/>
      <c r="C2" s="135" t="s">
        <v>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7" t="s">
        <v>2</v>
      </c>
      <c r="O2" s="40"/>
      <c r="P2" s="40"/>
    </row>
    <row r="3" spans="1:16" ht="26.25" customHeight="1" x14ac:dyDescent="0.25">
      <c r="A3" s="22" t="s">
        <v>3</v>
      </c>
      <c r="B3" s="22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/>
      <c r="O3" s="40"/>
      <c r="P3" s="40"/>
    </row>
    <row r="4" spans="1:16" ht="15" customHeight="1" x14ac:dyDescent="0.25">
      <c r="A4" s="20" t="s">
        <v>15</v>
      </c>
      <c r="B4" s="21" t="s">
        <v>16</v>
      </c>
      <c r="C4" s="69">
        <f>C6+C8+C10</f>
        <v>532.47</v>
      </c>
      <c r="D4" s="69">
        <f t="shared" ref="D4:N5" si="0">D6+D8+D10</f>
        <v>197.25</v>
      </c>
      <c r="E4" s="69">
        <f t="shared" si="0"/>
        <v>0</v>
      </c>
      <c r="F4" s="69">
        <f t="shared" si="0"/>
        <v>0</v>
      </c>
      <c r="G4" s="69">
        <f t="shared" si="0"/>
        <v>729.71999999999991</v>
      </c>
      <c r="H4" s="69">
        <f t="shared" si="0"/>
        <v>458.32</v>
      </c>
      <c r="I4" s="69">
        <f t="shared" si="0"/>
        <v>37.25</v>
      </c>
      <c r="J4" s="69">
        <f t="shared" si="0"/>
        <v>48.48</v>
      </c>
      <c r="K4" s="69">
        <f t="shared" si="0"/>
        <v>544.04999999999995</v>
      </c>
      <c r="L4" s="69">
        <f t="shared" si="0"/>
        <v>1273.77</v>
      </c>
      <c r="M4" s="69">
        <f t="shared" si="0"/>
        <v>19.920000000000002</v>
      </c>
      <c r="N4" s="69">
        <f t="shared" si="0"/>
        <v>1293.69</v>
      </c>
      <c r="O4" s="40"/>
      <c r="P4" s="40"/>
    </row>
    <row r="5" spans="1:16" ht="15" customHeight="1" x14ac:dyDescent="0.25">
      <c r="A5" s="23"/>
      <c r="B5" s="21" t="s">
        <v>17</v>
      </c>
      <c r="C5" s="69">
        <f>C7+C9+C11</f>
        <v>128671</v>
      </c>
      <c r="D5" s="69">
        <f t="shared" si="0"/>
        <v>54915</v>
      </c>
      <c r="E5" s="69">
        <f t="shared" si="0"/>
        <v>0</v>
      </c>
      <c r="F5" s="69">
        <f t="shared" si="0"/>
        <v>0</v>
      </c>
      <c r="G5" s="69">
        <f>G7+G9+G11</f>
        <v>183586</v>
      </c>
      <c r="H5" s="69">
        <f t="shared" ref="H5:J5" si="1">H7+H9+H11</f>
        <v>118868</v>
      </c>
      <c r="I5" s="69">
        <f t="shared" si="1"/>
        <v>8994</v>
      </c>
      <c r="J5" s="69">
        <f t="shared" si="1"/>
        <v>15560</v>
      </c>
      <c r="K5" s="69">
        <f t="shared" si="0"/>
        <v>143422</v>
      </c>
      <c r="L5" s="69">
        <f t="shared" si="0"/>
        <v>327008</v>
      </c>
      <c r="M5" s="69">
        <f t="shared" si="0"/>
        <v>4464.1000000000004</v>
      </c>
      <c r="N5" s="69">
        <f>N7+N9+N11</f>
        <v>331472.09999999998</v>
      </c>
      <c r="O5" s="40"/>
      <c r="P5" s="12"/>
    </row>
    <row r="6" spans="1:16" ht="15.75" customHeight="1" x14ac:dyDescent="0.25">
      <c r="A6" s="136" t="s">
        <v>18</v>
      </c>
      <c r="B6" s="21" t="s">
        <v>16</v>
      </c>
      <c r="C6" s="60">
        <v>411.43</v>
      </c>
      <c r="D6" s="60">
        <v>188.2</v>
      </c>
      <c r="E6" s="26">
        <v>0</v>
      </c>
      <c r="F6" s="26">
        <v>0</v>
      </c>
      <c r="G6" s="26">
        <f>SUM(C6:F6)</f>
        <v>599.63</v>
      </c>
      <c r="H6" s="60">
        <v>455.64</v>
      </c>
      <c r="I6" s="60">
        <v>37.25</v>
      </c>
      <c r="J6" s="60">
        <v>48.48</v>
      </c>
      <c r="K6" s="26">
        <f>SUM(H6:J6)</f>
        <v>541.37</v>
      </c>
      <c r="L6" s="26">
        <f>G6+K6</f>
        <v>1141</v>
      </c>
      <c r="M6" s="60">
        <v>19.920000000000002</v>
      </c>
      <c r="N6" s="26">
        <f>SUM(L6:M6)</f>
        <v>1160.92</v>
      </c>
      <c r="O6" s="40"/>
      <c r="P6" s="12"/>
    </row>
    <row r="7" spans="1:16" ht="15.75" customHeight="1" x14ac:dyDescent="0.25">
      <c r="A7" s="136"/>
      <c r="B7" s="21" t="s">
        <v>17</v>
      </c>
      <c r="C7" s="60">
        <v>119185</v>
      </c>
      <c r="D7" s="60">
        <v>53898</v>
      </c>
      <c r="E7" s="26">
        <v>0</v>
      </c>
      <c r="F7" s="26">
        <v>0</v>
      </c>
      <c r="G7" s="26">
        <f t="shared" ref="G7:G37" si="2">SUM(C7:F7)</f>
        <v>173083</v>
      </c>
      <c r="H7" s="60">
        <v>118855</v>
      </c>
      <c r="I7" s="60">
        <v>8994</v>
      </c>
      <c r="J7" s="60">
        <v>15560</v>
      </c>
      <c r="K7" s="26">
        <f t="shared" ref="K7:K37" si="3">SUM(H7:J7)</f>
        <v>143409</v>
      </c>
      <c r="L7" s="26">
        <f>G7+K7</f>
        <v>316492</v>
      </c>
      <c r="M7" s="60">
        <v>4464.1000000000004</v>
      </c>
      <c r="N7" s="26">
        <f>SUM(L7:M7)</f>
        <v>320956.09999999998</v>
      </c>
      <c r="O7" s="40"/>
      <c r="P7" s="40"/>
    </row>
    <row r="8" spans="1:16" ht="27" customHeight="1" x14ac:dyDescent="0.25">
      <c r="A8" s="136" t="s">
        <v>19</v>
      </c>
      <c r="B8" s="21" t="s">
        <v>16</v>
      </c>
      <c r="C8" s="26">
        <v>119.14</v>
      </c>
      <c r="D8" s="26">
        <v>9.0500000000000007</v>
      </c>
      <c r="E8" s="26">
        <v>0</v>
      </c>
      <c r="F8" s="26">
        <v>0</v>
      </c>
      <c r="G8" s="26">
        <f t="shared" si="2"/>
        <v>128.19</v>
      </c>
      <c r="H8" s="26">
        <v>2.68</v>
      </c>
      <c r="I8" s="26">
        <v>0</v>
      </c>
      <c r="J8" s="26">
        <v>0</v>
      </c>
      <c r="K8" s="26">
        <f t="shared" si="3"/>
        <v>2.68</v>
      </c>
      <c r="L8" s="26">
        <f t="shared" ref="L8:L37" si="4">G8+K8</f>
        <v>130.87</v>
      </c>
      <c r="M8" s="26">
        <v>0</v>
      </c>
      <c r="N8" s="26">
        <f t="shared" ref="N8:N37" si="5">SUM(L8:M8)</f>
        <v>130.87</v>
      </c>
      <c r="O8" s="40"/>
      <c r="P8" s="40"/>
    </row>
    <row r="9" spans="1:16" ht="15.75" customHeight="1" x14ac:dyDescent="0.25">
      <c r="A9" s="136"/>
      <c r="B9" s="21" t="s">
        <v>17</v>
      </c>
      <c r="C9" s="26">
        <v>8840</v>
      </c>
      <c r="D9" s="26">
        <v>1017</v>
      </c>
      <c r="E9" s="26">
        <v>0</v>
      </c>
      <c r="F9" s="26">
        <v>0</v>
      </c>
      <c r="G9" s="26">
        <f t="shared" si="2"/>
        <v>9857</v>
      </c>
      <c r="H9" s="26">
        <v>13</v>
      </c>
      <c r="I9" s="26">
        <v>0</v>
      </c>
      <c r="J9" s="26">
        <v>0</v>
      </c>
      <c r="K9" s="26">
        <f t="shared" si="3"/>
        <v>13</v>
      </c>
      <c r="L9" s="26">
        <f t="shared" si="4"/>
        <v>9870</v>
      </c>
      <c r="M9" s="26">
        <v>0</v>
      </c>
      <c r="N9" s="26">
        <f t="shared" si="5"/>
        <v>9870</v>
      </c>
      <c r="O9" s="40"/>
      <c r="P9" s="40"/>
    </row>
    <row r="10" spans="1:16" ht="15" customHeight="1" x14ac:dyDescent="0.25">
      <c r="A10" s="136" t="s">
        <v>20</v>
      </c>
      <c r="B10" s="21" t="s">
        <v>16</v>
      </c>
      <c r="C10" s="26">
        <v>1.9</v>
      </c>
      <c r="D10" s="26">
        <v>0</v>
      </c>
      <c r="E10" s="26">
        <v>0</v>
      </c>
      <c r="F10" s="26">
        <v>0</v>
      </c>
      <c r="G10" s="26">
        <f t="shared" si="2"/>
        <v>1.9</v>
      </c>
      <c r="H10" s="26">
        <v>0</v>
      </c>
      <c r="I10" s="26">
        <v>0</v>
      </c>
      <c r="J10" s="26">
        <v>0</v>
      </c>
      <c r="K10" s="26">
        <f t="shared" si="3"/>
        <v>0</v>
      </c>
      <c r="L10" s="26">
        <f t="shared" si="4"/>
        <v>1.9</v>
      </c>
      <c r="M10" s="26">
        <v>0</v>
      </c>
      <c r="N10" s="26">
        <f t="shared" si="5"/>
        <v>1.9</v>
      </c>
      <c r="O10" s="40"/>
      <c r="P10" s="40"/>
    </row>
    <row r="11" spans="1:16" ht="15" customHeight="1" x14ac:dyDescent="0.25">
      <c r="A11" s="136"/>
      <c r="B11" s="21" t="s">
        <v>17</v>
      </c>
      <c r="C11" s="26">
        <v>646</v>
      </c>
      <c r="D11" s="26">
        <v>0</v>
      </c>
      <c r="E11" s="26">
        <v>0</v>
      </c>
      <c r="F11" s="26">
        <v>0</v>
      </c>
      <c r="G11" s="26">
        <f t="shared" si="2"/>
        <v>646</v>
      </c>
      <c r="H11" s="26">
        <v>0</v>
      </c>
      <c r="I11" s="26">
        <v>0</v>
      </c>
      <c r="J11" s="26">
        <v>0</v>
      </c>
      <c r="K11" s="26">
        <f t="shared" si="3"/>
        <v>0</v>
      </c>
      <c r="L11" s="26">
        <f t="shared" si="4"/>
        <v>646</v>
      </c>
      <c r="M11" s="26">
        <v>0</v>
      </c>
      <c r="N11" s="26">
        <f t="shared" si="5"/>
        <v>646</v>
      </c>
      <c r="O11" s="40"/>
      <c r="P11" s="40"/>
    </row>
    <row r="12" spans="1:16" ht="14.25" customHeight="1" x14ac:dyDescent="0.25">
      <c r="A12" s="20" t="s">
        <v>21</v>
      </c>
      <c r="B12" s="21" t="s">
        <v>16</v>
      </c>
      <c r="C12" s="26">
        <v>516.07000000000005</v>
      </c>
      <c r="D12" s="26">
        <v>553.94000000000005</v>
      </c>
      <c r="E12" s="26">
        <v>0</v>
      </c>
      <c r="F12" s="26">
        <v>13.5</v>
      </c>
      <c r="G12" s="25">
        <f t="shared" si="2"/>
        <v>1083.5100000000002</v>
      </c>
      <c r="H12" s="26">
        <v>344.4</v>
      </c>
      <c r="I12" s="26">
        <v>48.99</v>
      </c>
      <c r="J12" s="26">
        <v>32.299999999999997</v>
      </c>
      <c r="K12" s="25">
        <f t="shared" si="3"/>
        <v>425.69</v>
      </c>
      <c r="L12" s="25">
        <f t="shared" si="4"/>
        <v>1509.2000000000003</v>
      </c>
      <c r="M12" s="26">
        <v>0.12</v>
      </c>
      <c r="N12" s="25">
        <f t="shared" si="5"/>
        <v>1509.3200000000002</v>
      </c>
      <c r="O12" s="40"/>
      <c r="P12" s="40"/>
    </row>
    <row r="13" spans="1:16" ht="14.25" customHeight="1" x14ac:dyDescent="0.25">
      <c r="A13" s="21" t="s">
        <v>37</v>
      </c>
      <c r="B13" s="21" t="s">
        <v>17</v>
      </c>
      <c r="C13" s="26">
        <v>22840</v>
      </c>
      <c r="D13" s="26">
        <v>31018</v>
      </c>
      <c r="E13" s="26">
        <v>0</v>
      </c>
      <c r="F13" s="26">
        <v>342</v>
      </c>
      <c r="G13" s="25">
        <f t="shared" si="2"/>
        <v>54200</v>
      </c>
      <c r="H13" s="26">
        <v>17510</v>
      </c>
      <c r="I13" s="26">
        <v>2464</v>
      </c>
      <c r="J13" s="26">
        <v>1169</v>
      </c>
      <c r="K13" s="25">
        <f t="shared" si="3"/>
        <v>21143</v>
      </c>
      <c r="L13" s="25">
        <f t="shared" si="4"/>
        <v>75343</v>
      </c>
      <c r="M13" s="26">
        <v>1</v>
      </c>
      <c r="N13" s="25">
        <f t="shared" si="5"/>
        <v>75344</v>
      </c>
      <c r="O13" s="40"/>
      <c r="P13" s="40"/>
    </row>
    <row r="14" spans="1:16" ht="14.25" customHeight="1" x14ac:dyDescent="0.25">
      <c r="A14" s="133" t="s">
        <v>23</v>
      </c>
      <c r="B14" s="21" t="s">
        <v>16</v>
      </c>
      <c r="C14" s="26">
        <v>6.4</v>
      </c>
      <c r="D14" s="26">
        <v>39.880000000000003</v>
      </c>
      <c r="E14" s="26">
        <v>0</v>
      </c>
      <c r="F14" s="26">
        <v>0</v>
      </c>
      <c r="G14" s="25">
        <f t="shared" si="2"/>
        <v>46.28</v>
      </c>
      <c r="H14" s="26">
        <v>10.26</v>
      </c>
      <c r="I14" s="26">
        <v>1.4</v>
      </c>
      <c r="J14" s="26">
        <v>5.12</v>
      </c>
      <c r="K14" s="25">
        <f t="shared" si="3"/>
        <v>16.78</v>
      </c>
      <c r="L14" s="25">
        <f t="shared" si="4"/>
        <v>63.06</v>
      </c>
      <c r="M14" s="26">
        <v>0</v>
      </c>
      <c r="N14" s="25">
        <f t="shared" si="5"/>
        <v>63.06</v>
      </c>
      <c r="O14" s="40"/>
      <c r="P14" s="40"/>
    </row>
    <row r="15" spans="1:16" ht="14.25" customHeight="1" x14ac:dyDescent="0.25">
      <c r="A15" s="133"/>
      <c r="B15" s="21" t="s">
        <v>17</v>
      </c>
      <c r="C15" s="26">
        <v>835</v>
      </c>
      <c r="D15" s="26">
        <v>8779</v>
      </c>
      <c r="E15" s="26">
        <v>0</v>
      </c>
      <c r="F15" s="26">
        <v>0</v>
      </c>
      <c r="G15" s="25">
        <f t="shared" si="2"/>
        <v>9614</v>
      </c>
      <c r="H15" s="26">
        <v>720</v>
      </c>
      <c r="I15" s="26">
        <v>114</v>
      </c>
      <c r="J15" s="26">
        <v>900</v>
      </c>
      <c r="K15" s="25">
        <f t="shared" si="3"/>
        <v>1734</v>
      </c>
      <c r="L15" s="25">
        <f t="shared" si="4"/>
        <v>11348</v>
      </c>
      <c r="M15" s="26">
        <v>0</v>
      </c>
      <c r="N15" s="25">
        <f t="shared" si="5"/>
        <v>11348</v>
      </c>
      <c r="O15" s="40"/>
      <c r="P15" s="40"/>
    </row>
    <row r="16" spans="1:16" ht="14.25" customHeight="1" x14ac:dyDescent="0.25">
      <c r="A16" s="133" t="s">
        <v>24</v>
      </c>
      <c r="B16" s="21" t="s">
        <v>16</v>
      </c>
      <c r="C16" s="26">
        <v>272.57</v>
      </c>
      <c r="D16" s="26">
        <v>236.6</v>
      </c>
      <c r="E16" s="26">
        <v>0</v>
      </c>
      <c r="F16" s="26">
        <v>0.9</v>
      </c>
      <c r="G16" s="25">
        <f t="shared" si="2"/>
        <v>510.06999999999994</v>
      </c>
      <c r="H16" s="26">
        <v>143.87</v>
      </c>
      <c r="I16" s="26">
        <v>7.84</v>
      </c>
      <c r="J16" s="26">
        <v>20.13</v>
      </c>
      <c r="K16" s="25">
        <f t="shared" si="3"/>
        <v>171.84</v>
      </c>
      <c r="L16" s="25">
        <f t="shared" si="4"/>
        <v>681.91</v>
      </c>
      <c r="M16" s="26">
        <v>0</v>
      </c>
      <c r="N16" s="25">
        <f t="shared" si="5"/>
        <v>681.91</v>
      </c>
      <c r="O16" s="40"/>
      <c r="P16" s="40"/>
    </row>
    <row r="17" spans="1:16" ht="14.25" customHeight="1" x14ac:dyDescent="0.25">
      <c r="A17" s="133"/>
      <c r="B17" s="21" t="s">
        <v>17</v>
      </c>
      <c r="C17" s="79">
        <v>6055</v>
      </c>
      <c r="D17" s="79">
        <v>10104</v>
      </c>
      <c r="E17" s="79">
        <v>0</v>
      </c>
      <c r="F17" s="79">
        <v>50</v>
      </c>
      <c r="G17" s="63">
        <f t="shared" si="2"/>
        <v>16209</v>
      </c>
      <c r="H17" s="79">
        <v>3759.2</v>
      </c>
      <c r="I17" s="79">
        <v>254</v>
      </c>
      <c r="J17" s="79">
        <v>678.8</v>
      </c>
      <c r="K17" s="63">
        <f t="shared" si="3"/>
        <v>4692</v>
      </c>
      <c r="L17" s="63">
        <f t="shared" si="4"/>
        <v>20901</v>
      </c>
      <c r="M17" s="79">
        <v>0</v>
      </c>
      <c r="N17" s="63">
        <f t="shared" si="5"/>
        <v>20901</v>
      </c>
      <c r="O17" s="40"/>
      <c r="P17" s="40"/>
    </row>
    <row r="18" spans="1:16" ht="14.25" customHeight="1" x14ac:dyDescent="0.25">
      <c r="A18" s="134" t="s">
        <v>25</v>
      </c>
      <c r="B18" s="21" t="s">
        <v>16</v>
      </c>
      <c r="C18" s="26">
        <v>0</v>
      </c>
      <c r="D18" s="26">
        <v>0</v>
      </c>
      <c r="E18" s="26">
        <v>0</v>
      </c>
      <c r="F18" s="26">
        <v>0</v>
      </c>
      <c r="G18" s="25">
        <f t="shared" si="2"/>
        <v>0</v>
      </c>
      <c r="H18" s="26">
        <v>2.1</v>
      </c>
      <c r="I18" s="26">
        <v>0</v>
      </c>
      <c r="J18" s="26">
        <v>0</v>
      </c>
      <c r="K18" s="25">
        <f t="shared" si="3"/>
        <v>2.1</v>
      </c>
      <c r="L18" s="25">
        <f t="shared" si="4"/>
        <v>2.1</v>
      </c>
      <c r="M18" s="26">
        <v>0</v>
      </c>
      <c r="N18" s="25">
        <f t="shared" si="5"/>
        <v>2.1</v>
      </c>
      <c r="O18" s="40"/>
      <c r="P18" s="40"/>
    </row>
    <row r="19" spans="1:16" ht="14.25" customHeight="1" x14ac:dyDescent="0.25">
      <c r="A19" s="134"/>
      <c r="B19" s="21" t="s">
        <v>17</v>
      </c>
      <c r="C19" s="26">
        <v>0</v>
      </c>
      <c r="D19" s="26">
        <v>0</v>
      </c>
      <c r="E19" s="26">
        <v>0</v>
      </c>
      <c r="F19" s="26">
        <v>0</v>
      </c>
      <c r="G19" s="25">
        <f t="shared" si="2"/>
        <v>0</v>
      </c>
      <c r="H19" s="26">
        <v>321</v>
      </c>
      <c r="I19" s="26">
        <v>0</v>
      </c>
      <c r="J19" s="26">
        <v>0</v>
      </c>
      <c r="K19" s="25">
        <f t="shared" si="3"/>
        <v>321</v>
      </c>
      <c r="L19" s="25">
        <f t="shared" si="4"/>
        <v>321</v>
      </c>
      <c r="M19" s="26">
        <v>0</v>
      </c>
      <c r="N19" s="25">
        <f t="shared" si="5"/>
        <v>321</v>
      </c>
      <c r="O19" s="40"/>
      <c r="P19" s="40"/>
    </row>
    <row r="20" spans="1:16" ht="14.25" customHeight="1" x14ac:dyDescent="0.25">
      <c r="A20" s="134" t="s">
        <v>26</v>
      </c>
      <c r="B20" s="21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2"/>
        <v>0</v>
      </c>
      <c r="H20" s="26">
        <v>0</v>
      </c>
      <c r="I20" s="26">
        <v>0</v>
      </c>
      <c r="J20" s="26">
        <v>0</v>
      </c>
      <c r="K20" s="25">
        <f t="shared" si="3"/>
        <v>0</v>
      </c>
      <c r="L20" s="25">
        <f t="shared" si="4"/>
        <v>0</v>
      </c>
      <c r="M20" s="26">
        <v>0</v>
      </c>
      <c r="N20" s="25">
        <f t="shared" si="5"/>
        <v>0</v>
      </c>
      <c r="O20" s="40"/>
      <c r="P20" s="40"/>
    </row>
    <row r="21" spans="1:16" ht="14.25" customHeight="1" x14ac:dyDescent="0.25">
      <c r="A21" s="134"/>
      <c r="B21" s="21" t="s">
        <v>17</v>
      </c>
      <c r="C21" s="26">
        <v>0</v>
      </c>
      <c r="D21" s="26">
        <v>0</v>
      </c>
      <c r="E21" s="26">
        <v>0</v>
      </c>
      <c r="F21" s="26">
        <v>0</v>
      </c>
      <c r="G21" s="25">
        <f t="shared" si="2"/>
        <v>0</v>
      </c>
      <c r="H21" s="26">
        <v>0</v>
      </c>
      <c r="I21" s="26">
        <v>0</v>
      </c>
      <c r="J21" s="26">
        <v>0</v>
      </c>
      <c r="K21" s="25">
        <f t="shared" si="3"/>
        <v>0</v>
      </c>
      <c r="L21" s="25">
        <f t="shared" si="4"/>
        <v>0</v>
      </c>
      <c r="M21" s="26">
        <v>0</v>
      </c>
      <c r="N21" s="25">
        <f t="shared" si="5"/>
        <v>0</v>
      </c>
      <c r="O21" s="40"/>
      <c r="P21" s="40"/>
    </row>
    <row r="22" spans="1:16" ht="14.25" customHeight="1" x14ac:dyDescent="0.25">
      <c r="A22" s="20" t="s">
        <v>27</v>
      </c>
      <c r="B22" s="21" t="s">
        <v>16</v>
      </c>
      <c r="C22" s="26">
        <v>0.2</v>
      </c>
      <c r="D22" s="26">
        <v>0</v>
      </c>
      <c r="E22" s="26">
        <v>0</v>
      </c>
      <c r="F22" s="26">
        <v>0</v>
      </c>
      <c r="G22" s="25">
        <f t="shared" si="2"/>
        <v>0.2</v>
      </c>
      <c r="H22" s="26">
        <v>0</v>
      </c>
      <c r="I22" s="26">
        <v>0</v>
      </c>
      <c r="J22" s="26">
        <v>0</v>
      </c>
      <c r="K22" s="25">
        <f t="shared" si="3"/>
        <v>0</v>
      </c>
      <c r="L22" s="25">
        <f t="shared" si="4"/>
        <v>0.2</v>
      </c>
      <c r="M22" s="26">
        <v>0</v>
      </c>
      <c r="N22" s="25">
        <f t="shared" si="5"/>
        <v>0.2</v>
      </c>
      <c r="O22" s="40"/>
      <c r="P22" s="40"/>
    </row>
    <row r="23" spans="1:16" ht="14.25" customHeight="1" x14ac:dyDescent="0.25">
      <c r="A23" s="23"/>
      <c r="B23" s="21" t="s">
        <v>17</v>
      </c>
      <c r="C23" s="26">
        <v>25</v>
      </c>
      <c r="D23" s="26">
        <v>0</v>
      </c>
      <c r="E23" s="26">
        <v>0</v>
      </c>
      <c r="F23" s="26">
        <v>0</v>
      </c>
      <c r="G23" s="25">
        <f t="shared" si="2"/>
        <v>25</v>
      </c>
      <c r="H23" s="26">
        <v>0</v>
      </c>
      <c r="I23" s="26">
        <v>0</v>
      </c>
      <c r="J23" s="26">
        <v>0</v>
      </c>
      <c r="K23" s="25">
        <f t="shared" si="3"/>
        <v>0</v>
      </c>
      <c r="L23" s="25">
        <f t="shared" si="4"/>
        <v>25</v>
      </c>
      <c r="M23" s="26">
        <v>0</v>
      </c>
      <c r="N23" s="25">
        <f t="shared" si="5"/>
        <v>25</v>
      </c>
      <c r="O23" s="40"/>
      <c r="P23" s="40"/>
    </row>
    <row r="24" spans="1:16" ht="14.25" customHeight="1" x14ac:dyDescent="0.25">
      <c r="A24" s="133" t="s">
        <v>28</v>
      </c>
      <c r="B24" s="21" t="s">
        <v>16</v>
      </c>
      <c r="C24" s="26">
        <v>28.13</v>
      </c>
      <c r="D24" s="26">
        <v>12.66</v>
      </c>
      <c r="E24" s="26">
        <v>0</v>
      </c>
      <c r="F24" s="26">
        <v>1.1299999999999999</v>
      </c>
      <c r="G24" s="25">
        <f t="shared" si="2"/>
        <v>41.92</v>
      </c>
      <c r="H24" s="26">
        <v>2.1</v>
      </c>
      <c r="I24" s="26">
        <v>0.55000000000000004</v>
      </c>
      <c r="J24" s="26">
        <v>0.48</v>
      </c>
      <c r="K24" s="25">
        <f t="shared" si="3"/>
        <v>3.1300000000000003</v>
      </c>
      <c r="L24" s="25">
        <f t="shared" si="4"/>
        <v>45.050000000000004</v>
      </c>
      <c r="M24" s="26">
        <v>0</v>
      </c>
      <c r="N24" s="25">
        <f t="shared" si="5"/>
        <v>45.050000000000004</v>
      </c>
      <c r="O24" s="40"/>
      <c r="P24" s="40"/>
    </row>
    <row r="25" spans="1:16" ht="14.25" customHeight="1" x14ac:dyDescent="0.25">
      <c r="A25" s="133"/>
      <c r="B25" s="21" t="s">
        <v>17</v>
      </c>
      <c r="C25" s="26">
        <v>1215</v>
      </c>
      <c r="D25" s="26">
        <v>187</v>
      </c>
      <c r="E25" s="26">
        <v>0</v>
      </c>
      <c r="F25" s="26">
        <v>16</v>
      </c>
      <c r="G25" s="25">
        <f t="shared" si="2"/>
        <v>1418</v>
      </c>
      <c r="H25" s="26">
        <v>134</v>
      </c>
      <c r="I25" s="26">
        <v>25</v>
      </c>
      <c r="J25" s="26">
        <v>26</v>
      </c>
      <c r="K25" s="25">
        <f t="shared" si="3"/>
        <v>185</v>
      </c>
      <c r="L25" s="25">
        <f t="shared" si="4"/>
        <v>1603</v>
      </c>
      <c r="M25" s="26">
        <v>0</v>
      </c>
      <c r="N25" s="25">
        <f t="shared" si="5"/>
        <v>1603</v>
      </c>
      <c r="O25" s="40"/>
      <c r="P25" s="40"/>
    </row>
    <row r="26" spans="1:16" ht="14.25" customHeight="1" x14ac:dyDescent="0.25">
      <c r="A26" s="133" t="s">
        <v>29</v>
      </c>
      <c r="B26" s="21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2"/>
        <v>0</v>
      </c>
      <c r="H26" s="26">
        <v>0</v>
      </c>
      <c r="I26" s="26">
        <v>0</v>
      </c>
      <c r="J26" s="26">
        <v>0</v>
      </c>
      <c r="K26" s="25">
        <f t="shared" si="3"/>
        <v>0</v>
      </c>
      <c r="L26" s="25">
        <f t="shared" si="4"/>
        <v>0</v>
      </c>
      <c r="M26" s="26">
        <v>0</v>
      </c>
      <c r="N26" s="25">
        <f t="shared" si="5"/>
        <v>0</v>
      </c>
      <c r="O26" s="40"/>
      <c r="P26" s="40"/>
    </row>
    <row r="27" spans="1:16" ht="14.25" customHeight="1" x14ac:dyDescent="0.25">
      <c r="A27" s="133"/>
      <c r="B27" s="21" t="s">
        <v>17</v>
      </c>
      <c r="C27" s="26">
        <v>0</v>
      </c>
      <c r="D27" s="26">
        <v>0</v>
      </c>
      <c r="E27" s="26">
        <v>0</v>
      </c>
      <c r="F27" s="26">
        <v>0</v>
      </c>
      <c r="G27" s="25">
        <f t="shared" si="2"/>
        <v>0</v>
      </c>
      <c r="H27" s="26">
        <v>0</v>
      </c>
      <c r="I27" s="26">
        <v>0</v>
      </c>
      <c r="J27" s="26">
        <v>0</v>
      </c>
      <c r="K27" s="25">
        <f t="shared" si="3"/>
        <v>0</v>
      </c>
      <c r="L27" s="25">
        <f t="shared" si="4"/>
        <v>0</v>
      </c>
      <c r="M27" s="26">
        <v>0</v>
      </c>
      <c r="N27" s="25">
        <f t="shared" si="5"/>
        <v>0</v>
      </c>
      <c r="O27" s="40"/>
      <c r="P27" s="40"/>
    </row>
    <row r="28" spans="1:16" ht="14.25" customHeight="1" x14ac:dyDescent="0.25">
      <c r="A28" s="133" t="s">
        <v>30</v>
      </c>
      <c r="B28" s="21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2"/>
        <v>0</v>
      </c>
      <c r="H28" s="26">
        <v>0</v>
      </c>
      <c r="I28" s="26">
        <v>0</v>
      </c>
      <c r="J28" s="26">
        <v>0</v>
      </c>
      <c r="K28" s="25">
        <f t="shared" si="3"/>
        <v>0</v>
      </c>
      <c r="L28" s="25">
        <f t="shared" si="4"/>
        <v>0</v>
      </c>
      <c r="M28" s="26">
        <v>0</v>
      </c>
      <c r="N28" s="25">
        <f t="shared" si="5"/>
        <v>0</v>
      </c>
      <c r="O28" s="40"/>
      <c r="P28" s="40"/>
    </row>
    <row r="29" spans="1:16" ht="14.25" customHeight="1" x14ac:dyDescent="0.25">
      <c r="A29" s="133"/>
      <c r="B29" s="21" t="s">
        <v>17</v>
      </c>
      <c r="C29" s="26">
        <v>0</v>
      </c>
      <c r="D29" s="26">
        <v>0</v>
      </c>
      <c r="E29" s="26">
        <v>0</v>
      </c>
      <c r="F29" s="26">
        <v>0</v>
      </c>
      <c r="G29" s="25">
        <f t="shared" si="2"/>
        <v>0</v>
      </c>
      <c r="H29" s="26">
        <v>0</v>
      </c>
      <c r="I29" s="26">
        <v>0</v>
      </c>
      <c r="J29" s="26">
        <v>0</v>
      </c>
      <c r="K29" s="25">
        <f t="shared" si="3"/>
        <v>0</v>
      </c>
      <c r="L29" s="25">
        <f t="shared" si="4"/>
        <v>0</v>
      </c>
      <c r="M29" s="26">
        <v>0</v>
      </c>
      <c r="N29" s="25">
        <f t="shared" si="5"/>
        <v>0</v>
      </c>
      <c r="O29" s="40"/>
      <c r="P29" s="40"/>
    </row>
    <row r="30" spans="1:16" ht="14.25" customHeight="1" x14ac:dyDescent="0.25">
      <c r="A30" s="133" t="s">
        <v>31</v>
      </c>
      <c r="B30" s="21" t="s">
        <v>16</v>
      </c>
      <c r="C30" s="26">
        <v>17.46</v>
      </c>
      <c r="D30" s="26">
        <v>12.05</v>
      </c>
      <c r="E30" s="26">
        <v>0</v>
      </c>
      <c r="F30" s="26">
        <v>0</v>
      </c>
      <c r="G30" s="25">
        <f t="shared" si="2"/>
        <v>29.51</v>
      </c>
      <c r="H30" s="26">
        <v>6.71</v>
      </c>
      <c r="I30" s="26">
        <v>0.9</v>
      </c>
      <c r="J30" s="26">
        <v>3.5</v>
      </c>
      <c r="K30" s="25">
        <f t="shared" si="3"/>
        <v>11.11</v>
      </c>
      <c r="L30" s="25">
        <f t="shared" si="4"/>
        <v>40.620000000000005</v>
      </c>
      <c r="M30" s="26">
        <v>0</v>
      </c>
      <c r="N30" s="25">
        <f t="shared" si="5"/>
        <v>40.620000000000005</v>
      </c>
      <c r="O30" s="62"/>
      <c r="P30" s="40"/>
    </row>
    <row r="31" spans="1:16" ht="14.25" customHeight="1" x14ac:dyDescent="0.25">
      <c r="A31" s="133"/>
      <c r="B31" s="21" t="s">
        <v>17</v>
      </c>
      <c r="C31" s="26">
        <v>3683</v>
      </c>
      <c r="D31" s="26">
        <v>2006</v>
      </c>
      <c r="E31" s="26">
        <v>0</v>
      </c>
      <c r="F31" s="26">
        <v>0</v>
      </c>
      <c r="G31" s="25">
        <f t="shared" si="2"/>
        <v>5689</v>
      </c>
      <c r="H31" s="26">
        <v>955</v>
      </c>
      <c r="I31" s="26">
        <v>138</v>
      </c>
      <c r="J31" s="26">
        <v>538</v>
      </c>
      <c r="K31" s="25">
        <f t="shared" si="3"/>
        <v>1631</v>
      </c>
      <c r="L31" s="25">
        <f t="shared" si="4"/>
        <v>7320</v>
      </c>
      <c r="M31" s="26">
        <v>0</v>
      </c>
      <c r="N31" s="25">
        <f t="shared" si="5"/>
        <v>7320</v>
      </c>
      <c r="O31" s="62"/>
      <c r="P31" s="40"/>
    </row>
    <row r="32" spans="1:16" ht="14.25" customHeight="1" x14ac:dyDescent="0.25">
      <c r="A32" s="133" t="s">
        <v>32</v>
      </c>
      <c r="B32" s="21" t="s">
        <v>16</v>
      </c>
      <c r="C32" s="26">
        <v>0</v>
      </c>
      <c r="D32" s="26">
        <v>0</v>
      </c>
      <c r="E32" s="26">
        <v>0</v>
      </c>
      <c r="F32" s="26">
        <v>0</v>
      </c>
      <c r="G32" s="25">
        <f t="shared" si="2"/>
        <v>0</v>
      </c>
      <c r="H32" s="26">
        <v>0</v>
      </c>
      <c r="I32" s="26">
        <v>0</v>
      </c>
      <c r="J32" s="26">
        <v>0</v>
      </c>
      <c r="K32" s="25">
        <f t="shared" si="3"/>
        <v>0</v>
      </c>
      <c r="L32" s="25">
        <f t="shared" si="4"/>
        <v>0</v>
      </c>
      <c r="M32" s="26">
        <v>0</v>
      </c>
      <c r="N32" s="25">
        <f t="shared" si="5"/>
        <v>0</v>
      </c>
      <c r="O32" s="62"/>
      <c r="P32" s="40"/>
    </row>
    <row r="33" spans="1:16" ht="14.25" customHeight="1" x14ac:dyDescent="0.25">
      <c r="A33" s="133"/>
      <c r="B33" s="21" t="s">
        <v>17</v>
      </c>
      <c r="C33" s="26">
        <v>0</v>
      </c>
      <c r="D33" s="26">
        <v>0</v>
      </c>
      <c r="E33" s="26">
        <v>0</v>
      </c>
      <c r="F33" s="26">
        <v>0</v>
      </c>
      <c r="G33" s="25">
        <f t="shared" si="2"/>
        <v>0</v>
      </c>
      <c r="H33" s="26">
        <v>0</v>
      </c>
      <c r="I33" s="26">
        <v>0</v>
      </c>
      <c r="J33" s="26">
        <v>0</v>
      </c>
      <c r="K33" s="25">
        <f t="shared" si="3"/>
        <v>0</v>
      </c>
      <c r="L33" s="25">
        <f t="shared" si="4"/>
        <v>0</v>
      </c>
      <c r="M33" s="26">
        <v>0</v>
      </c>
      <c r="N33" s="25">
        <f t="shared" si="5"/>
        <v>0</v>
      </c>
      <c r="O33" s="62"/>
      <c r="P33" s="40"/>
    </row>
    <row r="34" spans="1:16" ht="14.25" customHeight="1" x14ac:dyDescent="0.25">
      <c r="A34" s="133" t="s">
        <v>33</v>
      </c>
      <c r="B34" s="21" t="s">
        <v>16</v>
      </c>
      <c r="C34" s="26">
        <v>0</v>
      </c>
      <c r="D34" s="26">
        <v>0</v>
      </c>
      <c r="E34" s="26">
        <v>0</v>
      </c>
      <c r="F34" s="26">
        <v>0</v>
      </c>
      <c r="G34" s="25">
        <f t="shared" si="2"/>
        <v>0</v>
      </c>
      <c r="H34" s="26">
        <v>0</v>
      </c>
      <c r="I34" s="26">
        <v>0</v>
      </c>
      <c r="J34" s="26">
        <v>0</v>
      </c>
      <c r="K34" s="25">
        <f t="shared" si="3"/>
        <v>0</v>
      </c>
      <c r="L34" s="25">
        <f t="shared" si="4"/>
        <v>0</v>
      </c>
      <c r="M34" s="26">
        <v>0</v>
      </c>
      <c r="N34" s="25">
        <f t="shared" si="5"/>
        <v>0</v>
      </c>
      <c r="O34" s="62"/>
      <c r="P34" s="40"/>
    </row>
    <row r="35" spans="1:16" ht="14.25" customHeight="1" x14ac:dyDescent="0.25">
      <c r="A35" s="133"/>
      <c r="B35" s="21" t="s">
        <v>17</v>
      </c>
      <c r="C35" s="26">
        <v>0</v>
      </c>
      <c r="D35" s="26">
        <v>0</v>
      </c>
      <c r="E35" s="26">
        <v>0</v>
      </c>
      <c r="F35" s="26">
        <v>0</v>
      </c>
      <c r="G35" s="25">
        <f t="shared" si="2"/>
        <v>0</v>
      </c>
      <c r="H35" s="26">
        <v>0</v>
      </c>
      <c r="I35" s="26">
        <v>0</v>
      </c>
      <c r="J35" s="26">
        <v>0</v>
      </c>
      <c r="K35" s="25">
        <f t="shared" si="3"/>
        <v>0</v>
      </c>
      <c r="L35" s="25">
        <f t="shared" si="4"/>
        <v>0</v>
      </c>
      <c r="M35" s="26">
        <v>0</v>
      </c>
      <c r="N35" s="25">
        <f t="shared" si="5"/>
        <v>0</v>
      </c>
      <c r="O35" s="62"/>
      <c r="P35" s="40"/>
    </row>
    <row r="36" spans="1:16" ht="14.25" customHeight="1" x14ac:dyDescent="0.25">
      <c r="A36" s="133" t="s">
        <v>34</v>
      </c>
      <c r="B36" s="21" t="s">
        <v>16</v>
      </c>
      <c r="C36" s="26">
        <v>0</v>
      </c>
      <c r="D36" s="26">
        <v>0</v>
      </c>
      <c r="E36" s="26">
        <v>0</v>
      </c>
      <c r="F36" s="26">
        <v>0</v>
      </c>
      <c r="G36" s="25">
        <f t="shared" si="2"/>
        <v>0</v>
      </c>
      <c r="H36" s="26">
        <v>0</v>
      </c>
      <c r="I36" s="26">
        <v>0</v>
      </c>
      <c r="J36" s="26">
        <v>0</v>
      </c>
      <c r="K36" s="25">
        <f t="shared" si="3"/>
        <v>0</v>
      </c>
      <c r="L36" s="25">
        <f t="shared" si="4"/>
        <v>0</v>
      </c>
      <c r="M36" s="26"/>
      <c r="N36" s="25">
        <f t="shared" si="5"/>
        <v>0</v>
      </c>
      <c r="O36" s="62"/>
      <c r="P36" s="40"/>
    </row>
    <row r="37" spans="1:16" ht="14.25" customHeight="1" x14ac:dyDescent="0.25">
      <c r="A37" s="133"/>
      <c r="B37" s="21" t="s">
        <v>17</v>
      </c>
      <c r="C37" s="26">
        <v>0</v>
      </c>
      <c r="D37" s="26">
        <v>0</v>
      </c>
      <c r="E37" s="26">
        <v>0</v>
      </c>
      <c r="F37" s="26">
        <v>0</v>
      </c>
      <c r="G37" s="25">
        <f t="shared" si="2"/>
        <v>0</v>
      </c>
      <c r="H37" s="26">
        <v>0</v>
      </c>
      <c r="I37" s="26">
        <v>0</v>
      </c>
      <c r="J37" s="26">
        <v>0</v>
      </c>
      <c r="K37" s="25">
        <f t="shared" si="3"/>
        <v>0</v>
      </c>
      <c r="L37" s="25">
        <f t="shared" si="4"/>
        <v>0</v>
      </c>
      <c r="M37" s="26">
        <v>0</v>
      </c>
      <c r="N37" s="25">
        <f t="shared" si="5"/>
        <v>0</v>
      </c>
      <c r="O37" s="62"/>
      <c r="P37" s="40"/>
    </row>
    <row r="38" spans="1:16" ht="14.25" customHeight="1" x14ac:dyDescent="0.25">
      <c r="A38" s="23" t="s">
        <v>35</v>
      </c>
      <c r="B38" s="21" t="s">
        <v>16</v>
      </c>
      <c r="C38" s="25">
        <f>C4+C12+C14+C16+C18+C20+C22+C24+C26+C28+C30+C32+C34+C36</f>
        <v>1373.3000000000002</v>
      </c>
      <c r="D38" s="25">
        <f t="shared" ref="D38:M39" si="6">D4+D12+D14+D16+D18+D20+D22+D24+D26+D28+D30+D32+D34+D36</f>
        <v>1052.3800000000001</v>
      </c>
      <c r="E38" s="25">
        <f t="shared" si="6"/>
        <v>0</v>
      </c>
      <c r="F38" s="25">
        <f t="shared" si="6"/>
        <v>15.530000000000001</v>
      </c>
      <c r="G38" s="25">
        <f t="shared" si="6"/>
        <v>2441.21</v>
      </c>
      <c r="H38" s="25">
        <f t="shared" si="6"/>
        <v>967.7600000000001</v>
      </c>
      <c r="I38" s="25">
        <f t="shared" si="6"/>
        <v>96.930000000000021</v>
      </c>
      <c r="J38" s="25">
        <f t="shared" si="6"/>
        <v>110.01</v>
      </c>
      <c r="K38" s="25">
        <f t="shared" si="6"/>
        <v>1174.6999999999998</v>
      </c>
      <c r="L38" s="25">
        <f t="shared" si="6"/>
        <v>3615.91</v>
      </c>
      <c r="M38" s="25">
        <f t="shared" si="6"/>
        <v>20.040000000000003</v>
      </c>
      <c r="N38" s="25">
        <f>N4+N12+N14+N16+N18+N20+N22+N24+N26+N28+N30+N32+N34+N36</f>
        <v>3635.95</v>
      </c>
      <c r="O38" s="123"/>
      <c r="P38" s="40"/>
    </row>
    <row r="39" spans="1:16" ht="14.25" customHeight="1" x14ac:dyDescent="0.25">
      <c r="A39" s="21"/>
      <c r="B39" s="21" t="s">
        <v>17</v>
      </c>
      <c r="C39" s="63">
        <f>C5+C13+C15+C17+C19+C21+C23+C25+C27+C29+C31+C33+C35+C37</f>
        <v>163324</v>
      </c>
      <c r="D39" s="63">
        <f t="shared" si="6"/>
        <v>107009</v>
      </c>
      <c r="E39" s="63">
        <f t="shared" si="6"/>
        <v>0</v>
      </c>
      <c r="F39" s="63">
        <f t="shared" si="6"/>
        <v>408</v>
      </c>
      <c r="G39" s="63">
        <f t="shared" si="6"/>
        <v>270741</v>
      </c>
      <c r="H39" s="63">
        <f t="shared" si="6"/>
        <v>142267.20000000001</v>
      </c>
      <c r="I39" s="63">
        <f t="shared" si="6"/>
        <v>11989</v>
      </c>
      <c r="J39" s="63">
        <f t="shared" si="6"/>
        <v>18871.8</v>
      </c>
      <c r="K39" s="63">
        <f t="shared" si="6"/>
        <v>173128</v>
      </c>
      <c r="L39" s="63">
        <f t="shared" si="6"/>
        <v>443869</v>
      </c>
      <c r="M39" s="63">
        <f t="shared" si="6"/>
        <v>4465.1000000000004</v>
      </c>
      <c r="N39" s="63">
        <f>N5+N13+N15+N17+N19+N21+N23+N25+N27+N29+N31+N33+N35+N37</f>
        <v>448334.1</v>
      </c>
      <c r="O39" s="62"/>
      <c r="P39" s="12"/>
    </row>
    <row r="40" spans="1:16" x14ac:dyDescent="0.25">
      <c r="A40" s="40"/>
      <c r="B40" s="40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2"/>
      <c r="P40" s="40"/>
    </row>
    <row r="41" spans="1:16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1" bottom="0.2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85"/>
  <sheetViews>
    <sheetView topLeftCell="A10" workbookViewId="0">
      <selection activeCell="P33" sqref="P33"/>
    </sheetView>
  </sheetViews>
  <sheetFormatPr defaultRowHeight="15" x14ac:dyDescent="0.25"/>
  <cols>
    <col min="1" max="1" width="31.28515625" style="39" customWidth="1"/>
    <col min="2" max="2" width="4" style="39" customWidth="1"/>
    <col min="3" max="4" width="9.140625" style="39"/>
    <col min="5" max="5" width="6.5703125" style="39" customWidth="1"/>
    <col min="6" max="6" width="6.28515625" style="39" customWidth="1"/>
    <col min="7" max="7" width="13.28515625" style="39" customWidth="1"/>
    <col min="8" max="8" width="9.140625" style="39"/>
    <col min="9" max="9" width="7.28515625" style="39" customWidth="1"/>
    <col min="10" max="10" width="9.140625" style="39"/>
    <col min="11" max="11" width="10.7109375" style="39" customWidth="1"/>
    <col min="12" max="12" width="7.85546875" style="39" customWidth="1"/>
    <col min="13" max="13" width="6.7109375" style="39" customWidth="1"/>
    <col min="14" max="14" width="12.42578125" style="39" customWidth="1"/>
    <col min="15" max="16384" width="9.140625" style="39"/>
  </cols>
  <sheetData>
    <row r="1" spans="1:17" ht="12" customHeight="1" x14ac:dyDescent="0.25">
      <c r="A1" s="80" t="s">
        <v>49</v>
      </c>
    </row>
    <row r="2" spans="1:17" ht="12" customHeight="1" x14ac:dyDescent="0.25">
      <c r="A2" s="22" t="s">
        <v>0</v>
      </c>
      <c r="B2" s="22"/>
      <c r="C2" s="135" t="s">
        <v>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7" t="s">
        <v>2</v>
      </c>
      <c r="O2" s="40"/>
      <c r="P2" s="40"/>
    </row>
    <row r="3" spans="1:17" ht="25.5" customHeight="1" x14ac:dyDescent="0.25">
      <c r="A3" s="22" t="s">
        <v>3</v>
      </c>
      <c r="B3" s="22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/>
      <c r="O3" s="40"/>
      <c r="P3" s="40"/>
    </row>
    <row r="4" spans="1:17" ht="14.25" customHeight="1" x14ac:dyDescent="0.25">
      <c r="A4" s="20" t="s">
        <v>15</v>
      </c>
      <c r="B4" s="21" t="s">
        <v>16</v>
      </c>
      <c r="C4" s="34">
        <f>C6+C8+C10</f>
        <v>420.90000000000003</v>
      </c>
      <c r="D4" s="34">
        <f t="shared" ref="D4:N4" si="0">D6+D8+D10</f>
        <v>449.47</v>
      </c>
      <c r="E4" s="34">
        <f t="shared" si="0"/>
        <v>0</v>
      </c>
      <c r="F4" s="34">
        <f t="shared" si="0"/>
        <v>4.24</v>
      </c>
      <c r="G4" s="34">
        <f t="shared" si="0"/>
        <v>874.6099999999999</v>
      </c>
      <c r="H4" s="34">
        <f t="shared" si="0"/>
        <v>1266.6199999999999</v>
      </c>
      <c r="I4" s="34">
        <f t="shared" si="0"/>
        <v>167</v>
      </c>
      <c r="J4" s="34">
        <f>J6+J8+J10</f>
        <v>581.52</v>
      </c>
      <c r="K4" s="34">
        <f t="shared" si="0"/>
        <v>2015.1399999999999</v>
      </c>
      <c r="L4" s="34">
        <f t="shared" si="0"/>
        <v>2889.75</v>
      </c>
      <c r="M4" s="34">
        <f t="shared" si="0"/>
        <v>1424.77</v>
      </c>
      <c r="N4" s="34">
        <f t="shared" si="0"/>
        <v>4314.5200000000004</v>
      </c>
      <c r="O4" s="40"/>
      <c r="P4" s="40"/>
    </row>
    <row r="5" spans="1:17" ht="14.25" customHeight="1" x14ac:dyDescent="0.25">
      <c r="A5" s="23"/>
      <c r="B5" s="21" t="s">
        <v>17</v>
      </c>
      <c r="C5" s="71">
        <f>C7+C9+C11</f>
        <v>77307</v>
      </c>
      <c r="D5" s="71">
        <f t="shared" ref="D5:N5" si="1">D7+D9+D11</f>
        <v>77715</v>
      </c>
      <c r="E5" s="71">
        <f t="shared" si="1"/>
        <v>0</v>
      </c>
      <c r="F5" s="71">
        <f t="shared" si="1"/>
        <v>509</v>
      </c>
      <c r="G5" s="71">
        <f t="shared" si="1"/>
        <v>155531</v>
      </c>
      <c r="H5" s="71">
        <f t="shared" si="1"/>
        <v>208322.81999999998</v>
      </c>
      <c r="I5" s="71">
        <f>I7+I9+I11</f>
        <v>29143</v>
      </c>
      <c r="J5" s="71">
        <f t="shared" si="1"/>
        <v>92152.7</v>
      </c>
      <c r="K5" s="71">
        <f t="shared" si="1"/>
        <v>329618.51999999996</v>
      </c>
      <c r="L5" s="71">
        <f t="shared" si="1"/>
        <v>485149.51999999996</v>
      </c>
      <c r="M5" s="71">
        <f t="shared" si="1"/>
        <v>181164.5</v>
      </c>
      <c r="N5" s="71">
        <f t="shared" si="1"/>
        <v>666314.02</v>
      </c>
      <c r="O5" s="40"/>
      <c r="P5" s="12"/>
    </row>
    <row r="6" spans="1:17" ht="15" customHeight="1" x14ac:dyDescent="0.25">
      <c r="A6" s="136" t="s">
        <v>18</v>
      </c>
      <c r="B6" s="21" t="s">
        <v>16</v>
      </c>
      <c r="C6" s="157">
        <v>106.53</v>
      </c>
      <c r="D6" s="157">
        <v>265.60000000000002</v>
      </c>
      <c r="E6" s="124">
        <v>0</v>
      </c>
      <c r="F6" s="124">
        <v>3.01</v>
      </c>
      <c r="G6" s="124">
        <f>SUM(C6:F6)</f>
        <v>375.14</v>
      </c>
      <c r="H6" s="157">
        <v>888.87</v>
      </c>
      <c r="I6" s="157">
        <v>140.93</v>
      </c>
      <c r="J6" s="157">
        <v>431.07</v>
      </c>
      <c r="K6" s="124">
        <f>SUM(H6:J6)</f>
        <v>1460.87</v>
      </c>
      <c r="L6" s="124">
        <f>G6+K6</f>
        <v>1836.0099999999998</v>
      </c>
      <c r="M6" s="157">
        <v>1123.8800000000001</v>
      </c>
      <c r="N6" s="124">
        <f>SUM(L6:M6)</f>
        <v>2959.89</v>
      </c>
      <c r="O6" s="40"/>
      <c r="P6" s="12"/>
      <c r="Q6" s="12"/>
    </row>
    <row r="7" spans="1:17" ht="13.5" customHeight="1" x14ac:dyDescent="0.25">
      <c r="A7" s="136"/>
      <c r="B7" s="21" t="s">
        <v>17</v>
      </c>
      <c r="C7" s="165">
        <v>20253</v>
      </c>
      <c r="D7" s="165">
        <v>61742</v>
      </c>
      <c r="E7" s="151">
        <v>0</v>
      </c>
      <c r="F7" s="151">
        <v>481</v>
      </c>
      <c r="G7" s="151">
        <f t="shared" ref="G7:G37" si="2">SUM(C7:F7)</f>
        <v>82476</v>
      </c>
      <c r="H7" s="165">
        <v>169671.83</v>
      </c>
      <c r="I7" s="165">
        <v>28537</v>
      </c>
      <c r="J7" s="165">
        <v>89071.7</v>
      </c>
      <c r="K7" s="151">
        <f t="shared" ref="K7:K37" si="3">SUM(H7:J7)</f>
        <v>287280.52999999997</v>
      </c>
      <c r="L7" s="151">
        <f t="shared" ref="L7:L37" si="4">G7+K7</f>
        <v>369756.52999999997</v>
      </c>
      <c r="M7" s="165">
        <v>173416</v>
      </c>
      <c r="N7" s="151">
        <f t="shared" ref="N7:N37" si="5">SUM(L7:M7)</f>
        <v>543172.53</v>
      </c>
      <c r="O7" s="43"/>
      <c r="P7" s="43"/>
    </row>
    <row r="8" spans="1:17" ht="27.75" customHeight="1" x14ac:dyDescent="0.25">
      <c r="A8" s="136" t="s">
        <v>19</v>
      </c>
      <c r="B8" s="21" t="s">
        <v>16</v>
      </c>
      <c r="C8" s="166">
        <v>48.77</v>
      </c>
      <c r="D8" s="166">
        <v>121.45</v>
      </c>
      <c r="E8" s="166">
        <v>0</v>
      </c>
      <c r="F8" s="166">
        <v>1.23</v>
      </c>
      <c r="G8" s="166">
        <f t="shared" si="2"/>
        <v>171.45</v>
      </c>
      <c r="H8" s="166">
        <v>209.5</v>
      </c>
      <c r="I8" s="166">
        <v>26.07</v>
      </c>
      <c r="J8" s="166">
        <v>150.41999999999999</v>
      </c>
      <c r="K8" s="166">
        <f t="shared" si="3"/>
        <v>385.99</v>
      </c>
      <c r="L8" s="166">
        <f t="shared" si="4"/>
        <v>557.44000000000005</v>
      </c>
      <c r="M8" s="166">
        <v>298.27</v>
      </c>
      <c r="N8" s="166">
        <f t="shared" si="5"/>
        <v>855.71</v>
      </c>
      <c r="O8" s="43"/>
      <c r="P8" s="43"/>
    </row>
    <row r="9" spans="1:17" ht="15" customHeight="1" x14ac:dyDescent="0.25">
      <c r="A9" s="136"/>
      <c r="B9" s="21" t="s">
        <v>17</v>
      </c>
      <c r="C9" s="167">
        <v>1558</v>
      </c>
      <c r="D9" s="151">
        <v>1934</v>
      </c>
      <c r="E9" s="151">
        <v>0</v>
      </c>
      <c r="F9" s="151">
        <v>28</v>
      </c>
      <c r="G9" s="151">
        <f t="shared" si="2"/>
        <v>3520</v>
      </c>
      <c r="H9" s="151">
        <v>4544.5</v>
      </c>
      <c r="I9" s="151">
        <v>606</v>
      </c>
      <c r="J9" s="151">
        <v>3080</v>
      </c>
      <c r="K9" s="151">
        <f t="shared" si="3"/>
        <v>8230.5</v>
      </c>
      <c r="L9" s="151">
        <f t="shared" si="4"/>
        <v>11750.5</v>
      </c>
      <c r="M9" s="151">
        <v>7390.5</v>
      </c>
      <c r="N9" s="151">
        <f t="shared" si="5"/>
        <v>19141</v>
      </c>
      <c r="O9" s="43"/>
      <c r="P9" s="43"/>
    </row>
    <row r="10" spans="1:17" ht="14.25" customHeight="1" x14ac:dyDescent="0.25">
      <c r="A10" s="136" t="s">
        <v>20</v>
      </c>
      <c r="B10" s="21" t="s">
        <v>16</v>
      </c>
      <c r="C10" s="124">
        <v>265.60000000000002</v>
      </c>
      <c r="D10" s="124">
        <v>62.42</v>
      </c>
      <c r="E10" s="124">
        <v>0</v>
      </c>
      <c r="F10" s="124">
        <v>0</v>
      </c>
      <c r="G10" s="124">
        <f t="shared" si="2"/>
        <v>328.02000000000004</v>
      </c>
      <c r="H10" s="124">
        <v>168.25</v>
      </c>
      <c r="I10" s="124">
        <v>0</v>
      </c>
      <c r="J10" s="124">
        <v>0.03</v>
      </c>
      <c r="K10" s="124">
        <f t="shared" si="3"/>
        <v>168.28</v>
      </c>
      <c r="L10" s="124">
        <f t="shared" si="4"/>
        <v>496.30000000000007</v>
      </c>
      <c r="M10" s="124">
        <v>2.62</v>
      </c>
      <c r="N10" s="124">
        <f t="shared" si="5"/>
        <v>498.92000000000007</v>
      </c>
      <c r="O10" s="43"/>
      <c r="P10" s="43"/>
    </row>
    <row r="11" spans="1:17" ht="14.25" customHeight="1" x14ac:dyDescent="0.25">
      <c r="A11" s="136"/>
      <c r="B11" s="21" t="s">
        <v>17</v>
      </c>
      <c r="C11" s="151">
        <v>55496</v>
      </c>
      <c r="D11" s="151">
        <v>14039</v>
      </c>
      <c r="E11" s="151">
        <v>0</v>
      </c>
      <c r="F11" s="151">
        <v>0</v>
      </c>
      <c r="G11" s="151">
        <f t="shared" si="2"/>
        <v>69535</v>
      </c>
      <c r="H11" s="151">
        <v>34106.49</v>
      </c>
      <c r="I11" s="151">
        <v>0</v>
      </c>
      <c r="J11" s="151">
        <v>1</v>
      </c>
      <c r="K11" s="151">
        <f t="shared" si="3"/>
        <v>34107.49</v>
      </c>
      <c r="L11" s="151">
        <f t="shared" si="4"/>
        <v>103642.48999999999</v>
      </c>
      <c r="M11" s="151">
        <v>358</v>
      </c>
      <c r="N11" s="151">
        <f t="shared" si="5"/>
        <v>104000.48999999999</v>
      </c>
      <c r="O11" s="43"/>
      <c r="P11" s="40"/>
    </row>
    <row r="12" spans="1:17" ht="14.25" customHeight="1" x14ac:dyDescent="0.25">
      <c r="A12" s="20" t="s">
        <v>21</v>
      </c>
      <c r="B12" s="21" t="s">
        <v>16</v>
      </c>
      <c r="C12" s="124">
        <v>553.82000000000005</v>
      </c>
      <c r="D12" s="124">
        <v>223.01</v>
      </c>
      <c r="E12" s="124">
        <v>0.39</v>
      </c>
      <c r="F12" s="124">
        <v>3.34</v>
      </c>
      <c r="G12" s="34">
        <f t="shared" si="2"/>
        <v>780.56000000000006</v>
      </c>
      <c r="H12" s="124">
        <v>1575.79</v>
      </c>
      <c r="I12" s="124">
        <v>212.2</v>
      </c>
      <c r="J12" s="124">
        <v>112.67</v>
      </c>
      <c r="K12" s="34">
        <f t="shared" si="3"/>
        <v>1900.66</v>
      </c>
      <c r="L12" s="34">
        <f t="shared" si="4"/>
        <v>2681.2200000000003</v>
      </c>
      <c r="M12" s="124">
        <v>225.4</v>
      </c>
      <c r="N12" s="34">
        <f t="shared" si="5"/>
        <v>2906.6200000000003</v>
      </c>
      <c r="O12" s="43"/>
      <c r="P12" s="40"/>
    </row>
    <row r="13" spans="1:17" ht="14.25" customHeight="1" x14ac:dyDescent="0.25">
      <c r="A13" s="21" t="s">
        <v>37</v>
      </c>
      <c r="B13" s="21" t="s">
        <v>17</v>
      </c>
      <c r="C13" s="124">
        <v>7268</v>
      </c>
      <c r="D13" s="124">
        <v>4305</v>
      </c>
      <c r="E13" s="124">
        <v>14</v>
      </c>
      <c r="F13" s="124">
        <v>48</v>
      </c>
      <c r="G13" s="34">
        <f t="shared" si="2"/>
        <v>11635</v>
      </c>
      <c r="H13" s="124">
        <v>28519</v>
      </c>
      <c r="I13" s="124">
        <v>3038</v>
      </c>
      <c r="J13" s="124">
        <v>1682</v>
      </c>
      <c r="K13" s="34">
        <f t="shared" si="3"/>
        <v>33239</v>
      </c>
      <c r="L13" s="34">
        <f t="shared" si="4"/>
        <v>44874</v>
      </c>
      <c r="M13" s="124">
        <v>2956</v>
      </c>
      <c r="N13" s="34">
        <f t="shared" si="5"/>
        <v>47830</v>
      </c>
      <c r="O13" s="43"/>
      <c r="P13" s="40"/>
    </row>
    <row r="14" spans="1:17" ht="14.25" customHeight="1" x14ac:dyDescent="0.25">
      <c r="A14" s="133" t="s">
        <v>23</v>
      </c>
      <c r="B14" s="21" t="s">
        <v>16</v>
      </c>
      <c r="C14" s="124">
        <v>27.11</v>
      </c>
      <c r="D14" s="124">
        <v>23.2</v>
      </c>
      <c r="E14" s="124">
        <v>0</v>
      </c>
      <c r="F14" s="124">
        <v>8.74</v>
      </c>
      <c r="G14" s="34">
        <f t="shared" si="2"/>
        <v>59.050000000000004</v>
      </c>
      <c r="H14" s="124">
        <v>44.7</v>
      </c>
      <c r="I14" s="124">
        <v>9.18</v>
      </c>
      <c r="J14" s="124">
        <v>4.0199999999999996</v>
      </c>
      <c r="K14" s="34">
        <f t="shared" si="3"/>
        <v>57.900000000000006</v>
      </c>
      <c r="L14" s="34">
        <f t="shared" si="4"/>
        <v>116.95000000000002</v>
      </c>
      <c r="M14" s="124">
        <v>0.6</v>
      </c>
      <c r="N14" s="34">
        <f t="shared" si="5"/>
        <v>117.55000000000001</v>
      </c>
      <c r="O14" s="40"/>
      <c r="P14" s="40"/>
    </row>
    <row r="15" spans="1:17" ht="14.25" customHeight="1" x14ac:dyDescent="0.25">
      <c r="A15" s="133"/>
      <c r="B15" s="21" t="s">
        <v>17</v>
      </c>
      <c r="C15" s="124">
        <v>2685</v>
      </c>
      <c r="D15" s="124">
        <v>3615</v>
      </c>
      <c r="E15" s="124">
        <v>0</v>
      </c>
      <c r="F15" s="124">
        <v>730</v>
      </c>
      <c r="G15" s="34">
        <f t="shared" si="2"/>
        <v>7030</v>
      </c>
      <c r="H15" s="124">
        <v>5227</v>
      </c>
      <c r="I15" s="124">
        <v>1180</v>
      </c>
      <c r="J15" s="124">
        <v>791</v>
      </c>
      <c r="K15" s="34">
        <f t="shared" si="3"/>
        <v>7198</v>
      </c>
      <c r="L15" s="34">
        <f t="shared" si="4"/>
        <v>14228</v>
      </c>
      <c r="M15" s="124">
        <v>76</v>
      </c>
      <c r="N15" s="34">
        <f t="shared" si="5"/>
        <v>14304</v>
      </c>
      <c r="O15" s="40"/>
      <c r="P15" s="40"/>
    </row>
    <row r="16" spans="1:17" ht="14.25" customHeight="1" x14ac:dyDescent="0.25">
      <c r="A16" s="133" t="s">
        <v>24</v>
      </c>
      <c r="B16" s="21" t="s">
        <v>16</v>
      </c>
      <c r="C16" s="124">
        <v>1119.6400000000001</v>
      </c>
      <c r="D16" s="124">
        <v>256.14999999999998</v>
      </c>
      <c r="E16" s="124">
        <v>8.82</v>
      </c>
      <c r="F16" s="124">
        <v>5.72</v>
      </c>
      <c r="G16" s="34">
        <f t="shared" si="2"/>
        <v>1390.33</v>
      </c>
      <c r="H16" s="124">
        <v>549.38</v>
      </c>
      <c r="I16" s="124">
        <v>79.59</v>
      </c>
      <c r="J16" s="124">
        <v>75.5</v>
      </c>
      <c r="K16" s="34">
        <f t="shared" si="3"/>
        <v>704.47</v>
      </c>
      <c r="L16" s="34">
        <f t="shared" si="4"/>
        <v>2094.8000000000002</v>
      </c>
      <c r="M16" s="124">
        <v>119.88</v>
      </c>
      <c r="N16" s="34">
        <f t="shared" si="5"/>
        <v>2214.6800000000003</v>
      </c>
      <c r="O16" s="40"/>
      <c r="P16" s="40"/>
    </row>
    <row r="17" spans="1:16" ht="14.25" customHeight="1" x14ac:dyDescent="0.25">
      <c r="A17" s="133"/>
      <c r="B17" s="21" t="s">
        <v>17</v>
      </c>
      <c r="C17" s="151">
        <v>5825</v>
      </c>
      <c r="D17" s="151">
        <v>2358</v>
      </c>
      <c r="E17" s="151">
        <v>34</v>
      </c>
      <c r="F17" s="151">
        <v>40</v>
      </c>
      <c r="G17" s="71">
        <f t="shared" si="2"/>
        <v>8257</v>
      </c>
      <c r="H17" s="151">
        <v>4083.8</v>
      </c>
      <c r="I17" s="151">
        <v>488</v>
      </c>
      <c r="J17" s="151">
        <v>425</v>
      </c>
      <c r="K17" s="71">
        <f t="shared" si="3"/>
        <v>4996.8</v>
      </c>
      <c r="L17" s="71">
        <f t="shared" si="4"/>
        <v>13253.8</v>
      </c>
      <c r="M17" s="151">
        <v>751</v>
      </c>
      <c r="N17" s="71">
        <f t="shared" si="5"/>
        <v>14004.8</v>
      </c>
      <c r="O17" s="40"/>
      <c r="P17" s="40"/>
    </row>
    <row r="18" spans="1:16" ht="14.25" customHeight="1" x14ac:dyDescent="0.25">
      <c r="A18" s="134" t="s">
        <v>25</v>
      </c>
      <c r="B18" s="21" t="s">
        <v>16</v>
      </c>
      <c r="C18" s="124">
        <v>2.2999999999999998</v>
      </c>
      <c r="D18" s="124">
        <v>0</v>
      </c>
      <c r="E18" s="124">
        <v>0</v>
      </c>
      <c r="F18" s="124">
        <v>0</v>
      </c>
      <c r="G18" s="34">
        <f t="shared" si="2"/>
        <v>2.2999999999999998</v>
      </c>
      <c r="H18" s="124">
        <v>0</v>
      </c>
      <c r="I18" s="124">
        <v>0</v>
      </c>
      <c r="J18" s="124">
        <v>0</v>
      </c>
      <c r="K18" s="34">
        <f t="shared" si="3"/>
        <v>0</v>
      </c>
      <c r="L18" s="34">
        <f t="shared" si="4"/>
        <v>2.2999999999999998</v>
      </c>
      <c r="M18" s="124">
        <v>0</v>
      </c>
      <c r="N18" s="34">
        <f t="shared" si="5"/>
        <v>2.2999999999999998</v>
      </c>
      <c r="O18" s="40"/>
      <c r="P18" s="40"/>
    </row>
    <row r="19" spans="1:16" ht="14.25" customHeight="1" x14ac:dyDescent="0.25">
      <c r="A19" s="134"/>
      <c r="B19" s="21" t="s">
        <v>17</v>
      </c>
      <c r="C19" s="124">
        <v>472</v>
      </c>
      <c r="D19" s="124">
        <v>0</v>
      </c>
      <c r="E19" s="124">
        <v>0</v>
      </c>
      <c r="F19" s="124">
        <v>0</v>
      </c>
      <c r="G19" s="34">
        <f t="shared" si="2"/>
        <v>472</v>
      </c>
      <c r="H19" s="124">
        <v>0</v>
      </c>
      <c r="I19" s="124">
        <v>0</v>
      </c>
      <c r="J19" s="124"/>
      <c r="K19" s="34">
        <f t="shared" si="3"/>
        <v>0</v>
      </c>
      <c r="L19" s="34">
        <f t="shared" si="4"/>
        <v>472</v>
      </c>
      <c r="M19" s="124">
        <v>0</v>
      </c>
      <c r="N19" s="34">
        <f t="shared" si="5"/>
        <v>472</v>
      </c>
      <c r="O19" s="40"/>
      <c r="P19" s="40"/>
    </row>
    <row r="20" spans="1:16" ht="14.25" customHeight="1" x14ac:dyDescent="0.25">
      <c r="A20" s="134" t="s">
        <v>26</v>
      </c>
      <c r="B20" s="21" t="s">
        <v>16</v>
      </c>
      <c r="C20" s="124">
        <v>0</v>
      </c>
      <c r="D20" s="124">
        <v>0</v>
      </c>
      <c r="E20" s="124">
        <v>0</v>
      </c>
      <c r="F20" s="124">
        <v>0</v>
      </c>
      <c r="G20" s="34">
        <f t="shared" si="2"/>
        <v>0</v>
      </c>
      <c r="H20" s="124">
        <v>0</v>
      </c>
      <c r="I20" s="124">
        <v>0</v>
      </c>
      <c r="J20" s="124">
        <v>0.19</v>
      </c>
      <c r="K20" s="34">
        <f t="shared" si="3"/>
        <v>0.19</v>
      </c>
      <c r="L20" s="34">
        <f t="shared" si="4"/>
        <v>0.19</v>
      </c>
      <c r="M20" s="124">
        <v>0</v>
      </c>
      <c r="N20" s="34">
        <f t="shared" si="5"/>
        <v>0.19</v>
      </c>
      <c r="O20" s="40"/>
      <c r="P20" s="90"/>
    </row>
    <row r="21" spans="1:16" ht="14.25" customHeight="1" x14ac:dyDescent="0.25">
      <c r="A21" s="134"/>
      <c r="B21" s="21" t="s">
        <v>17</v>
      </c>
      <c r="C21" s="124">
        <v>0</v>
      </c>
      <c r="D21" s="124">
        <v>0</v>
      </c>
      <c r="E21" s="124">
        <v>0</v>
      </c>
      <c r="F21" s="124">
        <v>0</v>
      </c>
      <c r="G21" s="34">
        <f t="shared" si="2"/>
        <v>0</v>
      </c>
      <c r="H21" s="124">
        <v>0</v>
      </c>
      <c r="I21" s="124">
        <v>0</v>
      </c>
      <c r="J21" s="124">
        <v>0</v>
      </c>
      <c r="K21" s="34">
        <f t="shared" si="3"/>
        <v>0</v>
      </c>
      <c r="L21" s="34">
        <f t="shared" si="4"/>
        <v>0</v>
      </c>
      <c r="M21" s="124">
        <v>0</v>
      </c>
      <c r="N21" s="34">
        <f t="shared" si="5"/>
        <v>0</v>
      </c>
      <c r="O21" s="40"/>
      <c r="P21" s="40"/>
    </row>
    <row r="22" spans="1:16" ht="14.25" customHeight="1" x14ac:dyDescent="0.25">
      <c r="A22" s="20" t="s">
        <v>27</v>
      </c>
      <c r="B22" s="21" t="s">
        <v>16</v>
      </c>
      <c r="C22" s="124">
        <v>0</v>
      </c>
      <c r="D22" s="124">
        <v>0</v>
      </c>
      <c r="E22" s="124">
        <v>0</v>
      </c>
      <c r="F22" s="124">
        <v>0</v>
      </c>
      <c r="G22" s="34">
        <f t="shared" si="2"/>
        <v>0</v>
      </c>
      <c r="H22" s="124">
        <v>0</v>
      </c>
      <c r="I22" s="124">
        <v>0</v>
      </c>
      <c r="J22" s="124">
        <v>0</v>
      </c>
      <c r="K22" s="34">
        <f t="shared" si="3"/>
        <v>0</v>
      </c>
      <c r="L22" s="34">
        <f t="shared" si="4"/>
        <v>0</v>
      </c>
      <c r="M22" s="124">
        <v>0</v>
      </c>
      <c r="N22" s="34">
        <f t="shared" si="5"/>
        <v>0</v>
      </c>
      <c r="O22" s="40"/>
      <c r="P22" s="40"/>
    </row>
    <row r="23" spans="1:16" ht="14.25" customHeight="1" x14ac:dyDescent="0.25">
      <c r="A23" s="23"/>
      <c r="B23" s="21" t="s">
        <v>17</v>
      </c>
      <c r="C23" s="124">
        <v>0</v>
      </c>
      <c r="D23" s="124">
        <v>0</v>
      </c>
      <c r="E23" s="124">
        <v>0</v>
      </c>
      <c r="F23" s="124">
        <v>0</v>
      </c>
      <c r="G23" s="34">
        <f t="shared" si="2"/>
        <v>0</v>
      </c>
      <c r="H23" s="124">
        <v>0</v>
      </c>
      <c r="I23" s="124">
        <v>0</v>
      </c>
      <c r="J23" s="124">
        <v>0</v>
      </c>
      <c r="K23" s="34">
        <f t="shared" si="3"/>
        <v>0</v>
      </c>
      <c r="L23" s="34">
        <f t="shared" si="4"/>
        <v>0</v>
      </c>
      <c r="M23" s="124">
        <v>0</v>
      </c>
      <c r="N23" s="34">
        <f t="shared" si="5"/>
        <v>0</v>
      </c>
      <c r="O23" s="40"/>
      <c r="P23" s="40"/>
    </row>
    <row r="24" spans="1:16" ht="14.25" customHeight="1" x14ac:dyDescent="0.25">
      <c r="A24" s="133" t="s">
        <v>28</v>
      </c>
      <c r="B24" s="21" t="s">
        <v>16</v>
      </c>
      <c r="C24" s="124">
        <v>13.36</v>
      </c>
      <c r="D24" s="124">
        <v>3.04</v>
      </c>
      <c r="E24" s="124">
        <v>1.78</v>
      </c>
      <c r="F24" s="124">
        <v>0</v>
      </c>
      <c r="G24" s="34">
        <f t="shared" si="2"/>
        <v>18.18</v>
      </c>
      <c r="H24" s="124">
        <v>16.77</v>
      </c>
      <c r="I24" s="124">
        <v>5.0599999999999996</v>
      </c>
      <c r="J24" s="124">
        <v>7.92</v>
      </c>
      <c r="K24" s="34">
        <f t="shared" si="3"/>
        <v>29.75</v>
      </c>
      <c r="L24" s="34">
        <f t="shared" si="4"/>
        <v>47.93</v>
      </c>
      <c r="M24" s="124">
        <v>0.8</v>
      </c>
      <c r="N24" s="34">
        <f t="shared" si="5"/>
        <v>48.73</v>
      </c>
      <c r="O24" s="40"/>
      <c r="P24" s="40"/>
    </row>
    <row r="25" spans="1:16" ht="14.25" customHeight="1" x14ac:dyDescent="0.25">
      <c r="A25" s="133"/>
      <c r="B25" s="21" t="s">
        <v>17</v>
      </c>
      <c r="C25" s="124">
        <v>112</v>
      </c>
      <c r="D25" s="124">
        <v>32</v>
      </c>
      <c r="E25" s="124">
        <v>0</v>
      </c>
      <c r="F25" s="124">
        <v>0</v>
      </c>
      <c r="G25" s="34">
        <f t="shared" si="2"/>
        <v>144</v>
      </c>
      <c r="H25" s="124">
        <v>65</v>
      </c>
      <c r="I25" s="124">
        <v>27</v>
      </c>
      <c r="J25" s="124">
        <v>24</v>
      </c>
      <c r="K25" s="34">
        <f t="shared" si="3"/>
        <v>116</v>
      </c>
      <c r="L25" s="34">
        <f t="shared" si="4"/>
        <v>260</v>
      </c>
      <c r="M25" s="124">
        <v>1</v>
      </c>
      <c r="N25" s="34">
        <f t="shared" si="5"/>
        <v>261</v>
      </c>
      <c r="O25" s="40"/>
      <c r="P25" s="40"/>
    </row>
    <row r="26" spans="1:16" ht="14.25" customHeight="1" x14ac:dyDescent="0.25">
      <c r="A26" s="133" t="s">
        <v>29</v>
      </c>
      <c r="B26" s="21" t="s">
        <v>16</v>
      </c>
      <c r="C26" s="124">
        <v>0</v>
      </c>
      <c r="D26" s="124">
        <v>0</v>
      </c>
      <c r="E26" s="124">
        <v>0</v>
      </c>
      <c r="F26" s="124">
        <v>0</v>
      </c>
      <c r="G26" s="34">
        <f t="shared" si="2"/>
        <v>0</v>
      </c>
      <c r="H26" s="124">
        <v>0</v>
      </c>
      <c r="I26" s="124">
        <v>0</v>
      </c>
      <c r="J26" s="124">
        <v>0</v>
      </c>
      <c r="K26" s="34">
        <f t="shared" si="3"/>
        <v>0</v>
      </c>
      <c r="L26" s="34">
        <f t="shared" si="4"/>
        <v>0</v>
      </c>
      <c r="M26" s="124">
        <v>0</v>
      </c>
      <c r="N26" s="34">
        <f t="shared" si="5"/>
        <v>0</v>
      </c>
      <c r="O26" s="40"/>
      <c r="P26" s="40"/>
    </row>
    <row r="27" spans="1:16" ht="14.25" customHeight="1" x14ac:dyDescent="0.25">
      <c r="A27" s="133"/>
      <c r="B27" s="21" t="s">
        <v>17</v>
      </c>
      <c r="C27" s="124">
        <v>0</v>
      </c>
      <c r="D27" s="124">
        <v>0</v>
      </c>
      <c r="E27" s="124">
        <v>0</v>
      </c>
      <c r="F27" s="124">
        <v>0</v>
      </c>
      <c r="G27" s="34">
        <f t="shared" si="2"/>
        <v>0</v>
      </c>
      <c r="H27" s="124">
        <v>0</v>
      </c>
      <c r="I27" s="124">
        <v>0</v>
      </c>
      <c r="J27" s="124">
        <v>0</v>
      </c>
      <c r="K27" s="34">
        <f t="shared" si="3"/>
        <v>0</v>
      </c>
      <c r="L27" s="34">
        <f t="shared" si="4"/>
        <v>0</v>
      </c>
      <c r="M27" s="124">
        <v>0</v>
      </c>
      <c r="N27" s="34">
        <f t="shared" si="5"/>
        <v>0</v>
      </c>
      <c r="O27" s="40"/>
      <c r="P27" s="40"/>
    </row>
    <row r="28" spans="1:16" ht="14.25" customHeight="1" x14ac:dyDescent="0.25">
      <c r="A28" s="133" t="s">
        <v>30</v>
      </c>
      <c r="B28" s="21" t="s">
        <v>16</v>
      </c>
      <c r="C28" s="124">
        <v>0</v>
      </c>
      <c r="D28" s="124">
        <v>0</v>
      </c>
      <c r="E28" s="124">
        <v>0</v>
      </c>
      <c r="F28" s="124">
        <v>0</v>
      </c>
      <c r="G28" s="34">
        <f t="shared" si="2"/>
        <v>0</v>
      </c>
      <c r="H28" s="124">
        <v>0</v>
      </c>
      <c r="I28" s="124">
        <v>0</v>
      </c>
      <c r="J28" s="124">
        <v>0</v>
      </c>
      <c r="K28" s="34">
        <f t="shared" si="3"/>
        <v>0</v>
      </c>
      <c r="L28" s="34">
        <f t="shared" si="4"/>
        <v>0</v>
      </c>
      <c r="M28" s="124">
        <v>0</v>
      </c>
      <c r="N28" s="34">
        <f t="shared" si="5"/>
        <v>0</v>
      </c>
      <c r="O28" s="40"/>
      <c r="P28" s="40"/>
    </row>
    <row r="29" spans="1:16" ht="14.25" customHeight="1" x14ac:dyDescent="0.25">
      <c r="A29" s="133"/>
      <c r="B29" s="21" t="s">
        <v>17</v>
      </c>
      <c r="C29" s="124">
        <v>0</v>
      </c>
      <c r="D29" s="124">
        <v>0</v>
      </c>
      <c r="E29" s="124">
        <v>0</v>
      </c>
      <c r="F29" s="124">
        <v>0</v>
      </c>
      <c r="G29" s="34">
        <f t="shared" si="2"/>
        <v>0</v>
      </c>
      <c r="H29" s="124">
        <v>0</v>
      </c>
      <c r="I29" s="124">
        <v>0</v>
      </c>
      <c r="J29" s="124">
        <v>0</v>
      </c>
      <c r="K29" s="34">
        <f t="shared" si="3"/>
        <v>0</v>
      </c>
      <c r="L29" s="34">
        <f t="shared" si="4"/>
        <v>0</v>
      </c>
      <c r="M29" s="124">
        <v>0</v>
      </c>
      <c r="N29" s="34">
        <f t="shared" si="5"/>
        <v>0</v>
      </c>
      <c r="O29" s="40"/>
      <c r="P29" s="40"/>
    </row>
    <row r="30" spans="1:16" ht="14.25" customHeight="1" x14ac:dyDescent="0.25">
      <c r="A30" s="133" t="s">
        <v>31</v>
      </c>
      <c r="B30" s="21" t="s">
        <v>16</v>
      </c>
      <c r="C30" s="124">
        <v>4.07</v>
      </c>
      <c r="D30" s="124">
        <v>0.2</v>
      </c>
      <c r="E30" s="124">
        <v>0</v>
      </c>
      <c r="F30" s="124">
        <v>0</v>
      </c>
      <c r="G30" s="34">
        <f t="shared" si="2"/>
        <v>4.2700000000000005</v>
      </c>
      <c r="H30" s="124">
        <v>0.12</v>
      </c>
      <c r="I30" s="124">
        <v>0.09</v>
      </c>
      <c r="J30" s="124">
        <v>0.22</v>
      </c>
      <c r="K30" s="34">
        <f t="shared" si="3"/>
        <v>0.43</v>
      </c>
      <c r="L30" s="34">
        <f t="shared" si="4"/>
        <v>4.7</v>
      </c>
      <c r="M30" s="124">
        <v>4.0199999999999996</v>
      </c>
      <c r="N30" s="34">
        <f t="shared" si="5"/>
        <v>8.7199999999999989</v>
      </c>
      <c r="O30" s="40"/>
      <c r="P30" s="40"/>
    </row>
    <row r="31" spans="1:16" ht="14.25" customHeight="1" x14ac:dyDescent="0.25">
      <c r="A31" s="133"/>
      <c r="B31" s="21" t="s">
        <v>17</v>
      </c>
      <c r="C31" s="124">
        <v>2</v>
      </c>
      <c r="D31" s="124">
        <v>39</v>
      </c>
      <c r="E31" s="124">
        <v>0</v>
      </c>
      <c r="F31" s="124">
        <v>0</v>
      </c>
      <c r="G31" s="34">
        <f t="shared" si="2"/>
        <v>41</v>
      </c>
      <c r="H31" s="124">
        <v>24</v>
      </c>
      <c r="I31" s="124">
        <v>8</v>
      </c>
      <c r="J31" s="124">
        <v>24</v>
      </c>
      <c r="K31" s="34">
        <f t="shared" si="3"/>
        <v>56</v>
      </c>
      <c r="L31" s="34">
        <f t="shared" si="4"/>
        <v>97</v>
      </c>
      <c r="M31" s="124">
        <v>320</v>
      </c>
      <c r="N31" s="34">
        <f t="shared" si="5"/>
        <v>417</v>
      </c>
      <c r="O31" s="40"/>
      <c r="P31" s="40"/>
    </row>
    <row r="32" spans="1:16" ht="14.25" customHeight="1" x14ac:dyDescent="0.25">
      <c r="A32" s="133" t="s">
        <v>32</v>
      </c>
      <c r="B32" s="21" t="s">
        <v>16</v>
      </c>
      <c r="C32" s="124">
        <v>32.74</v>
      </c>
      <c r="D32" s="124">
        <v>2.08</v>
      </c>
      <c r="E32" s="124">
        <v>0</v>
      </c>
      <c r="F32" s="124">
        <v>0</v>
      </c>
      <c r="G32" s="34">
        <f t="shared" si="2"/>
        <v>34.82</v>
      </c>
      <c r="H32" s="124">
        <v>2.82</v>
      </c>
      <c r="I32" s="124">
        <v>2.12</v>
      </c>
      <c r="J32" s="124">
        <v>0</v>
      </c>
      <c r="K32" s="34">
        <f t="shared" si="3"/>
        <v>4.9399999999999995</v>
      </c>
      <c r="L32" s="34">
        <f t="shared" si="4"/>
        <v>39.76</v>
      </c>
      <c r="M32" s="124">
        <v>0</v>
      </c>
      <c r="N32" s="34">
        <f t="shared" si="5"/>
        <v>39.76</v>
      </c>
      <c r="O32" s="40"/>
      <c r="P32" s="40"/>
    </row>
    <row r="33" spans="1:16" ht="14.25" customHeight="1" x14ac:dyDescent="0.25">
      <c r="A33" s="133"/>
      <c r="B33" s="21" t="s">
        <v>17</v>
      </c>
      <c r="C33" s="124">
        <v>191</v>
      </c>
      <c r="D33" s="124">
        <v>15</v>
      </c>
      <c r="E33" s="124">
        <v>0</v>
      </c>
      <c r="F33" s="124">
        <v>0</v>
      </c>
      <c r="G33" s="34">
        <f t="shared" si="2"/>
        <v>206</v>
      </c>
      <c r="H33" s="124">
        <v>40</v>
      </c>
      <c r="I33" s="124">
        <v>4</v>
      </c>
      <c r="J33" s="124">
        <v>0</v>
      </c>
      <c r="K33" s="34">
        <f t="shared" si="3"/>
        <v>44</v>
      </c>
      <c r="L33" s="34">
        <f t="shared" si="4"/>
        <v>250</v>
      </c>
      <c r="M33" s="124">
        <v>0</v>
      </c>
      <c r="N33" s="34">
        <f t="shared" si="5"/>
        <v>250</v>
      </c>
      <c r="O33" s="40"/>
      <c r="P33" s="40"/>
    </row>
    <row r="34" spans="1:16" ht="14.25" customHeight="1" x14ac:dyDescent="0.25">
      <c r="A34" s="133" t="s">
        <v>33</v>
      </c>
      <c r="B34" s="21" t="s">
        <v>16</v>
      </c>
      <c r="C34" s="124">
        <v>0.5</v>
      </c>
      <c r="D34" s="124">
        <v>0</v>
      </c>
      <c r="E34" s="124">
        <v>0</v>
      </c>
      <c r="F34" s="124">
        <v>0</v>
      </c>
      <c r="G34" s="34">
        <f t="shared" si="2"/>
        <v>0.5</v>
      </c>
      <c r="H34" s="124">
        <v>0</v>
      </c>
      <c r="I34" s="124">
        <v>0</v>
      </c>
      <c r="J34" s="124">
        <v>0</v>
      </c>
      <c r="K34" s="34">
        <f t="shared" si="3"/>
        <v>0</v>
      </c>
      <c r="L34" s="34">
        <f t="shared" si="4"/>
        <v>0.5</v>
      </c>
      <c r="M34" s="124">
        <v>0.99</v>
      </c>
      <c r="N34" s="34">
        <f t="shared" si="5"/>
        <v>1.49</v>
      </c>
      <c r="O34" s="40"/>
      <c r="P34" s="40"/>
    </row>
    <row r="35" spans="1:16" ht="14.25" customHeight="1" x14ac:dyDescent="0.25">
      <c r="A35" s="133"/>
      <c r="B35" s="21" t="s">
        <v>17</v>
      </c>
      <c r="C35" s="124">
        <v>83</v>
      </c>
      <c r="D35" s="124">
        <v>0</v>
      </c>
      <c r="E35" s="124">
        <v>0</v>
      </c>
      <c r="F35" s="124">
        <v>0</v>
      </c>
      <c r="G35" s="34">
        <f>SUM(C35:F35)</f>
        <v>83</v>
      </c>
      <c r="H35" s="124">
        <v>0</v>
      </c>
      <c r="I35" s="124">
        <v>0</v>
      </c>
      <c r="J35" s="124">
        <v>0</v>
      </c>
      <c r="K35" s="34">
        <f t="shared" si="3"/>
        <v>0</v>
      </c>
      <c r="L35" s="34">
        <f t="shared" si="4"/>
        <v>83</v>
      </c>
      <c r="M35" s="124">
        <v>154</v>
      </c>
      <c r="N35" s="34">
        <f t="shared" si="5"/>
        <v>237</v>
      </c>
      <c r="O35" s="40"/>
      <c r="P35" s="40"/>
    </row>
    <row r="36" spans="1:16" ht="14.25" customHeight="1" x14ac:dyDescent="0.25">
      <c r="A36" s="133" t="s">
        <v>34</v>
      </c>
      <c r="B36" s="21" t="s">
        <v>16</v>
      </c>
      <c r="C36" s="124">
        <v>0</v>
      </c>
      <c r="D36" s="124">
        <v>0</v>
      </c>
      <c r="E36" s="124">
        <v>0</v>
      </c>
      <c r="F36" s="124">
        <v>0</v>
      </c>
      <c r="G36" s="34">
        <f t="shared" si="2"/>
        <v>0</v>
      </c>
      <c r="H36" s="124">
        <v>0</v>
      </c>
      <c r="I36" s="124">
        <v>0</v>
      </c>
      <c r="J36" s="124">
        <v>7.0000000000000007E-2</v>
      </c>
      <c r="K36" s="34">
        <f t="shared" si="3"/>
        <v>7.0000000000000007E-2</v>
      </c>
      <c r="L36" s="34">
        <f t="shared" si="4"/>
        <v>7.0000000000000007E-2</v>
      </c>
      <c r="M36" s="124">
        <v>0</v>
      </c>
      <c r="N36" s="34">
        <f t="shared" si="5"/>
        <v>7.0000000000000007E-2</v>
      </c>
      <c r="O36" s="40"/>
      <c r="P36" s="40"/>
    </row>
    <row r="37" spans="1:16" ht="14.25" customHeight="1" x14ac:dyDescent="0.25">
      <c r="A37" s="133"/>
      <c r="B37" s="21" t="s">
        <v>17</v>
      </c>
      <c r="C37" s="124">
        <v>0</v>
      </c>
      <c r="D37" s="124">
        <v>0</v>
      </c>
      <c r="E37" s="124">
        <v>0</v>
      </c>
      <c r="F37" s="124">
        <v>0</v>
      </c>
      <c r="G37" s="34">
        <f t="shared" si="2"/>
        <v>0</v>
      </c>
      <c r="H37" s="124">
        <v>0</v>
      </c>
      <c r="I37" s="124">
        <v>0</v>
      </c>
      <c r="J37" s="124">
        <v>6</v>
      </c>
      <c r="K37" s="34">
        <f t="shared" si="3"/>
        <v>6</v>
      </c>
      <c r="L37" s="34">
        <f t="shared" si="4"/>
        <v>6</v>
      </c>
      <c r="M37" s="124">
        <v>0</v>
      </c>
      <c r="N37" s="34">
        <f t="shared" si="5"/>
        <v>6</v>
      </c>
      <c r="O37" s="40"/>
      <c r="P37" s="40"/>
    </row>
    <row r="38" spans="1:16" ht="14.25" customHeight="1" x14ac:dyDescent="0.25">
      <c r="A38" s="23" t="s">
        <v>35</v>
      </c>
      <c r="B38" s="21" t="s">
        <v>16</v>
      </c>
      <c r="C38" s="34">
        <f>C4+C12+C14+C16+C18+C20+C22+C24+C26+C28+C30+C32+C34+C36</f>
        <v>2174.4400000000005</v>
      </c>
      <c r="D38" s="34">
        <f t="shared" ref="D38:M38" si="6">D4+D12+D14+D16+D18+D20+D22+D24+D26+D28+D30+D32+D34+D36</f>
        <v>957.15000000000009</v>
      </c>
      <c r="E38" s="34">
        <f t="shared" si="6"/>
        <v>10.99</v>
      </c>
      <c r="F38" s="34">
        <f t="shared" si="6"/>
        <v>22.04</v>
      </c>
      <c r="G38" s="34">
        <f t="shared" si="6"/>
        <v>3164.6200000000003</v>
      </c>
      <c r="H38" s="34">
        <f t="shared" si="6"/>
        <v>3456.2</v>
      </c>
      <c r="I38" s="34">
        <f t="shared" si="6"/>
        <v>475.24</v>
      </c>
      <c r="J38" s="34">
        <f t="shared" si="6"/>
        <v>782.11</v>
      </c>
      <c r="K38" s="34">
        <f t="shared" si="6"/>
        <v>4713.5499999999993</v>
      </c>
      <c r="L38" s="34">
        <f t="shared" si="6"/>
        <v>7878.17</v>
      </c>
      <c r="M38" s="34">
        <f t="shared" si="6"/>
        <v>1776.46</v>
      </c>
      <c r="N38" s="34">
        <f>N4+N12+N14+N16+N18+N20+N22+N24+N26+N28+N30+N32+N34+N36</f>
        <v>9654.630000000001</v>
      </c>
      <c r="O38" s="42"/>
      <c r="P38" s="33"/>
    </row>
    <row r="39" spans="1:16" ht="14.25" customHeight="1" x14ac:dyDescent="0.25">
      <c r="A39" s="21"/>
      <c r="B39" s="21" t="s">
        <v>17</v>
      </c>
      <c r="C39" s="71">
        <f>C5+C13+C15+C17+C19+C21+C23+C25+C27+C29+C31+C33+C35+C37</f>
        <v>93945</v>
      </c>
      <c r="D39" s="71">
        <f t="shared" ref="D39:M39" si="7">D5+D13+D15+D17+D19+D21+D23+D25+D27+D29+D31+D33+D35+D37</f>
        <v>88079</v>
      </c>
      <c r="E39" s="71">
        <f t="shared" si="7"/>
        <v>48</v>
      </c>
      <c r="F39" s="71">
        <f t="shared" si="7"/>
        <v>1327</v>
      </c>
      <c r="G39" s="71">
        <f t="shared" si="7"/>
        <v>183399</v>
      </c>
      <c r="H39" s="71">
        <f t="shared" si="7"/>
        <v>246281.61999999997</v>
      </c>
      <c r="I39" s="71">
        <f t="shared" si="7"/>
        <v>33888</v>
      </c>
      <c r="J39" s="71">
        <f t="shared" si="7"/>
        <v>95104.7</v>
      </c>
      <c r="K39" s="71">
        <f t="shared" si="7"/>
        <v>375274.31999999995</v>
      </c>
      <c r="L39" s="71">
        <f t="shared" si="7"/>
        <v>558673.32000000007</v>
      </c>
      <c r="M39" s="71">
        <f t="shared" si="7"/>
        <v>185422.5</v>
      </c>
      <c r="N39" s="71">
        <f>N5+N13+N15+N17+N19+N21+N23+N25+N27+N29+N31+N33+N35+N37</f>
        <v>744095.82000000007</v>
      </c>
      <c r="O39" s="62"/>
      <c r="P39" s="33"/>
    </row>
    <row r="40" spans="1:16" x14ac:dyDescent="0.25">
      <c r="A40" s="40"/>
      <c r="B40" s="40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40"/>
      <c r="P40" s="40"/>
    </row>
    <row r="41" spans="1:16" x14ac:dyDescent="0.25">
      <c r="A41" s="40"/>
      <c r="B41" s="40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40"/>
      <c r="P41" s="40"/>
    </row>
    <row r="42" spans="1:16" x14ac:dyDescent="0.25">
      <c r="A42" s="40"/>
      <c r="B42" s="40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62"/>
      <c r="P42" s="40"/>
    </row>
    <row r="43" spans="1:16" x14ac:dyDescent="0.25">
      <c r="A43" s="40"/>
      <c r="B43" s="4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40"/>
      <c r="P43" s="40"/>
    </row>
    <row r="44" spans="1:16" x14ac:dyDescent="0.25">
      <c r="A44" s="40"/>
      <c r="B44" s="4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40"/>
      <c r="P44" s="40"/>
    </row>
    <row r="45" spans="1:16" x14ac:dyDescent="0.25">
      <c r="A45" s="40"/>
      <c r="B45" s="40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40"/>
      <c r="P45" s="40"/>
    </row>
    <row r="46" spans="1:16" x14ac:dyDescent="0.25">
      <c r="A46" s="40"/>
      <c r="B46" s="4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40"/>
      <c r="P46" s="40"/>
    </row>
    <row r="47" spans="1:16" x14ac:dyDescent="0.25">
      <c r="A47" s="40"/>
      <c r="B47" s="40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40"/>
      <c r="P47" s="40"/>
    </row>
    <row r="48" spans="1:16" x14ac:dyDescent="0.25">
      <c r="A48" s="40"/>
      <c r="B48" s="40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40"/>
      <c r="P48" s="40"/>
    </row>
    <row r="49" spans="1:16" x14ac:dyDescent="0.25">
      <c r="A49" s="40"/>
      <c r="B49" s="40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40"/>
      <c r="P49" s="40"/>
    </row>
    <row r="50" spans="1:16" x14ac:dyDescent="0.25">
      <c r="A50" s="40"/>
      <c r="B50" s="40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40"/>
      <c r="P50" s="40"/>
    </row>
    <row r="51" spans="1:16" x14ac:dyDescent="0.25">
      <c r="A51" s="40"/>
      <c r="B51" s="40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40"/>
      <c r="P51" s="40"/>
    </row>
    <row r="52" spans="1:16" x14ac:dyDescent="0.25">
      <c r="A52" s="40"/>
      <c r="B52" s="40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40"/>
      <c r="P52" s="40"/>
    </row>
    <row r="53" spans="1:16" x14ac:dyDescent="0.25">
      <c r="A53" s="40"/>
      <c r="B53" s="40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40"/>
      <c r="P53" s="40"/>
    </row>
    <row r="54" spans="1:16" x14ac:dyDescent="0.25">
      <c r="A54" s="40"/>
      <c r="B54" s="4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40"/>
      <c r="P54" s="40"/>
    </row>
    <row r="55" spans="1:16" x14ac:dyDescent="0.25">
      <c r="A55" s="40"/>
      <c r="B55" s="40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40"/>
      <c r="P55" s="40"/>
    </row>
    <row r="56" spans="1:16" x14ac:dyDescent="0.25">
      <c r="A56" s="40"/>
      <c r="B56" s="40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40"/>
      <c r="P56" s="40"/>
    </row>
    <row r="57" spans="1:16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9" bottom="0.2" header="0.17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85"/>
  <sheetViews>
    <sheetView workbookViewId="0">
      <selection activeCell="O31" sqref="O31"/>
    </sheetView>
  </sheetViews>
  <sheetFormatPr defaultRowHeight="15" x14ac:dyDescent="0.25"/>
  <cols>
    <col min="1" max="1" width="31.42578125" style="39" customWidth="1"/>
    <col min="2" max="2" width="4" style="39" customWidth="1"/>
    <col min="3" max="4" width="9.140625" style="39"/>
    <col min="5" max="5" width="6.140625" style="39" customWidth="1"/>
    <col min="6" max="6" width="5.85546875" style="39" customWidth="1"/>
    <col min="7" max="7" width="12.42578125" style="39" customWidth="1"/>
    <col min="8" max="8" width="9.140625" style="39"/>
    <col min="9" max="9" width="8" style="39" customWidth="1"/>
    <col min="10" max="10" width="9.140625" style="39"/>
    <col min="11" max="11" width="11.5703125" style="39" customWidth="1"/>
    <col min="12" max="12" width="7.85546875" style="39" customWidth="1"/>
    <col min="13" max="13" width="7.42578125" style="39" customWidth="1"/>
    <col min="14" max="14" width="11.42578125" style="39" customWidth="1"/>
    <col min="15" max="16384" width="9.140625" style="39"/>
  </cols>
  <sheetData>
    <row r="1" spans="1:16" ht="12.75" customHeight="1" x14ac:dyDescent="0.25">
      <c r="A1" s="80" t="s">
        <v>50</v>
      </c>
    </row>
    <row r="2" spans="1:16" ht="11.25" customHeight="1" x14ac:dyDescent="0.25">
      <c r="A2" s="22" t="s">
        <v>0</v>
      </c>
      <c r="B2" s="22"/>
      <c r="C2" s="135" t="s">
        <v>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7" t="s">
        <v>2</v>
      </c>
      <c r="O2" s="40"/>
      <c r="P2" s="40"/>
    </row>
    <row r="3" spans="1:16" ht="24.75" customHeight="1" x14ac:dyDescent="0.25">
      <c r="A3" s="9" t="s">
        <v>3</v>
      </c>
      <c r="B3" s="9"/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/>
      <c r="O3" s="40"/>
      <c r="P3" s="40"/>
    </row>
    <row r="4" spans="1:16" ht="13.5" customHeight="1" x14ac:dyDescent="0.25">
      <c r="A4" s="50" t="s">
        <v>15</v>
      </c>
      <c r="B4" s="9" t="s">
        <v>16</v>
      </c>
      <c r="C4" s="69">
        <f>C6+C8+C10</f>
        <v>953.37</v>
      </c>
      <c r="D4" s="69">
        <f t="shared" ref="D4:N5" si="0">D6+D8+D10</f>
        <v>646.71999999999991</v>
      </c>
      <c r="E4" s="69">
        <f t="shared" si="0"/>
        <v>0</v>
      </c>
      <c r="F4" s="69">
        <f t="shared" si="0"/>
        <v>4.24</v>
      </c>
      <c r="G4" s="69">
        <f t="shared" si="0"/>
        <v>1604.33</v>
      </c>
      <c r="H4" s="69">
        <f t="shared" si="0"/>
        <v>1724.94</v>
      </c>
      <c r="I4" s="69">
        <f t="shared" si="0"/>
        <v>204.25</v>
      </c>
      <c r="J4" s="69">
        <f t="shared" si="0"/>
        <v>630</v>
      </c>
      <c r="K4" s="69">
        <f t="shared" si="0"/>
        <v>2559.19</v>
      </c>
      <c r="L4" s="69">
        <f t="shared" si="0"/>
        <v>4163.5200000000004</v>
      </c>
      <c r="M4" s="69">
        <f t="shared" si="0"/>
        <v>1444.69</v>
      </c>
      <c r="N4" s="69">
        <f t="shared" si="0"/>
        <v>5608.21</v>
      </c>
      <c r="O4" s="40"/>
      <c r="P4" s="40"/>
    </row>
    <row r="5" spans="1:16" ht="14.25" customHeight="1" x14ac:dyDescent="0.25">
      <c r="A5" s="8"/>
      <c r="B5" s="9" t="s">
        <v>17</v>
      </c>
      <c r="C5" s="72">
        <f>C7+C9+C11</f>
        <v>205978</v>
      </c>
      <c r="D5" s="72">
        <f t="shared" si="0"/>
        <v>132630</v>
      </c>
      <c r="E5" s="72">
        <f t="shared" si="0"/>
        <v>0</v>
      </c>
      <c r="F5" s="72">
        <f t="shared" si="0"/>
        <v>509</v>
      </c>
      <c r="G5" s="72">
        <f t="shared" si="0"/>
        <v>339117</v>
      </c>
      <c r="H5" s="72">
        <f t="shared" si="0"/>
        <v>327190.81999999995</v>
      </c>
      <c r="I5" s="72">
        <f t="shared" si="0"/>
        <v>38137</v>
      </c>
      <c r="J5" s="72">
        <f t="shared" si="0"/>
        <v>107712.7</v>
      </c>
      <c r="K5" s="72">
        <f t="shared" si="0"/>
        <v>473040.51999999996</v>
      </c>
      <c r="L5" s="72">
        <f t="shared" si="0"/>
        <v>812157.52</v>
      </c>
      <c r="M5" s="72">
        <f t="shared" si="0"/>
        <v>185628.6</v>
      </c>
      <c r="N5" s="72">
        <f t="shared" si="0"/>
        <v>997786.12</v>
      </c>
      <c r="O5" s="40"/>
      <c r="P5" s="12"/>
    </row>
    <row r="6" spans="1:16" ht="15" customHeight="1" x14ac:dyDescent="0.25">
      <c r="A6" s="139" t="s">
        <v>18</v>
      </c>
      <c r="B6" s="9" t="s">
        <v>16</v>
      </c>
      <c r="C6" s="86">
        <f>'Latgale pārējie'!C6+'Latgale valsts'!C6</f>
        <v>517.96</v>
      </c>
      <c r="D6" s="86">
        <f>'Latgale pārējie'!D6+'Latgale valsts'!D6</f>
        <v>453.8</v>
      </c>
      <c r="E6" s="86">
        <f>'Latgale pārējie'!E6+'Latgale valsts'!E6</f>
        <v>0</v>
      </c>
      <c r="F6" s="86">
        <f>'Latgale pārējie'!F6+'Latgale valsts'!F6</f>
        <v>3.01</v>
      </c>
      <c r="G6" s="70">
        <f>SUM(C6:F6)</f>
        <v>974.77</v>
      </c>
      <c r="H6" s="86">
        <f>'Latgale pārējie'!H6+'Latgale valsts'!H6</f>
        <v>1344.51</v>
      </c>
      <c r="I6" s="86">
        <f>'Latgale pārējie'!I6+'Latgale valsts'!I6</f>
        <v>178.18</v>
      </c>
      <c r="J6" s="86">
        <f>'Latgale pārējie'!J6+'Latgale valsts'!J6</f>
        <v>479.55</v>
      </c>
      <c r="K6" s="70">
        <f>SUM(H6:J6)</f>
        <v>2002.24</v>
      </c>
      <c r="L6" s="70">
        <f>G6+K6</f>
        <v>2977.01</v>
      </c>
      <c r="M6" s="86">
        <f>'Latgale pārējie'!M6+'Latgale valsts'!M6</f>
        <v>1143.8000000000002</v>
      </c>
      <c r="N6" s="70">
        <f>SUM(L6:M6)</f>
        <v>4120.8100000000004</v>
      </c>
      <c r="O6" s="40"/>
      <c r="P6" s="12"/>
    </row>
    <row r="7" spans="1:16" ht="15" customHeight="1" x14ac:dyDescent="0.25">
      <c r="A7" s="139"/>
      <c r="B7" s="9" t="s">
        <v>17</v>
      </c>
      <c r="C7" s="87">
        <f>'Latgale pārējie'!C7+'Latgale valsts'!C7</f>
        <v>139438</v>
      </c>
      <c r="D7" s="87">
        <f>'Latgale pārējie'!D7+'Latgale valsts'!D7</f>
        <v>115640</v>
      </c>
      <c r="E7" s="87">
        <f>'Latgale pārējie'!E7+'Latgale valsts'!E7</f>
        <v>0</v>
      </c>
      <c r="F7" s="87">
        <f>'Latgale pārējie'!F7+'Latgale valsts'!F7</f>
        <v>481</v>
      </c>
      <c r="G7" s="75">
        <f t="shared" ref="G7:G37" si="1">SUM(C7:F7)</f>
        <v>255559</v>
      </c>
      <c r="H7" s="87">
        <f>'Latgale pārējie'!H7+'Latgale valsts'!H7</f>
        <v>288526.82999999996</v>
      </c>
      <c r="I7" s="87">
        <f>'Latgale pārējie'!I7+'Latgale valsts'!I7</f>
        <v>37531</v>
      </c>
      <c r="J7" s="87">
        <f>'Latgale pārējie'!J7+'Latgale valsts'!J7</f>
        <v>104631.7</v>
      </c>
      <c r="K7" s="75">
        <f t="shared" ref="K7:K37" si="2">SUM(H7:J7)</f>
        <v>430689.52999999997</v>
      </c>
      <c r="L7" s="75">
        <f t="shared" ref="L7:L37" si="3">G7+K7</f>
        <v>686248.53</v>
      </c>
      <c r="M7" s="87">
        <f>'Latgale pārējie'!M7+'Latgale valsts'!M7</f>
        <v>177880.1</v>
      </c>
      <c r="N7" s="75">
        <f t="shared" ref="N7:N37" si="4">SUM(L7:M7)</f>
        <v>864128.63</v>
      </c>
      <c r="O7" s="40"/>
      <c r="P7" s="40"/>
    </row>
    <row r="8" spans="1:16" ht="25.5" customHeight="1" x14ac:dyDescent="0.25">
      <c r="A8" s="139" t="s">
        <v>19</v>
      </c>
      <c r="B8" s="9" t="s">
        <v>16</v>
      </c>
      <c r="C8" s="86">
        <f>'Latgale pārējie'!C8+'Latgale valsts'!C8</f>
        <v>167.91</v>
      </c>
      <c r="D8" s="86">
        <f>'Latgale pārējie'!D8+'Latgale valsts'!D8</f>
        <v>130.5</v>
      </c>
      <c r="E8" s="86">
        <f>'Latgale pārējie'!E8+'Latgale valsts'!E8</f>
        <v>0</v>
      </c>
      <c r="F8" s="86">
        <f>'Latgale pārējie'!F8+'Latgale valsts'!F8</f>
        <v>1.23</v>
      </c>
      <c r="G8" s="70">
        <f t="shared" si="1"/>
        <v>299.64</v>
      </c>
      <c r="H8" s="86">
        <f>'Latgale pārējie'!H8+'Latgale valsts'!H8</f>
        <v>212.18</v>
      </c>
      <c r="I8" s="86">
        <f>'Latgale pārējie'!I8+'Latgale valsts'!I8</f>
        <v>26.07</v>
      </c>
      <c r="J8" s="86">
        <f>'Latgale pārējie'!J8+'Latgale valsts'!J8</f>
        <v>150.41999999999999</v>
      </c>
      <c r="K8" s="70">
        <f t="shared" si="2"/>
        <v>388.66999999999996</v>
      </c>
      <c r="L8" s="70">
        <f t="shared" si="3"/>
        <v>688.31</v>
      </c>
      <c r="M8" s="86">
        <f>'Latgale pārējie'!M8+'Latgale valsts'!M8</f>
        <v>298.27</v>
      </c>
      <c r="N8" s="70">
        <f t="shared" si="4"/>
        <v>986.57999999999993</v>
      </c>
      <c r="O8" s="40"/>
      <c r="P8" s="40"/>
    </row>
    <row r="9" spans="1:16" ht="15.75" x14ac:dyDescent="0.25">
      <c r="A9" s="139"/>
      <c r="B9" s="9" t="s">
        <v>17</v>
      </c>
      <c r="C9" s="87">
        <f>'Latgale pārējie'!C9+'Latgale valsts'!C9</f>
        <v>10398</v>
      </c>
      <c r="D9" s="87">
        <f>'Latgale pārējie'!D9+'Latgale valsts'!D9</f>
        <v>2951</v>
      </c>
      <c r="E9" s="87">
        <f>'Latgale pārējie'!E9+'Latgale valsts'!E9</f>
        <v>0</v>
      </c>
      <c r="F9" s="87">
        <f>'Latgale pārējie'!F9+'Latgale valsts'!F9</f>
        <v>28</v>
      </c>
      <c r="G9" s="75">
        <f t="shared" si="1"/>
        <v>13377</v>
      </c>
      <c r="H9" s="87">
        <f>'Latgale pārējie'!H9+'Latgale valsts'!H9</f>
        <v>4557.5</v>
      </c>
      <c r="I9" s="87">
        <f>'Latgale pārējie'!I9+'Latgale valsts'!I9</f>
        <v>606</v>
      </c>
      <c r="J9" s="87">
        <f>'Latgale pārējie'!J9+'Latgale valsts'!J9</f>
        <v>3080</v>
      </c>
      <c r="K9" s="75">
        <f t="shared" si="2"/>
        <v>8243.5</v>
      </c>
      <c r="L9" s="75">
        <f t="shared" si="3"/>
        <v>21620.5</v>
      </c>
      <c r="M9" s="87">
        <f>'Latgale pārējie'!M9+'Latgale valsts'!M9</f>
        <v>7390.5</v>
      </c>
      <c r="N9" s="75">
        <f t="shared" si="4"/>
        <v>29011</v>
      </c>
      <c r="O9" s="40"/>
      <c r="P9" s="40"/>
    </row>
    <row r="10" spans="1:16" ht="14.25" customHeight="1" x14ac:dyDescent="0.25">
      <c r="A10" s="139" t="s">
        <v>20</v>
      </c>
      <c r="B10" s="9" t="s">
        <v>16</v>
      </c>
      <c r="C10" s="86">
        <f>'Latgale pārējie'!C10+'Latgale valsts'!C10</f>
        <v>267.5</v>
      </c>
      <c r="D10" s="86">
        <f>'Latgale pārējie'!D10+'Latgale valsts'!D10</f>
        <v>62.42</v>
      </c>
      <c r="E10" s="86">
        <f>'Latgale pārējie'!E10+'Latgale valsts'!E10</f>
        <v>0</v>
      </c>
      <c r="F10" s="86">
        <f>'Latgale pārējie'!F10+'Latgale valsts'!F10</f>
        <v>0</v>
      </c>
      <c r="G10" s="70">
        <f t="shared" si="1"/>
        <v>329.92</v>
      </c>
      <c r="H10" s="86">
        <f>'Latgale pārējie'!H10+'Latgale valsts'!H10</f>
        <v>168.25</v>
      </c>
      <c r="I10" s="86">
        <f>'Latgale pārējie'!I10+'Latgale valsts'!I10</f>
        <v>0</v>
      </c>
      <c r="J10" s="86">
        <f>'Latgale pārējie'!J10+'Latgale valsts'!J10</f>
        <v>0.03</v>
      </c>
      <c r="K10" s="70">
        <f t="shared" si="2"/>
        <v>168.28</v>
      </c>
      <c r="L10" s="70">
        <f t="shared" si="3"/>
        <v>498.20000000000005</v>
      </c>
      <c r="M10" s="86">
        <f>'Latgale pārējie'!M10+'Latgale valsts'!M10</f>
        <v>2.62</v>
      </c>
      <c r="N10" s="70">
        <f t="shared" si="4"/>
        <v>500.82000000000005</v>
      </c>
      <c r="O10" s="40"/>
      <c r="P10" s="40"/>
    </row>
    <row r="11" spans="1:16" ht="14.25" customHeight="1" x14ac:dyDescent="0.25">
      <c r="A11" s="139"/>
      <c r="B11" s="9" t="s">
        <v>17</v>
      </c>
      <c r="C11" s="87">
        <f>'Latgale pārējie'!C11+'Latgale valsts'!C11</f>
        <v>56142</v>
      </c>
      <c r="D11" s="87">
        <f>'Latgale pārējie'!D11+'Latgale valsts'!D11</f>
        <v>14039</v>
      </c>
      <c r="E11" s="87">
        <f>'Latgale pārējie'!E11+'Latgale valsts'!E11</f>
        <v>0</v>
      </c>
      <c r="F11" s="87">
        <f>'Latgale pārējie'!F11+'Latgale valsts'!F11</f>
        <v>0</v>
      </c>
      <c r="G11" s="75">
        <f t="shared" si="1"/>
        <v>70181</v>
      </c>
      <c r="H11" s="87">
        <f>'Latgale pārējie'!H11+'Latgale valsts'!H11</f>
        <v>34106.49</v>
      </c>
      <c r="I11" s="87">
        <f>'Latgale pārējie'!I11+'Latgale valsts'!I11</f>
        <v>0</v>
      </c>
      <c r="J11" s="87">
        <f>'Latgale pārējie'!J11+'Latgale valsts'!J11</f>
        <v>1</v>
      </c>
      <c r="K11" s="75">
        <f t="shared" si="2"/>
        <v>34107.49</v>
      </c>
      <c r="L11" s="75">
        <f t="shared" si="3"/>
        <v>104288.48999999999</v>
      </c>
      <c r="M11" s="87">
        <f>'Latgale pārējie'!M11+'Latgale valsts'!M11</f>
        <v>358</v>
      </c>
      <c r="N11" s="75">
        <f t="shared" si="4"/>
        <v>104646.48999999999</v>
      </c>
      <c r="O11" s="40"/>
      <c r="P11" s="40"/>
    </row>
    <row r="12" spans="1:16" ht="14.25" customHeight="1" x14ac:dyDescent="0.25">
      <c r="A12" s="50" t="s">
        <v>21</v>
      </c>
      <c r="B12" s="9" t="s">
        <v>16</v>
      </c>
      <c r="C12" s="86">
        <f>'Latgale pārējie'!C12+'Latgale valsts'!C12</f>
        <v>1069.8900000000001</v>
      </c>
      <c r="D12" s="86">
        <f>'Latgale pārējie'!D12+'Latgale valsts'!D12</f>
        <v>776.95</v>
      </c>
      <c r="E12" s="86">
        <f>'Latgale pārējie'!E12+'Latgale valsts'!E12</f>
        <v>0.39</v>
      </c>
      <c r="F12" s="86">
        <f>'Latgale pārējie'!F12+'Latgale valsts'!F12</f>
        <v>16.84</v>
      </c>
      <c r="G12" s="69">
        <f t="shared" si="1"/>
        <v>1864.0700000000002</v>
      </c>
      <c r="H12" s="86">
        <f>'Latgale pārējie'!H12+'Latgale valsts'!H12</f>
        <v>1920.19</v>
      </c>
      <c r="I12" s="86">
        <f>'Latgale pārējie'!I12+'Latgale valsts'!I12</f>
        <v>261.19</v>
      </c>
      <c r="J12" s="86">
        <f>'Latgale pārējie'!J12+'Latgale valsts'!J12</f>
        <v>144.97</v>
      </c>
      <c r="K12" s="69">
        <f t="shared" si="2"/>
        <v>2326.35</v>
      </c>
      <c r="L12" s="69">
        <f t="shared" si="3"/>
        <v>4190.42</v>
      </c>
      <c r="M12" s="86">
        <f>'Latgale pārējie'!M12+'Latgale valsts'!M12</f>
        <v>225.52</v>
      </c>
      <c r="N12" s="69">
        <f t="shared" si="4"/>
        <v>4415.9400000000005</v>
      </c>
      <c r="O12" s="40"/>
      <c r="P12" s="40"/>
    </row>
    <row r="13" spans="1:16" ht="14.25" customHeight="1" x14ac:dyDescent="0.25">
      <c r="A13" s="9" t="s">
        <v>37</v>
      </c>
      <c r="B13" s="9" t="s">
        <v>17</v>
      </c>
      <c r="C13" s="86">
        <f>'Latgale pārējie'!C13+'Latgale valsts'!C13</f>
        <v>30108</v>
      </c>
      <c r="D13" s="86">
        <f>'Latgale pārējie'!D13+'Latgale valsts'!D13</f>
        <v>35323</v>
      </c>
      <c r="E13" s="86">
        <f>'Latgale pārējie'!E13+'Latgale valsts'!E13</f>
        <v>14</v>
      </c>
      <c r="F13" s="86">
        <f>'Latgale pārējie'!F13+'Latgale valsts'!F13</f>
        <v>390</v>
      </c>
      <c r="G13" s="69">
        <f t="shared" si="1"/>
        <v>65835</v>
      </c>
      <c r="H13" s="86">
        <f>'Latgale pārējie'!H13+'Latgale valsts'!H13</f>
        <v>46029</v>
      </c>
      <c r="I13" s="86">
        <f>'Latgale pārējie'!I13+'Latgale valsts'!I13</f>
        <v>5502</v>
      </c>
      <c r="J13" s="86">
        <f>'Latgale pārējie'!J13+'Latgale valsts'!J13</f>
        <v>2851</v>
      </c>
      <c r="K13" s="69">
        <f t="shared" si="2"/>
        <v>54382</v>
      </c>
      <c r="L13" s="69">
        <f t="shared" si="3"/>
        <v>120217</v>
      </c>
      <c r="M13" s="86">
        <f>'Latgale pārējie'!M13+'Latgale valsts'!M13</f>
        <v>2957</v>
      </c>
      <c r="N13" s="69">
        <f t="shared" si="4"/>
        <v>123174</v>
      </c>
      <c r="O13" s="40"/>
      <c r="P13" s="40"/>
    </row>
    <row r="14" spans="1:16" ht="14.25" customHeight="1" x14ac:dyDescent="0.25">
      <c r="A14" s="137" t="s">
        <v>23</v>
      </c>
      <c r="B14" s="9" t="s">
        <v>16</v>
      </c>
      <c r="C14" s="86">
        <f>'Latgale pārējie'!C14+'Latgale valsts'!C14</f>
        <v>33.51</v>
      </c>
      <c r="D14" s="86">
        <f>'Latgale pārējie'!D14+'Latgale valsts'!D14</f>
        <v>63.08</v>
      </c>
      <c r="E14" s="86">
        <f>'Latgale pārējie'!E14+'Latgale valsts'!E14</f>
        <v>0</v>
      </c>
      <c r="F14" s="86">
        <f>'Latgale pārējie'!F14+'Latgale valsts'!F14</f>
        <v>8.74</v>
      </c>
      <c r="G14" s="69">
        <f t="shared" si="1"/>
        <v>105.33</v>
      </c>
      <c r="H14" s="86">
        <f>'Latgale pārējie'!H14+'Latgale valsts'!H14</f>
        <v>54.96</v>
      </c>
      <c r="I14" s="86">
        <f>'Latgale pārējie'!I14+'Latgale valsts'!I14</f>
        <v>10.58</v>
      </c>
      <c r="J14" s="86">
        <f>'Latgale pārējie'!J14+'Latgale valsts'!J14</f>
        <v>9.14</v>
      </c>
      <c r="K14" s="69">
        <f t="shared" si="2"/>
        <v>74.680000000000007</v>
      </c>
      <c r="L14" s="69">
        <f t="shared" si="3"/>
        <v>180.01</v>
      </c>
      <c r="M14" s="86">
        <f>'Latgale pārējie'!M14+'Latgale valsts'!M14</f>
        <v>0.6</v>
      </c>
      <c r="N14" s="69">
        <f t="shared" si="4"/>
        <v>180.60999999999999</v>
      </c>
      <c r="O14" s="40"/>
      <c r="P14" s="40"/>
    </row>
    <row r="15" spans="1:16" ht="14.25" customHeight="1" x14ac:dyDescent="0.25">
      <c r="A15" s="137"/>
      <c r="B15" s="9" t="s">
        <v>17</v>
      </c>
      <c r="C15" s="86">
        <f>'Latgale pārējie'!C15+'Latgale valsts'!C15</f>
        <v>3520</v>
      </c>
      <c r="D15" s="86">
        <f>'Latgale pārējie'!D15+'Latgale valsts'!D15</f>
        <v>12394</v>
      </c>
      <c r="E15" s="86">
        <f>'Latgale pārējie'!E15+'Latgale valsts'!E15</f>
        <v>0</v>
      </c>
      <c r="F15" s="86">
        <f>'Latgale pārējie'!F15+'Latgale valsts'!F15</f>
        <v>730</v>
      </c>
      <c r="G15" s="69">
        <f t="shared" si="1"/>
        <v>16644</v>
      </c>
      <c r="H15" s="86">
        <f>'Latgale pārējie'!H15+'Latgale valsts'!H15</f>
        <v>5947</v>
      </c>
      <c r="I15" s="86">
        <f>'Latgale pārējie'!I15+'Latgale valsts'!I15</f>
        <v>1294</v>
      </c>
      <c r="J15" s="86">
        <f>'Latgale pārējie'!J15+'Latgale valsts'!J15</f>
        <v>1691</v>
      </c>
      <c r="K15" s="69">
        <f t="shared" si="2"/>
        <v>8932</v>
      </c>
      <c r="L15" s="69">
        <f t="shared" si="3"/>
        <v>25576</v>
      </c>
      <c r="M15" s="86">
        <f>'Latgale pārējie'!M15+'Latgale valsts'!M15</f>
        <v>76</v>
      </c>
      <c r="N15" s="69">
        <f t="shared" si="4"/>
        <v>25652</v>
      </c>
      <c r="O15" s="40"/>
      <c r="P15" s="40"/>
    </row>
    <row r="16" spans="1:16" ht="14.25" customHeight="1" x14ac:dyDescent="0.25">
      <c r="A16" s="137" t="s">
        <v>24</v>
      </c>
      <c r="B16" s="9" t="s">
        <v>16</v>
      </c>
      <c r="C16" s="86">
        <f>'Latgale pārējie'!C16+'Latgale valsts'!C16</f>
        <v>1392.21</v>
      </c>
      <c r="D16" s="86">
        <f>'Latgale pārējie'!D16+'Latgale valsts'!D16</f>
        <v>492.75</v>
      </c>
      <c r="E16" s="86">
        <f>'Latgale pārējie'!E16+'Latgale valsts'!E16</f>
        <v>8.82</v>
      </c>
      <c r="F16" s="86">
        <f>'Latgale pārējie'!F16+'Latgale valsts'!F16</f>
        <v>6.62</v>
      </c>
      <c r="G16" s="69">
        <f t="shared" si="1"/>
        <v>1900.3999999999999</v>
      </c>
      <c r="H16" s="86">
        <f>'Latgale pārējie'!H16+'Latgale valsts'!H16</f>
        <v>693.25</v>
      </c>
      <c r="I16" s="86">
        <f>'Latgale pārējie'!I16+'Latgale valsts'!I16</f>
        <v>87.43</v>
      </c>
      <c r="J16" s="86">
        <f>'Latgale pārējie'!J16+'Latgale valsts'!J16</f>
        <v>95.63</v>
      </c>
      <c r="K16" s="69">
        <f t="shared" si="2"/>
        <v>876.31000000000006</v>
      </c>
      <c r="L16" s="69">
        <f t="shared" si="3"/>
        <v>2776.71</v>
      </c>
      <c r="M16" s="86">
        <f>'Latgale pārējie'!M16+'Latgale valsts'!M16</f>
        <v>119.88</v>
      </c>
      <c r="N16" s="69">
        <f t="shared" si="4"/>
        <v>2896.59</v>
      </c>
      <c r="O16" s="40"/>
      <c r="P16" s="40"/>
    </row>
    <row r="17" spans="1:16" ht="14.25" customHeight="1" x14ac:dyDescent="0.25">
      <c r="A17" s="137"/>
      <c r="B17" s="9" t="s">
        <v>17</v>
      </c>
      <c r="C17" s="86">
        <f>'Latgale pārējie'!C17+'Latgale valsts'!C17</f>
        <v>11880</v>
      </c>
      <c r="D17" s="86">
        <f>'Latgale pārējie'!D17+'Latgale valsts'!D17</f>
        <v>12462</v>
      </c>
      <c r="E17" s="86">
        <f>'Latgale pārējie'!E17+'Latgale valsts'!E17</f>
        <v>34</v>
      </c>
      <c r="F17" s="86">
        <f>'Latgale pārējie'!F17+'Latgale valsts'!F17</f>
        <v>90</v>
      </c>
      <c r="G17" s="69">
        <f t="shared" si="1"/>
        <v>24466</v>
      </c>
      <c r="H17" s="86">
        <f>'Latgale pārējie'!H17+'Latgale valsts'!H17</f>
        <v>7843</v>
      </c>
      <c r="I17" s="86">
        <f>'Latgale pārējie'!I17+'Latgale valsts'!I17</f>
        <v>742</v>
      </c>
      <c r="J17" s="86">
        <f>'Latgale pārējie'!J17+'Latgale valsts'!J17</f>
        <v>1103.8</v>
      </c>
      <c r="K17" s="69">
        <f t="shared" si="2"/>
        <v>9688.7999999999993</v>
      </c>
      <c r="L17" s="69">
        <f t="shared" si="3"/>
        <v>34154.800000000003</v>
      </c>
      <c r="M17" s="86">
        <f>'Latgale pārējie'!M17+'Latgale valsts'!M17</f>
        <v>751</v>
      </c>
      <c r="N17" s="69">
        <f t="shared" si="4"/>
        <v>34905.800000000003</v>
      </c>
      <c r="O17" s="40"/>
      <c r="P17" s="40"/>
    </row>
    <row r="18" spans="1:16" ht="14.25" customHeight="1" x14ac:dyDescent="0.25">
      <c r="A18" s="138" t="s">
        <v>25</v>
      </c>
      <c r="B18" s="9" t="s">
        <v>16</v>
      </c>
      <c r="C18" s="86">
        <f>'Latgale pārējie'!C18+'Latgale valsts'!C18</f>
        <v>2.2999999999999998</v>
      </c>
      <c r="D18" s="86">
        <f>'Latgale pārējie'!D18+'Latgale valsts'!D18</f>
        <v>0</v>
      </c>
      <c r="E18" s="86">
        <f>'Latgale pārējie'!E18+'Latgale valsts'!E18</f>
        <v>0</v>
      </c>
      <c r="F18" s="86">
        <f>'Latgale pārējie'!F18+'Latgale valsts'!F18</f>
        <v>0</v>
      </c>
      <c r="G18" s="69">
        <f t="shared" si="1"/>
        <v>2.2999999999999998</v>
      </c>
      <c r="H18" s="86">
        <f>'Latgale pārējie'!H18+'Latgale valsts'!H18</f>
        <v>2.1</v>
      </c>
      <c r="I18" s="86">
        <f>'Latgale pārējie'!I18+'Latgale valsts'!I18</f>
        <v>0</v>
      </c>
      <c r="J18" s="86">
        <f>'Latgale pārējie'!J18+'Latgale valsts'!J18</f>
        <v>0</v>
      </c>
      <c r="K18" s="69">
        <f t="shared" si="2"/>
        <v>2.1</v>
      </c>
      <c r="L18" s="69">
        <f t="shared" si="3"/>
        <v>4.4000000000000004</v>
      </c>
      <c r="M18" s="86">
        <f>'Latgale pārējie'!M18+'Latgale valsts'!M18</f>
        <v>0</v>
      </c>
      <c r="N18" s="69">
        <f t="shared" si="4"/>
        <v>4.4000000000000004</v>
      </c>
      <c r="O18" s="40"/>
      <c r="P18" s="40"/>
    </row>
    <row r="19" spans="1:16" ht="14.25" customHeight="1" x14ac:dyDescent="0.25">
      <c r="A19" s="138"/>
      <c r="B19" s="9" t="s">
        <v>17</v>
      </c>
      <c r="C19" s="86">
        <f>'Latgale pārējie'!C19+'Latgale valsts'!C19</f>
        <v>472</v>
      </c>
      <c r="D19" s="86">
        <f>'Latgale pārējie'!D19+'Latgale valsts'!D19</f>
        <v>0</v>
      </c>
      <c r="E19" s="86">
        <f>'Latgale pārējie'!E19+'Latgale valsts'!E19</f>
        <v>0</v>
      </c>
      <c r="F19" s="86">
        <f>'Latgale pārējie'!F19+'Latgale valsts'!F19</f>
        <v>0</v>
      </c>
      <c r="G19" s="69">
        <f t="shared" si="1"/>
        <v>472</v>
      </c>
      <c r="H19" s="86">
        <f>'Latgale pārējie'!H19+'Latgale valsts'!H19</f>
        <v>321</v>
      </c>
      <c r="I19" s="86">
        <f>'Latgale pārējie'!I19+'Latgale valsts'!I19</f>
        <v>0</v>
      </c>
      <c r="J19" s="86">
        <f>'Latgale pārējie'!J19+'Latgale valsts'!J19</f>
        <v>0</v>
      </c>
      <c r="K19" s="69">
        <f t="shared" si="2"/>
        <v>321</v>
      </c>
      <c r="L19" s="69">
        <f t="shared" si="3"/>
        <v>793</v>
      </c>
      <c r="M19" s="86">
        <f>'Latgale pārējie'!M19+'Latgale valsts'!M19</f>
        <v>0</v>
      </c>
      <c r="N19" s="69">
        <f t="shared" si="4"/>
        <v>793</v>
      </c>
      <c r="O19" s="40"/>
      <c r="P19" s="40"/>
    </row>
    <row r="20" spans="1:16" ht="14.25" customHeight="1" x14ac:dyDescent="0.25">
      <c r="A20" s="138" t="s">
        <v>26</v>
      </c>
      <c r="B20" s="9" t="s">
        <v>16</v>
      </c>
      <c r="C20" s="86">
        <f>'Latgale pārējie'!C20+'Latgale valsts'!C20</f>
        <v>0</v>
      </c>
      <c r="D20" s="86">
        <f>'Latgale pārējie'!D20+'Latgale valsts'!D20</f>
        <v>0</v>
      </c>
      <c r="E20" s="86">
        <f>'Latgale pārējie'!E20+'Latgale valsts'!E20</f>
        <v>0</v>
      </c>
      <c r="F20" s="86">
        <f>'Latgale pārējie'!F20+'Latgale valsts'!F20</f>
        <v>0</v>
      </c>
      <c r="G20" s="69">
        <f t="shared" si="1"/>
        <v>0</v>
      </c>
      <c r="H20" s="86">
        <f>'Latgale pārējie'!H20+'Latgale valsts'!H20</f>
        <v>0</v>
      </c>
      <c r="I20" s="86">
        <f>'Latgale pārējie'!I20+'Latgale valsts'!I20</f>
        <v>0</v>
      </c>
      <c r="J20" s="86">
        <f>'Latgale pārējie'!J20+'Latgale valsts'!J20</f>
        <v>0.19</v>
      </c>
      <c r="K20" s="69">
        <f t="shared" si="2"/>
        <v>0.19</v>
      </c>
      <c r="L20" s="69">
        <f t="shared" si="3"/>
        <v>0.19</v>
      </c>
      <c r="M20" s="86">
        <f>'Latgale pārējie'!M20+'Latgale valsts'!M20</f>
        <v>0</v>
      </c>
      <c r="N20" s="69">
        <f t="shared" si="4"/>
        <v>0.19</v>
      </c>
      <c r="O20" s="40"/>
      <c r="P20" s="40"/>
    </row>
    <row r="21" spans="1:16" ht="14.25" customHeight="1" x14ac:dyDescent="0.25">
      <c r="A21" s="138"/>
      <c r="B21" s="9" t="s">
        <v>17</v>
      </c>
      <c r="C21" s="86">
        <f>'Latgale pārējie'!C21+'Latgale valsts'!C21</f>
        <v>0</v>
      </c>
      <c r="D21" s="86">
        <f>'Latgale pārējie'!D21+'Latgale valsts'!D21</f>
        <v>0</v>
      </c>
      <c r="E21" s="86">
        <f>'Latgale pārējie'!E21+'Latgale valsts'!E21</f>
        <v>0</v>
      </c>
      <c r="F21" s="86">
        <f>'Latgale pārējie'!F21+'Latgale valsts'!F21</f>
        <v>0</v>
      </c>
      <c r="G21" s="69">
        <f t="shared" si="1"/>
        <v>0</v>
      </c>
      <c r="H21" s="86">
        <f>'Latgale pārējie'!H21+'Latgale valsts'!H21</f>
        <v>0</v>
      </c>
      <c r="I21" s="86">
        <f>'Latgale pārējie'!I21+'Latgale valsts'!I21</f>
        <v>0</v>
      </c>
      <c r="J21" s="86">
        <f>'Latgale pārējie'!J21+'Latgale valsts'!J21</f>
        <v>0</v>
      </c>
      <c r="K21" s="69">
        <f t="shared" si="2"/>
        <v>0</v>
      </c>
      <c r="L21" s="69">
        <f t="shared" si="3"/>
        <v>0</v>
      </c>
      <c r="M21" s="86">
        <f>'Latgale pārējie'!M21+'Latgale valsts'!M21</f>
        <v>0</v>
      </c>
      <c r="N21" s="69">
        <f t="shared" si="4"/>
        <v>0</v>
      </c>
      <c r="O21" s="40"/>
      <c r="P21" s="40"/>
    </row>
    <row r="22" spans="1:16" ht="14.25" customHeight="1" x14ac:dyDescent="0.25">
      <c r="A22" s="50" t="s">
        <v>27</v>
      </c>
      <c r="B22" s="9" t="s">
        <v>16</v>
      </c>
      <c r="C22" s="86">
        <f>'Latgale pārējie'!C22+'Latgale valsts'!C22</f>
        <v>0.2</v>
      </c>
      <c r="D22" s="86">
        <f>'Latgale pārējie'!D22+'Latgale valsts'!D22</f>
        <v>0</v>
      </c>
      <c r="E22" s="86">
        <f>'Latgale pārējie'!E22+'Latgale valsts'!E22</f>
        <v>0</v>
      </c>
      <c r="F22" s="86">
        <f>'Latgale pārējie'!F22+'Latgale valsts'!F22</f>
        <v>0</v>
      </c>
      <c r="G22" s="69">
        <f t="shared" si="1"/>
        <v>0.2</v>
      </c>
      <c r="H22" s="86">
        <f>'Latgale pārējie'!H22+'Latgale valsts'!H22</f>
        <v>0</v>
      </c>
      <c r="I22" s="86">
        <f>'Latgale pārējie'!I22+'Latgale valsts'!I22</f>
        <v>0</v>
      </c>
      <c r="J22" s="86">
        <f>'Latgale pārējie'!J22+'Latgale valsts'!J22</f>
        <v>0</v>
      </c>
      <c r="K22" s="69">
        <f t="shared" si="2"/>
        <v>0</v>
      </c>
      <c r="L22" s="69">
        <f t="shared" si="3"/>
        <v>0.2</v>
      </c>
      <c r="M22" s="86">
        <f>'Latgale pārējie'!M22+'Latgale valsts'!M22</f>
        <v>0</v>
      </c>
      <c r="N22" s="69">
        <f t="shared" si="4"/>
        <v>0.2</v>
      </c>
      <c r="O22" s="40"/>
      <c r="P22" s="40"/>
    </row>
    <row r="23" spans="1:16" ht="14.25" customHeight="1" x14ac:dyDescent="0.25">
      <c r="A23" s="8"/>
      <c r="B23" s="9" t="s">
        <v>17</v>
      </c>
      <c r="C23" s="86">
        <f>'Latgale pārējie'!C23+'Latgale valsts'!C23</f>
        <v>25</v>
      </c>
      <c r="D23" s="86">
        <f>'Latgale pārējie'!D23+'Latgale valsts'!D23</f>
        <v>0</v>
      </c>
      <c r="E23" s="86">
        <f>'Latgale pārējie'!E23+'Latgale valsts'!E23</f>
        <v>0</v>
      </c>
      <c r="F23" s="86">
        <f>'Latgale pārējie'!F23+'Latgale valsts'!F23</f>
        <v>0</v>
      </c>
      <c r="G23" s="69">
        <f t="shared" si="1"/>
        <v>25</v>
      </c>
      <c r="H23" s="86">
        <f>'Latgale pārējie'!H23+'Latgale valsts'!H23</f>
        <v>0</v>
      </c>
      <c r="I23" s="86">
        <f>'Latgale pārējie'!I23+'Latgale valsts'!I23</f>
        <v>0</v>
      </c>
      <c r="J23" s="86">
        <f>'Latgale pārējie'!J23+'Latgale valsts'!J23</f>
        <v>0</v>
      </c>
      <c r="K23" s="69">
        <f t="shared" si="2"/>
        <v>0</v>
      </c>
      <c r="L23" s="69">
        <f t="shared" si="3"/>
        <v>25</v>
      </c>
      <c r="M23" s="86">
        <f>'Latgale pārējie'!M23+'Latgale valsts'!M23</f>
        <v>0</v>
      </c>
      <c r="N23" s="69">
        <f t="shared" si="4"/>
        <v>25</v>
      </c>
      <c r="O23" s="40"/>
      <c r="P23" s="40"/>
    </row>
    <row r="24" spans="1:16" ht="14.25" customHeight="1" x14ac:dyDescent="0.25">
      <c r="A24" s="137" t="s">
        <v>28</v>
      </c>
      <c r="B24" s="9" t="s">
        <v>16</v>
      </c>
      <c r="C24" s="86">
        <f>'Latgale pārējie'!C24+'Latgale valsts'!C24</f>
        <v>41.489999999999995</v>
      </c>
      <c r="D24" s="86">
        <f>'Latgale pārējie'!D24+'Latgale valsts'!D24</f>
        <v>15.7</v>
      </c>
      <c r="E24" s="86">
        <f>'Latgale pārējie'!E24+'Latgale valsts'!E24</f>
        <v>1.78</v>
      </c>
      <c r="F24" s="86">
        <f>'Latgale pārējie'!F24+'Latgale valsts'!F24</f>
        <v>1.1299999999999999</v>
      </c>
      <c r="G24" s="69">
        <f t="shared" si="1"/>
        <v>60.1</v>
      </c>
      <c r="H24" s="86">
        <f>'Latgale pārējie'!H24+'Latgale valsts'!H24</f>
        <v>18.87</v>
      </c>
      <c r="I24" s="86">
        <f>'Latgale pārējie'!I24+'Latgale valsts'!I24</f>
        <v>5.6099999999999994</v>
      </c>
      <c r="J24" s="86">
        <f>'Latgale pārējie'!J24+'Latgale valsts'!J24</f>
        <v>8.4</v>
      </c>
      <c r="K24" s="69">
        <f t="shared" si="2"/>
        <v>32.880000000000003</v>
      </c>
      <c r="L24" s="69">
        <f t="shared" si="3"/>
        <v>92.98</v>
      </c>
      <c r="M24" s="86">
        <f>'Latgale pārējie'!M24+'Latgale valsts'!M24</f>
        <v>0.8</v>
      </c>
      <c r="N24" s="69">
        <f t="shared" si="4"/>
        <v>93.78</v>
      </c>
      <c r="O24" s="40"/>
      <c r="P24" s="40"/>
    </row>
    <row r="25" spans="1:16" ht="14.25" customHeight="1" x14ac:dyDescent="0.25">
      <c r="A25" s="137"/>
      <c r="B25" s="9" t="s">
        <v>17</v>
      </c>
      <c r="C25" s="86">
        <f>'Latgale pārējie'!C25+'Latgale valsts'!C25</f>
        <v>1327</v>
      </c>
      <c r="D25" s="86">
        <f>'Latgale pārējie'!D25+'Latgale valsts'!D25</f>
        <v>219</v>
      </c>
      <c r="E25" s="86">
        <f>'Latgale pārējie'!E25+'Latgale valsts'!E25</f>
        <v>0</v>
      </c>
      <c r="F25" s="86">
        <f>'Latgale pārējie'!F25+'Latgale valsts'!F25</f>
        <v>16</v>
      </c>
      <c r="G25" s="69">
        <f t="shared" si="1"/>
        <v>1562</v>
      </c>
      <c r="H25" s="86">
        <f>'Latgale pārējie'!H25+'Latgale valsts'!H25</f>
        <v>199</v>
      </c>
      <c r="I25" s="86">
        <f>'Latgale pārējie'!I25+'Latgale valsts'!I25</f>
        <v>52</v>
      </c>
      <c r="J25" s="86">
        <f>'Latgale pārējie'!J25+'Latgale valsts'!J25</f>
        <v>50</v>
      </c>
      <c r="K25" s="69">
        <f t="shared" si="2"/>
        <v>301</v>
      </c>
      <c r="L25" s="69">
        <f t="shared" si="3"/>
        <v>1863</v>
      </c>
      <c r="M25" s="86">
        <f>'Latgale pārējie'!M25+'Latgale valsts'!M25</f>
        <v>1</v>
      </c>
      <c r="N25" s="69">
        <f t="shared" si="4"/>
        <v>1864</v>
      </c>
      <c r="O25" s="40"/>
      <c r="P25" s="40"/>
    </row>
    <row r="26" spans="1:16" ht="14.25" customHeight="1" x14ac:dyDescent="0.25">
      <c r="A26" s="137" t="s">
        <v>29</v>
      </c>
      <c r="B26" s="9" t="s">
        <v>16</v>
      </c>
      <c r="C26" s="86">
        <f>'Latgale pārējie'!C26+'Latgale valsts'!C26</f>
        <v>0</v>
      </c>
      <c r="D26" s="86">
        <f>'Latgale pārējie'!D26+'Latgale valsts'!D26</f>
        <v>0</v>
      </c>
      <c r="E26" s="86">
        <f>'Latgale pārējie'!E26+'Latgale valsts'!E26</f>
        <v>0</v>
      </c>
      <c r="F26" s="86">
        <f>'Latgale pārējie'!F26+'Latgale valsts'!F26</f>
        <v>0</v>
      </c>
      <c r="G26" s="69">
        <f t="shared" si="1"/>
        <v>0</v>
      </c>
      <c r="H26" s="86">
        <f>'Latgale pārējie'!H26+'Latgale valsts'!H26</f>
        <v>0</v>
      </c>
      <c r="I26" s="86">
        <f>'Latgale pārējie'!I26+'Latgale valsts'!I26</f>
        <v>0</v>
      </c>
      <c r="J26" s="86">
        <f>'Latgale pārējie'!J26+'Latgale valsts'!J26</f>
        <v>0</v>
      </c>
      <c r="K26" s="69">
        <f t="shared" si="2"/>
        <v>0</v>
      </c>
      <c r="L26" s="69">
        <f t="shared" si="3"/>
        <v>0</v>
      </c>
      <c r="M26" s="86">
        <f>'Latgale pārējie'!M26+'Latgale valsts'!M26</f>
        <v>0</v>
      </c>
      <c r="N26" s="69">
        <f t="shared" si="4"/>
        <v>0</v>
      </c>
      <c r="O26" s="40"/>
      <c r="P26" s="40"/>
    </row>
    <row r="27" spans="1:16" ht="14.25" customHeight="1" x14ac:dyDescent="0.25">
      <c r="A27" s="137"/>
      <c r="B27" s="9" t="s">
        <v>17</v>
      </c>
      <c r="C27" s="86">
        <f>'Latgale pārējie'!C27+'Latgale valsts'!C27</f>
        <v>0</v>
      </c>
      <c r="D27" s="86">
        <f>'Latgale pārējie'!D27+'Latgale valsts'!D27</f>
        <v>0</v>
      </c>
      <c r="E27" s="86">
        <f>'Latgale pārējie'!E27+'Latgale valsts'!E27</f>
        <v>0</v>
      </c>
      <c r="F27" s="86">
        <f>'Latgale pārējie'!F27+'Latgale valsts'!F27</f>
        <v>0</v>
      </c>
      <c r="G27" s="69">
        <f t="shared" si="1"/>
        <v>0</v>
      </c>
      <c r="H27" s="86">
        <f>'Latgale pārējie'!H27+'Latgale valsts'!H27</f>
        <v>0</v>
      </c>
      <c r="I27" s="86">
        <f>'Latgale pārējie'!I27+'Latgale valsts'!I27</f>
        <v>0</v>
      </c>
      <c r="J27" s="86">
        <f>'Latgale pārējie'!J27+'Latgale valsts'!J27</f>
        <v>0</v>
      </c>
      <c r="K27" s="69">
        <f t="shared" si="2"/>
        <v>0</v>
      </c>
      <c r="L27" s="69">
        <f t="shared" si="3"/>
        <v>0</v>
      </c>
      <c r="M27" s="86">
        <f>'Latgale pārējie'!M27+'Latgale valsts'!M27</f>
        <v>0</v>
      </c>
      <c r="N27" s="69">
        <f t="shared" si="4"/>
        <v>0</v>
      </c>
      <c r="O27" s="40"/>
      <c r="P27" s="40"/>
    </row>
    <row r="28" spans="1:16" ht="14.25" customHeight="1" x14ac:dyDescent="0.25">
      <c r="A28" s="137" t="s">
        <v>30</v>
      </c>
      <c r="B28" s="9" t="s">
        <v>16</v>
      </c>
      <c r="C28" s="86">
        <f>'Latgale pārējie'!C28+'Latgale valsts'!C28</f>
        <v>0</v>
      </c>
      <c r="D28" s="86">
        <f>'Latgale pārējie'!D28+'Latgale valsts'!D28</f>
        <v>0</v>
      </c>
      <c r="E28" s="86">
        <f>'Latgale pārējie'!E28+'Latgale valsts'!E28</f>
        <v>0</v>
      </c>
      <c r="F28" s="86">
        <f>'Latgale pārējie'!F28+'Latgale valsts'!F28</f>
        <v>0</v>
      </c>
      <c r="G28" s="69">
        <f t="shared" si="1"/>
        <v>0</v>
      </c>
      <c r="H28" s="86">
        <f>'Latgale pārējie'!H28+'Latgale valsts'!H28</f>
        <v>0</v>
      </c>
      <c r="I28" s="86">
        <f>'Latgale pārējie'!I28+'Latgale valsts'!I28</f>
        <v>0</v>
      </c>
      <c r="J28" s="86">
        <f>'Latgale pārējie'!J28+'Latgale valsts'!J28</f>
        <v>0</v>
      </c>
      <c r="K28" s="69">
        <f t="shared" si="2"/>
        <v>0</v>
      </c>
      <c r="L28" s="69">
        <f t="shared" si="3"/>
        <v>0</v>
      </c>
      <c r="M28" s="86">
        <f>'Latgale pārējie'!M28+'Latgale valsts'!M28</f>
        <v>0</v>
      </c>
      <c r="N28" s="69">
        <f t="shared" si="4"/>
        <v>0</v>
      </c>
      <c r="O28" s="40"/>
      <c r="P28" s="40"/>
    </row>
    <row r="29" spans="1:16" ht="14.25" customHeight="1" x14ac:dyDescent="0.25">
      <c r="A29" s="137"/>
      <c r="B29" s="9" t="s">
        <v>17</v>
      </c>
      <c r="C29" s="86">
        <f>'Latgale pārējie'!C29+'Latgale valsts'!C29</f>
        <v>0</v>
      </c>
      <c r="D29" s="86">
        <f>'Latgale pārējie'!D29+'Latgale valsts'!D29</f>
        <v>0</v>
      </c>
      <c r="E29" s="86">
        <f>'Latgale pārējie'!E29+'Latgale valsts'!E29</f>
        <v>0</v>
      </c>
      <c r="F29" s="86">
        <f>'Latgale pārējie'!F29+'Latgale valsts'!F29</f>
        <v>0</v>
      </c>
      <c r="G29" s="69">
        <f t="shared" si="1"/>
        <v>0</v>
      </c>
      <c r="H29" s="86">
        <f>'Latgale pārējie'!H29+'Latgale valsts'!H29</f>
        <v>0</v>
      </c>
      <c r="I29" s="86">
        <f>'Latgale pārējie'!I29+'Latgale valsts'!I29</f>
        <v>0</v>
      </c>
      <c r="J29" s="86">
        <f>'Latgale pārējie'!J29+'Latgale valsts'!J29</f>
        <v>0</v>
      </c>
      <c r="K29" s="69">
        <f t="shared" si="2"/>
        <v>0</v>
      </c>
      <c r="L29" s="69">
        <f t="shared" si="3"/>
        <v>0</v>
      </c>
      <c r="M29" s="86">
        <f>'Latgale pārējie'!M29+'Latgale valsts'!M29</f>
        <v>0</v>
      </c>
      <c r="N29" s="69">
        <f t="shared" si="4"/>
        <v>0</v>
      </c>
      <c r="O29" s="40"/>
      <c r="P29" s="40"/>
    </row>
    <row r="30" spans="1:16" ht="14.25" customHeight="1" x14ac:dyDescent="0.25">
      <c r="A30" s="137" t="s">
        <v>31</v>
      </c>
      <c r="B30" s="9" t="s">
        <v>16</v>
      </c>
      <c r="C30" s="86">
        <f>'Latgale pārējie'!C30+'Latgale valsts'!C30</f>
        <v>21.53</v>
      </c>
      <c r="D30" s="86">
        <f>'Latgale pārējie'!D30+'Latgale valsts'!D30</f>
        <v>12.25</v>
      </c>
      <c r="E30" s="86">
        <f>'Latgale pārējie'!E30+'Latgale valsts'!E30</f>
        <v>0</v>
      </c>
      <c r="F30" s="86">
        <f>'Latgale pārējie'!F30+'Latgale valsts'!F30</f>
        <v>0</v>
      </c>
      <c r="G30" s="69">
        <f t="shared" si="1"/>
        <v>33.78</v>
      </c>
      <c r="H30" s="86">
        <f>'Latgale pārējie'!H30+'Latgale valsts'!H30</f>
        <v>6.83</v>
      </c>
      <c r="I30" s="86">
        <f>'Latgale pārējie'!I30+'Latgale valsts'!I30</f>
        <v>0.99</v>
      </c>
      <c r="J30" s="86">
        <f>'Latgale pārējie'!J30+'Latgale valsts'!J30</f>
        <v>3.72</v>
      </c>
      <c r="K30" s="69">
        <f t="shared" si="2"/>
        <v>11.540000000000001</v>
      </c>
      <c r="L30" s="69">
        <f t="shared" si="3"/>
        <v>45.32</v>
      </c>
      <c r="M30" s="86">
        <f>'Latgale pārējie'!M30+'Latgale valsts'!M30</f>
        <v>4.0199999999999996</v>
      </c>
      <c r="N30" s="69">
        <f t="shared" si="4"/>
        <v>49.34</v>
      </c>
      <c r="O30" s="40"/>
      <c r="P30" s="40"/>
    </row>
    <row r="31" spans="1:16" ht="14.25" customHeight="1" x14ac:dyDescent="0.25">
      <c r="A31" s="137"/>
      <c r="B31" s="9" t="s">
        <v>17</v>
      </c>
      <c r="C31" s="86">
        <f>'Latgale pārējie'!C31+'Latgale valsts'!C31</f>
        <v>3685</v>
      </c>
      <c r="D31" s="86">
        <f>'Latgale pārējie'!D31+'Latgale valsts'!D31</f>
        <v>2045</v>
      </c>
      <c r="E31" s="86">
        <f>'Latgale pārējie'!E31+'Latgale valsts'!E31</f>
        <v>0</v>
      </c>
      <c r="F31" s="86">
        <f>'Latgale pārējie'!F31+'Latgale valsts'!F31</f>
        <v>0</v>
      </c>
      <c r="G31" s="69">
        <f t="shared" si="1"/>
        <v>5730</v>
      </c>
      <c r="H31" s="86">
        <f>'Latgale pārējie'!H31+'Latgale valsts'!H31</f>
        <v>979</v>
      </c>
      <c r="I31" s="86">
        <f>'Latgale pārējie'!I31+'Latgale valsts'!I31</f>
        <v>146</v>
      </c>
      <c r="J31" s="86">
        <f>'Latgale pārējie'!J31+'Latgale valsts'!J31</f>
        <v>562</v>
      </c>
      <c r="K31" s="69">
        <f t="shared" si="2"/>
        <v>1687</v>
      </c>
      <c r="L31" s="69">
        <f t="shared" si="3"/>
        <v>7417</v>
      </c>
      <c r="M31" s="86">
        <f>'Latgale pārējie'!M31+'Latgale valsts'!M31</f>
        <v>320</v>
      </c>
      <c r="N31" s="69">
        <f t="shared" si="4"/>
        <v>7737</v>
      </c>
      <c r="O31" s="40"/>
      <c r="P31" s="40"/>
    </row>
    <row r="32" spans="1:16" ht="14.25" customHeight="1" x14ac:dyDescent="0.25">
      <c r="A32" s="137" t="s">
        <v>32</v>
      </c>
      <c r="B32" s="9" t="s">
        <v>16</v>
      </c>
      <c r="C32" s="86">
        <f>'Latgale pārējie'!C32+'Latgale valsts'!C32</f>
        <v>32.74</v>
      </c>
      <c r="D32" s="86">
        <f>'Latgale pārējie'!D32+'Latgale valsts'!D32</f>
        <v>2.08</v>
      </c>
      <c r="E32" s="86">
        <f>'Latgale pārējie'!E32+'Latgale valsts'!E32</f>
        <v>0</v>
      </c>
      <c r="F32" s="86">
        <f>'Latgale pārējie'!F32+'Latgale valsts'!F32</f>
        <v>0</v>
      </c>
      <c r="G32" s="69">
        <f t="shared" si="1"/>
        <v>34.82</v>
      </c>
      <c r="H32" s="86">
        <f>'Latgale pārējie'!H32+'Latgale valsts'!H32</f>
        <v>2.82</v>
      </c>
      <c r="I32" s="86">
        <f>'Latgale pārējie'!I32+'Latgale valsts'!I32</f>
        <v>2.12</v>
      </c>
      <c r="J32" s="86">
        <f>'Latgale pārējie'!J32+'Latgale valsts'!J32</f>
        <v>0</v>
      </c>
      <c r="K32" s="69">
        <f t="shared" si="2"/>
        <v>4.9399999999999995</v>
      </c>
      <c r="L32" s="69">
        <f t="shared" si="3"/>
        <v>39.76</v>
      </c>
      <c r="M32" s="86">
        <f>'Latgale pārējie'!M32+'Latgale valsts'!M32</f>
        <v>0</v>
      </c>
      <c r="N32" s="69">
        <f t="shared" si="4"/>
        <v>39.76</v>
      </c>
      <c r="O32" s="40"/>
      <c r="P32" s="40"/>
    </row>
    <row r="33" spans="1:16" ht="14.25" customHeight="1" x14ac:dyDescent="0.25">
      <c r="A33" s="137"/>
      <c r="B33" s="9" t="s">
        <v>17</v>
      </c>
      <c r="C33" s="86">
        <f>'Latgale pārējie'!C33+'Latgale valsts'!C33</f>
        <v>191</v>
      </c>
      <c r="D33" s="86">
        <f>'Latgale pārējie'!D33+'Latgale valsts'!D33</f>
        <v>15</v>
      </c>
      <c r="E33" s="86">
        <f>'Latgale pārējie'!E33+'Latgale valsts'!E33</f>
        <v>0</v>
      </c>
      <c r="F33" s="86">
        <f>'Latgale pārējie'!F33+'Latgale valsts'!F33</f>
        <v>0</v>
      </c>
      <c r="G33" s="69">
        <f t="shared" si="1"/>
        <v>206</v>
      </c>
      <c r="H33" s="86">
        <f>'Latgale pārējie'!H33+'Latgale valsts'!H33</f>
        <v>40</v>
      </c>
      <c r="I33" s="86">
        <f>'Latgale pārējie'!I33+'Latgale valsts'!I33</f>
        <v>4</v>
      </c>
      <c r="J33" s="86">
        <f>'Latgale pārējie'!J33+'Latgale valsts'!J33</f>
        <v>0</v>
      </c>
      <c r="K33" s="69">
        <f t="shared" si="2"/>
        <v>44</v>
      </c>
      <c r="L33" s="69">
        <f t="shared" si="3"/>
        <v>250</v>
      </c>
      <c r="M33" s="86">
        <f>'Latgale pārējie'!M33+'Latgale valsts'!M33</f>
        <v>0</v>
      </c>
      <c r="N33" s="69">
        <f t="shared" si="4"/>
        <v>250</v>
      </c>
      <c r="O33" s="40"/>
      <c r="P33" s="40"/>
    </row>
    <row r="34" spans="1:16" ht="14.25" customHeight="1" x14ac:dyDescent="0.25">
      <c r="A34" s="137" t="s">
        <v>33</v>
      </c>
      <c r="B34" s="9" t="s">
        <v>16</v>
      </c>
      <c r="C34" s="86">
        <f>'Latgale pārējie'!C34+'Latgale valsts'!C34</f>
        <v>0.5</v>
      </c>
      <c r="D34" s="86">
        <f>'Latgale pārējie'!D34+'Latgale valsts'!D34</f>
        <v>0</v>
      </c>
      <c r="E34" s="86">
        <f>'Latgale pārējie'!E34+'Latgale valsts'!E34</f>
        <v>0</v>
      </c>
      <c r="F34" s="86">
        <f>'Latgale pārējie'!F34+'Latgale valsts'!F34</f>
        <v>0</v>
      </c>
      <c r="G34" s="69">
        <f t="shared" si="1"/>
        <v>0.5</v>
      </c>
      <c r="H34" s="86">
        <f>'Latgale pārējie'!H34+'Latgale valsts'!H34</f>
        <v>0</v>
      </c>
      <c r="I34" s="86">
        <f>'Latgale pārējie'!I34+'Latgale valsts'!I34</f>
        <v>0</v>
      </c>
      <c r="J34" s="86">
        <f>'Latgale pārējie'!J34+'Latgale valsts'!J34</f>
        <v>0</v>
      </c>
      <c r="K34" s="69">
        <f t="shared" si="2"/>
        <v>0</v>
      </c>
      <c r="L34" s="69">
        <f t="shared" si="3"/>
        <v>0.5</v>
      </c>
      <c r="M34" s="86">
        <f>'Latgale pārējie'!M34+'Latgale valsts'!M34</f>
        <v>0.99</v>
      </c>
      <c r="N34" s="69">
        <f t="shared" si="4"/>
        <v>1.49</v>
      </c>
      <c r="O34" s="40"/>
      <c r="P34" s="40"/>
    </row>
    <row r="35" spans="1:16" ht="14.25" customHeight="1" x14ac:dyDescent="0.25">
      <c r="A35" s="137"/>
      <c r="B35" s="9" t="s">
        <v>17</v>
      </c>
      <c r="C35" s="86">
        <f>'Latgale pārējie'!C35+'Latgale valsts'!C35</f>
        <v>83</v>
      </c>
      <c r="D35" s="86">
        <f>'Latgale pārējie'!D35+'Latgale valsts'!D35</f>
        <v>0</v>
      </c>
      <c r="E35" s="86">
        <f>'Latgale pārējie'!E35+'Latgale valsts'!E35</f>
        <v>0</v>
      </c>
      <c r="F35" s="86">
        <f>'Latgale pārējie'!F35+'Latgale valsts'!F35</f>
        <v>0</v>
      </c>
      <c r="G35" s="69">
        <f t="shared" si="1"/>
        <v>83</v>
      </c>
      <c r="H35" s="86">
        <f>'Latgale pārējie'!H35+'Latgale valsts'!H35</f>
        <v>0</v>
      </c>
      <c r="I35" s="86">
        <f>'Latgale pārējie'!I35+'Latgale valsts'!I35</f>
        <v>0</v>
      </c>
      <c r="J35" s="86">
        <f>'Latgale pārējie'!J35+'Latgale valsts'!J35</f>
        <v>0</v>
      </c>
      <c r="K35" s="69">
        <f t="shared" si="2"/>
        <v>0</v>
      </c>
      <c r="L35" s="69">
        <f t="shared" si="3"/>
        <v>83</v>
      </c>
      <c r="M35" s="86">
        <f>'Latgale pārējie'!M35+'Latgale valsts'!M35</f>
        <v>154</v>
      </c>
      <c r="N35" s="69">
        <f t="shared" si="4"/>
        <v>237</v>
      </c>
      <c r="O35" s="40"/>
      <c r="P35" s="40"/>
    </row>
    <row r="36" spans="1:16" ht="14.25" customHeight="1" x14ac:dyDescent="0.25">
      <c r="A36" s="137" t="s">
        <v>34</v>
      </c>
      <c r="B36" s="9" t="s">
        <v>16</v>
      </c>
      <c r="C36" s="86">
        <f>'Latgale pārējie'!C36+'Latgale valsts'!C36</f>
        <v>0</v>
      </c>
      <c r="D36" s="86">
        <f>'Latgale pārējie'!D36+'Latgale valsts'!D36</f>
        <v>0</v>
      </c>
      <c r="E36" s="86">
        <f>'Latgale pārējie'!E36+'Latgale valsts'!E36</f>
        <v>0</v>
      </c>
      <c r="F36" s="86">
        <f>'Latgale pārējie'!F36+'Latgale valsts'!F36</f>
        <v>0</v>
      </c>
      <c r="G36" s="69">
        <f t="shared" si="1"/>
        <v>0</v>
      </c>
      <c r="H36" s="86">
        <f>'Latgale pārējie'!H36+'Latgale valsts'!H36</f>
        <v>0</v>
      </c>
      <c r="I36" s="86">
        <f>'Latgale pārējie'!I36+'Latgale valsts'!I36</f>
        <v>0</v>
      </c>
      <c r="J36" s="86">
        <f>'Latgale pārējie'!J36+'Latgale valsts'!J36</f>
        <v>7.0000000000000007E-2</v>
      </c>
      <c r="K36" s="69">
        <f t="shared" si="2"/>
        <v>7.0000000000000007E-2</v>
      </c>
      <c r="L36" s="69">
        <f t="shared" si="3"/>
        <v>7.0000000000000007E-2</v>
      </c>
      <c r="M36" s="86">
        <f>'Latgale pārējie'!M36+'Latgale valsts'!M36</f>
        <v>0</v>
      </c>
      <c r="N36" s="69">
        <f t="shared" si="4"/>
        <v>7.0000000000000007E-2</v>
      </c>
      <c r="O36" s="40"/>
      <c r="P36" s="40"/>
    </row>
    <row r="37" spans="1:16" ht="14.25" customHeight="1" x14ac:dyDescent="0.25">
      <c r="A37" s="137"/>
      <c r="B37" s="9" t="s">
        <v>17</v>
      </c>
      <c r="C37" s="86">
        <f>'Latgale pārējie'!C37+'Latgale valsts'!C37</f>
        <v>0</v>
      </c>
      <c r="D37" s="86">
        <f>'Latgale pārējie'!D37+'Latgale valsts'!D37</f>
        <v>0</v>
      </c>
      <c r="E37" s="86">
        <f>'Latgale pārējie'!E37+'Latgale valsts'!E37</f>
        <v>0</v>
      </c>
      <c r="F37" s="86">
        <f>'Latgale pārējie'!F37+'Latgale valsts'!F37</f>
        <v>0</v>
      </c>
      <c r="G37" s="69">
        <f t="shared" si="1"/>
        <v>0</v>
      </c>
      <c r="H37" s="86">
        <f>'Latgale pārējie'!H37+'Latgale valsts'!H37</f>
        <v>0</v>
      </c>
      <c r="I37" s="86">
        <f>'Latgale pārējie'!I37+'Latgale valsts'!I37</f>
        <v>0</v>
      </c>
      <c r="J37" s="86">
        <f>'Latgale pārējie'!J37+'Latgale valsts'!J37</f>
        <v>6</v>
      </c>
      <c r="K37" s="69">
        <f t="shared" si="2"/>
        <v>6</v>
      </c>
      <c r="L37" s="69">
        <f t="shared" si="3"/>
        <v>6</v>
      </c>
      <c r="M37" s="86">
        <f>'Latgale pārējie'!M37+'Latgale valsts'!M37</f>
        <v>0</v>
      </c>
      <c r="N37" s="69">
        <f t="shared" si="4"/>
        <v>6</v>
      </c>
      <c r="O37" s="40"/>
      <c r="P37" s="40"/>
    </row>
    <row r="38" spans="1:16" ht="14.25" customHeight="1" x14ac:dyDescent="0.25">
      <c r="A38" s="8" t="s">
        <v>35</v>
      </c>
      <c r="B38" s="9" t="s">
        <v>16</v>
      </c>
      <c r="C38" s="69">
        <f>C4+C12+C14+C16+C18+C20+C22+C24+C26+C28+C30+C32+C34+C36</f>
        <v>3547.7400000000002</v>
      </c>
      <c r="D38" s="69">
        <f t="shared" ref="D38:N39" si="5">D4+D12+D14+D16+D18+D20+D22+D24+D26+D28+D30+D32+D34+D36</f>
        <v>2009.53</v>
      </c>
      <c r="E38" s="69">
        <f t="shared" si="5"/>
        <v>10.99</v>
      </c>
      <c r="F38" s="69">
        <f t="shared" si="5"/>
        <v>37.57</v>
      </c>
      <c r="G38" s="69">
        <f t="shared" si="5"/>
        <v>5605.83</v>
      </c>
      <c r="H38" s="69">
        <f t="shared" si="5"/>
        <v>4423.96</v>
      </c>
      <c r="I38" s="69">
        <f t="shared" si="5"/>
        <v>572.17000000000007</v>
      </c>
      <c r="J38" s="69">
        <f t="shared" si="5"/>
        <v>892.12000000000012</v>
      </c>
      <c r="K38" s="69">
        <f t="shared" si="5"/>
        <v>5888.25</v>
      </c>
      <c r="L38" s="69">
        <f t="shared" si="5"/>
        <v>11494.08</v>
      </c>
      <c r="M38" s="69">
        <f t="shared" si="5"/>
        <v>1796.5</v>
      </c>
      <c r="N38" s="69">
        <f>N4+N12+N14+N16+N18+N20+N22+N24+N26+N28+N30+N32+N34+N36</f>
        <v>13290.580000000004</v>
      </c>
      <c r="O38" s="42"/>
      <c r="P38" s="40"/>
    </row>
    <row r="39" spans="1:16" ht="14.25" customHeight="1" x14ac:dyDescent="0.25">
      <c r="A39" s="9"/>
      <c r="B39" s="9" t="s">
        <v>17</v>
      </c>
      <c r="C39" s="72">
        <f>C5+C13+C15+C17+C19+C21+C23+C25+C27+C29+C31+C33+C35+C37</f>
        <v>257269</v>
      </c>
      <c r="D39" s="72">
        <f t="shared" si="5"/>
        <v>195088</v>
      </c>
      <c r="E39" s="72">
        <f t="shared" si="5"/>
        <v>48</v>
      </c>
      <c r="F39" s="72">
        <f t="shared" si="5"/>
        <v>1735</v>
      </c>
      <c r="G39" s="72">
        <f t="shared" si="5"/>
        <v>454140</v>
      </c>
      <c r="H39" s="72">
        <f t="shared" si="5"/>
        <v>388548.81999999995</v>
      </c>
      <c r="I39" s="72">
        <f t="shared" si="5"/>
        <v>45877</v>
      </c>
      <c r="J39" s="72">
        <f t="shared" si="5"/>
        <v>113976.5</v>
      </c>
      <c r="K39" s="72">
        <f t="shared" si="5"/>
        <v>548402.32000000007</v>
      </c>
      <c r="L39" s="72">
        <f t="shared" si="5"/>
        <v>1002542.3200000001</v>
      </c>
      <c r="M39" s="72">
        <f t="shared" si="5"/>
        <v>189887.6</v>
      </c>
      <c r="N39" s="72">
        <f t="shared" si="5"/>
        <v>1192429.9200000002</v>
      </c>
      <c r="O39" s="40"/>
      <c r="P39" s="12"/>
    </row>
    <row r="40" spans="1:16" x14ac:dyDescent="0.25">
      <c r="A40" s="40"/>
      <c r="B40" s="4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40"/>
      <c r="P40" s="40"/>
    </row>
    <row r="41" spans="1:16" x14ac:dyDescent="0.25">
      <c r="A41" s="40"/>
      <c r="B41" s="40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40"/>
      <c r="P41" s="40"/>
    </row>
    <row r="42" spans="1:16" x14ac:dyDescent="0.25">
      <c r="A42" s="40"/>
      <c r="B42" s="40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40"/>
      <c r="P42" s="40"/>
    </row>
    <row r="43" spans="1:16" x14ac:dyDescent="0.25">
      <c r="A43" s="40"/>
      <c r="B43" s="40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40"/>
      <c r="P43" s="40"/>
    </row>
    <row r="44" spans="1:16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42"/>
  <sheetViews>
    <sheetView topLeftCell="A7" workbookViewId="0">
      <selection activeCell="P20" sqref="P20"/>
    </sheetView>
  </sheetViews>
  <sheetFormatPr defaultRowHeight="15" x14ac:dyDescent="0.25"/>
  <cols>
    <col min="1" max="1" width="34.7109375" style="39" customWidth="1"/>
    <col min="2" max="2" width="4" style="39" customWidth="1"/>
    <col min="3" max="4" width="9.140625" style="39"/>
    <col min="5" max="5" width="5.7109375" style="39" customWidth="1"/>
    <col min="6" max="6" width="5.140625" style="39" customWidth="1"/>
    <col min="7" max="7" width="12.5703125" style="39" customWidth="1"/>
    <col min="8" max="8" width="9.140625" style="39"/>
    <col min="9" max="9" width="7.140625" style="39" customWidth="1"/>
    <col min="10" max="10" width="9" style="39" customWidth="1"/>
    <col min="11" max="11" width="11" style="39" customWidth="1"/>
    <col min="12" max="12" width="7.85546875" style="39" customWidth="1"/>
    <col min="13" max="13" width="7" style="39" customWidth="1"/>
    <col min="14" max="14" width="12.140625" style="39" customWidth="1"/>
    <col min="15" max="16384" width="9.140625" style="39"/>
  </cols>
  <sheetData>
    <row r="1" spans="1:26" ht="12" customHeight="1" x14ac:dyDescent="0.25">
      <c r="A1" s="80" t="s">
        <v>51</v>
      </c>
    </row>
    <row r="2" spans="1:26" ht="12" customHeight="1" x14ac:dyDescent="0.25">
      <c r="A2" s="22" t="s">
        <v>0</v>
      </c>
      <c r="B2" s="22"/>
      <c r="C2" s="135" t="s">
        <v>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7" t="s">
        <v>2</v>
      </c>
    </row>
    <row r="3" spans="1:26" ht="24.75" customHeight="1" x14ac:dyDescent="0.25">
      <c r="A3" s="22" t="s">
        <v>3</v>
      </c>
      <c r="B3" s="22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/>
    </row>
    <row r="4" spans="1:26" s="40" customFormat="1" ht="15.75" x14ac:dyDescent="0.25">
      <c r="A4" s="96" t="s">
        <v>15</v>
      </c>
      <c r="B4" s="99" t="s">
        <v>16</v>
      </c>
      <c r="C4" s="65">
        <f>C6+C8+C10</f>
        <v>912.42</v>
      </c>
      <c r="D4" s="65">
        <f t="shared" ref="D4:F4" si="0">D6+D8+D10</f>
        <v>233.91</v>
      </c>
      <c r="E4" s="65">
        <f t="shared" si="0"/>
        <v>0</v>
      </c>
      <c r="F4" s="65">
        <f t="shared" si="0"/>
        <v>0</v>
      </c>
      <c r="G4" s="49">
        <f>SUM(C4:F4)</f>
        <v>1146.33</v>
      </c>
      <c r="H4" s="49">
        <f>H6+H8+H10</f>
        <v>949.51</v>
      </c>
      <c r="I4" s="49">
        <f t="shared" ref="I4:J4" si="1">I6+I8+I10</f>
        <v>19.149999999999999</v>
      </c>
      <c r="J4" s="49">
        <f t="shared" si="1"/>
        <v>45.9</v>
      </c>
      <c r="K4" s="49">
        <f>SUM(H4:J4)</f>
        <v>1014.56</v>
      </c>
      <c r="L4" s="49">
        <f>G4+K4</f>
        <v>2160.89</v>
      </c>
      <c r="M4" s="49">
        <f>M6+M8+M10</f>
        <v>32.21</v>
      </c>
      <c r="N4" s="49">
        <f>SUM(L4:M4)</f>
        <v>2193.1</v>
      </c>
    </row>
    <row r="5" spans="1:26" s="40" customFormat="1" ht="15.75" x14ac:dyDescent="0.25">
      <c r="A5" s="98"/>
      <c r="B5" s="99" t="s">
        <v>17</v>
      </c>
      <c r="C5" s="34">
        <f>C7+C9+C11</f>
        <v>243683</v>
      </c>
      <c r="D5" s="34">
        <f t="shared" ref="D5:F5" si="2">D7+D9+D11</f>
        <v>63518</v>
      </c>
      <c r="E5" s="34">
        <f t="shared" si="2"/>
        <v>0</v>
      </c>
      <c r="F5" s="34">
        <f t="shared" si="2"/>
        <v>0</v>
      </c>
      <c r="G5" s="34">
        <f>SUM(C5:F5)</f>
        <v>307201</v>
      </c>
      <c r="H5" s="34">
        <f>H7+H9+J11</f>
        <v>262116</v>
      </c>
      <c r="I5" s="34">
        <f t="shared" ref="I5:J5" si="3">I7+I9+I11</f>
        <v>4889</v>
      </c>
      <c r="J5" s="34">
        <f t="shared" si="3"/>
        <v>15161</v>
      </c>
      <c r="K5" s="34">
        <f>SUM(H5:J5)</f>
        <v>282166</v>
      </c>
      <c r="L5" s="34">
        <f>G5+K5</f>
        <v>589367</v>
      </c>
      <c r="M5" s="34">
        <f>M7+M9+M11</f>
        <v>7837</v>
      </c>
      <c r="N5" s="34">
        <f>SUM(L5:M5)</f>
        <v>597204</v>
      </c>
    </row>
    <row r="6" spans="1:26" s="40" customFormat="1" x14ac:dyDescent="0.25">
      <c r="A6" s="136" t="s">
        <v>18</v>
      </c>
      <c r="B6" s="99" t="s">
        <v>16</v>
      </c>
      <c r="C6" s="157">
        <v>808.18</v>
      </c>
      <c r="D6" s="157">
        <v>224.6</v>
      </c>
      <c r="E6" s="124">
        <v>0</v>
      </c>
      <c r="F6" s="124">
        <v>0</v>
      </c>
      <c r="G6" s="124">
        <f>SUM(C6:F6)</f>
        <v>1032.78</v>
      </c>
      <c r="H6" s="157">
        <v>949.08</v>
      </c>
      <c r="I6" s="157">
        <v>19.149999999999999</v>
      </c>
      <c r="J6" s="157">
        <v>45.9</v>
      </c>
      <c r="K6" s="124">
        <f>SUM(H6:J6)</f>
        <v>1014.13</v>
      </c>
      <c r="L6" s="124">
        <f>G6+K6</f>
        <v>2046.9099999999999</v>
      </c>
      <c r="M6" s="157">
        <v>32.21</v>
      </c>
      <c r="N6" s="124">
        <f>SUM(L6:M6)</f>
        <v>2079.12</v>
      </c>
      <c r="R6" s="40">
        <v>0</v>
      </c>
      <c r="S6" s="40">
        <v>0</v>
      </c>
      <c r="T6" s="40">
        <v>993.6</v>
      </c>
      <c r="U6" s="40">
        <v>890.5</v>
      </c>
      <c r="V6" s="40">
        <v>18.23</v>
      </c>
      <c r="W6" s="40">
        <v>40.85</v>
      </c>
      <c r="X6" s="40">
        <v>949.58</v>
      </c>
      <c r="Y6" s="40">
        <v>1943.18</v>
      </c>
      <c r="Z6" s="40">
        <v>19.149999999999999</v>
      </c>
    </row>
    <row r="7" spans="1:26" s="40" customFormat="1" ht="15.75" x14ac:dyDescent="0.25">
      <c r="A7" s="136"/>
      <c r="B7" s="99" t="s">
        <v>17</v>
      </c>
      <c r="C7" s="157">
        <v>237916</v>
      </c>
      <c r="D7" s="157">
        <v>62929</v>
      </c>
      <c r="E7" s="124">
        <v>0</v>
      </c>
      <c r="F7" s="124">
        <v>0</v>
      </c>
      <c r="G7" s="124">
        <f t="shared" ref="G7:G39" si="4">SUM(C7:F7)</f>
        <v>300845</v>
      </c>
      <c r="H7" s="157">
        <v>262090</v>
      </c>
      <c r="I7" s="157">
        <v>4889</v>
      </c>
      <c r="J7" s="157">
        <v>15161</v>
      </c>
      <c r="K7" s="124">
        <f t="shared" ref="K7:K37" si="5">SUM(H7:J7)</f>
        <v>282140</v>
      </c>
      <c r="L7" s="124">
        <f t="shared" ref="L7:L39" si="6">G7+K7</f>
        <v>582985</v>
      </c>
      <c r="M7" s="157">
        <v>7837</v>
      </c>
      <c r="N7" s="124">
        <f t="shared" ref="N7:N39" si="7">SUM(L7:M7)</f>
        <v>590822</v>
      </c>
      <c r="R7" s="40">
        <v>0</v>
      </c>
      <c r="S7" s="40">
        <v>0</v>
      </c>
      <c r="T7" s="40">
        <v>288080</v>
      </c>
      <c r="U7" s="40">
        <v>241888</v>
      </c>
      <c r="V7" s="40">
        <v>4527</v>
      </c>
      <c r="W7" s="40">
        <v>13228</v>
      </c>
      <c r="X7" s="40">
        <v>259643</v>
      </c>
      <c r="Y7" s="40">
        <v>547723</v>
      </c>
      <c r="Z7" s="40">
        <v>4244</v>
      </c>
    </row>
    <row r="8" spans="1:26" s="40" customFormat="1" x14ac:dyDescent="0.25">
      <c r="A8" s="136" t="s">
        <v>19</v>
      </c>
      <c r="B8" s="99" t="s">
        <v>16</v>
      </c>
      <c r="C8" s="124">
        <v>102.24</v>
      </c>
      <c r="D8" s="124">
        <v>9.31</v>
      </c>
      <c r="E8" s="124">
        <v>0</v>
      </c>
      <c r="F8" s="124">
        <v>0</v>
      </c>
      <c r="G8" s="124">
        <f t="shared" si="4"/>
        <v>111.55</v>
      </c>
      <c r="H8" s="124">
        <v>0.43</v>
      </c>
      <c r="I8" s="124">
        <v>0</v>
      </c>
      <c r="J8" s="124">
        <v>0</v>
      </c>
      <c r="K8" s="124">
        <f t="shared" si="5"/>
        <v>0.43</v>
      </c>
      <c r="L8" s="124">
        <f t="shared" si="6"/>
        <v>111.98</v>
      </c>
      <c r="M8" s="124">
        <v>0</v>
      </c>
      <c r="N8" s="124">
        <f t="shared" si="7"/>
        <v>111.98</v>
      </c>
      <c r="R8" s="40">
        <v>0</v>
      </c>
      <c r="S8" s="40">
        <v>0</v>
      </c>
      <c r="T8" s="40">
        <v>111.55</v>
      </c>
      <c r="U8" s="40">
        <v>0.43</v>
      </c>
      <c r="V8" s="40">
        <v>0</v>
      </c>
      <c r="W8" s="40">
        <v>0</v>
      </c>
      <c r="X8" s="40">
        <v>0.43</v>
      </c>
      <c r="Y8" s="40">
        <v>111.98</v>
      </c>
      <c r="Z8" s="40">
        <v>0</v>
      </c>
    </row>
    <row r="9" spans="1:26" s="40" customFormat="1" ht="15.75" x14ac:dyDescent="0.25">
      <c r="A9" s="136"/>
      <c r="B9" s="99" t="s">
        <v>17</v>
      </c>
      <c r="C9" s="124">
        <v>5386</v>
      </c>
      <c r="D9" s="124">
        <v>589</v>
      </c>
      <c r="E9" s="124">
        <v>0</v>
      </c>
      <c r="F9" s="124">
        <v>0</v>
      </c>
      <c r="G9" s="124">
        <f t="shared" si="4"/>
        <v>5975</v>
      </c>
      <c r="H9" s="124">
        <v>26</v>
      </c>
      <c r="I9" s="124">
        <v>0</v>
      </c>
      <c r="J9" s="124">
        <v>0</v>
      </c>
      <c r="K9" s="124">
        <f t="shared" si="5"/>
        <v>26</v>
      </c>
      <c r="L9" s="124">
        <f t="shared" si="6"/>
        <v>6001</v>
      </c>
      <c r="M9" s="124">
        <v>0</v>
      </c>
      <c r="N9" s="124">
        <f t="shared" si="7"/>
        <v>6001</v>
      </c>
      <c r="R9" s="40">
        <v>0</v>
      </c>
      <c r="S9" s="40">
        <v>0</v>
      </c>
      <c r="T9" s="40">
        <v>5975</v>
      </c>
      <c r="U9" s="40">
        <v>26</v>
      </c>
      <c r="V9" s="40">
        <v>0</v>
      </c>
      <c r="W9" s="40">
        <v>0</v>
      </c>
      <c r="X9" s="40">
        <v>26</v>
      </c>
      <c r="Y9" s="40">
        <v>6001</v>
      </c>
      <c r="Z9" s="40">
        <v>0</v>
      </c>
    </row>
    <row r="10" spans="1:26" s="40" customFormat="1" x14ac:dyDescent="0.25">
      <c r="A10" s="136" t="s">
        <v>20</v>
      </c>
      <c r="B10" s="99" t="s">
        <v>16</v>
      </c>
      <c r="C10" s="124">
        <v>2</v>
      </c>
      <c r="D10" s="124">
        <v>0</v>
      </c>
      <c r="E10" s="124">
        <v>0</v>
      </c>
      <c r="F10" s="124">
        <v>0</v>
      </c>
      <c r="G10" s="124">
        <f t="shared" si="4"/>
        <v>2</v>
      </c>
      <c r="H10" s="124">
        <v>0</v>
      </c>
      <c r="I10" s="124">
        <v>0</v>
      </c>
      <c r="J10" s="124">
        <v>0</v>
      </c>
      <c r="K10" s="124">
        <f>SUM(I10:J10)</f>
        <v>0</v>
      </c>
      <c r="L10" s="124">
        <f t="shared" si="6"/>
        <v>2</v>
      </c>
      <c r="M10" s="124">
        <v>0</v>
      </c>
      <c r="N10" s="124">
        <f t="shared" si="7"/>
        <v>2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40" customFormat="1" ht="15.75" x14ac:dyDescent="0.25">
      <c r="A11" s="136"/>
      <c r="B11" s="99" t="s">
        <v>17</v>
      </c>
      <c r="C11" s="124">
        <v>381</v>
      </c>
      <c r="D11" s="124">
        <v>0</v>
      </c>
      <c r="E11" s="124">
        <v>0</v>
      </c>
      <c r="F11" s="124">
        <v>0</v>
      </c>
      <c r="G11" s="124">
        <f t="shared" si="4"/>
        <v>381</v>
      </c>
      <c r="H11" s="124">
        <v>0</v>
      </c>
      <c r="I11" s="124">
        <v>0</v>
      </c>
      <c r="J11" s="124">
        <v>0</v>
      </c>
      <c r="K11" s="124">
        <f>SUM(I11:J11)</f>
        <v>0</v>
      </c>
      <c r="L11" s="124">
        <f t="shared" si="6"/>
        <v>381</v>
      </c>
      <c r="M11" s="124">
        <v>0</v>
      </c>
      <c r="N11" s="124">
        <f t="shared" si="7"/>
        <v>381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40" customFormat="1" ht="15.75" x14ac:dyDescent="0.25">
      <c r="A12" s="96" t="s">
        <v>21</v>
      </c>
      <c r="B12" s="99" t="s">
        <v>16</v>
      </c>
      <c r="C12" s="164">
        <v>642.08000000000004</v>
      </c>
      <c r="D12" s="124">
        <v>1041.67</v>
      </c>
      <c r="E12" s="124">
        <v>0</v>
      </c>
      <c r="F12" s="124">
        <v>1.4</v>
      </c>
      <c r="G12" s="163">
        <f>SUM(C12:F12)</f>
        <v>1685.15</v>
      </c>
      <c r="H12" s="124">
        <v>219.95</v>
      </c>
      <c r="I12" s="124">
        <v>13.95</v>
      </c>
      <c r="J12" s="124">
        <v>24.84</v>
      </c>
      <c r="K12" s="34">
        <f>SUM(H12:J12)</f>
        <v>258.73999999999995</v>
      </c>
      <c r="L12" s="34">
        <f>G12+K12</f>
        <v>1943.89</v>
      </c>
      <c r="M12" s="164">
        <v>9.06</v>
      </c>
      <c r="N12" s="34">
        <f>SUM(L12:M12)</f>
        <v>1952.95</v>
      </c>
    </row>
    <row r="13" spans="1:26" s="40" customFormat="1" ht="14.25" customHeight="1" x14ac:dyDescent="0.25">
      <c r="A13" s="99" t="s">
        <v>37</v>
      </c>
      <c r="B13" s="99" t="s">
        <v>17</v>
      </c>
      <c r="C13" s="124">
        <v>29439</v>
      </c>
      <c r="D13" s="124">
        <v>60447</v>
      </c>
      <c r="E13" s="124">
        <v>0</v>
      </c>
      <c r="F13" s="124">
        <v>111</v>
      </c>
      <c r="G13" s="34">
        <f>SUM(C13:F13)</f>
        <v>89997</v>
      </c>
      <c r="H13" s="124">
        <v>12283</v>
      </c>
      <c r="I13" s="124">
        <v>818</v>
      </c>
      <c r="J13" s="124">
        <v>1620</v>
      </c>
      <c r="K13" s="34">
        <f t="shared" si="5"/>
        <v>14721</v>
      </c>
      <c r="L13" s="34">
        <f t="shared" si="6"/>
        <v>104718</v>
      </c>
      <c r="M13" s="124">
        <v>507</v>
      </c>
      <c r="N13" s="34">
        <f t="shared" si="7"/>
        <v>105225</v>
      </c>
    </row>
    <row r="14" spans="1:26" s="40" customFormat="1" ht="14.25" customHeight="1" x14ac:dyDescent="0.25">
      <c r="A14" s="133" t="s">
        <v>23</v>
      </c>
      <c r="B14" s="99" t="s">
        <v>16</v>
      </c>
      <c r="C14" s="124">
        <v>7.68</v>
      </c>
      <c r="D14" s="124">
        <v>37.32</v>
      </c>
      <c r="E14" s="124">
        <v>0</v>
      </c>
      <c r="F14" s="124">
        <v>1.3</v>
      </c>
      <c r="G14" s="34">
        <f t="shared" si="4"/>
        <v>46.3</v>
      </c>
      <c r="H14" s="124">
        <v>3.89</v>
      </c>
      <c r="I14" s="124">
        <v>0</v>
      </c>
      <c r="J14" s="124">
        <v>1.2</v>
      </c>
      <c r="K14" s="34">
        <f t="shared" si="5"/>
        <v>5.09</v>
      </c>
      <c r="L14" s="34">
        <f t="shared" si="6"/>
        <v>51.39</v>
      </c>
      <c r="M14" s="124">
        <v>0.74</v>
      </c>
      <c r="N14" s="34">
        <f t="shared" si="7"/>
        <v>52.13</v>
      </c>
    </row>
    <row r="15" spans="1:26" s="40" customFormat="1" ht="14.25" customHeight="1" x14ac:dyDescent="0.25">
      <c r="A15" s="133"/>
      <c r="B15" s="99" t="s">
        <v>17</v>
      </c>
      <c r="C15" s="124">
        <v>809</v>
      </c>
      <c r="D15" s="124">
        <v>4606</v>
      </c>
      <c r="E15" s="124">
        <v>0</v>
      </c>
      <c r="F15" s="124">
        <v>127</v>
      </c>
      <c r="G15" s="34">
        <f t="shared" si="4"/>
        <v>5542</v>
      </c>
      <c r="H15" s="124">
        <v>308</v>
      </c>
      <c r="I15" s="124">
        <v>0</v>
      </c>
      <c r="J15" s="124">
        <v>159</v>
      </c>
      <c r="K15" s="34">
        <f t="shared" si="5"/>
        <v>467</v>
      </c>
      <c r="L15" s="34">
        <f t="shared" si="6"/>
        <v>6009</v>
      </c>
      <c r="M15" s="124">
        <v>149</v>
      </c>
      <c r="N15" s="34">
        <f t="shared" si="7"/>
        <v>6158</v>
      </c>
    </row>
    <row r="16" spans="1:26" s="40" customFormat="1" ht="14.25" customHeight="1" x14ac:dyDescent="0.25">
      <c r="A16" s="133" t="s">
        <v>24</v>
      </c>
      <c r="B16" s="99" t="s">
        <v>16</v>
      </c>
      <c r="C16" s="124">
        <v>547.13</v>
      </c>
      <c r="D16" s="124">
        <v>1683.7</v>
      </c>
      <c r="E16" s="124">
        <v>1.36</v>
      </c>
      <c r="F16" s="124">
        <v>2.41</v>
      </c>
      <c r="G16" s="34">
        <f t="shared" si="4"/>
        <v>2234.6</v>
      </c>
      <c r="H16" s="124">
        <v>262.68</v>
      </c>
      <c r="I16" s="124">
        <v>20.77</v>
      </c>
      <c r="J16" s="124">
        <v>17.91</v>
      </c>
      <c r="K16" s="34">
        <f t="shared" si="5"/>
        <v>301.36</v>
      </c>
      <c r="L16" s="34">
        <f t="shared" si="6"/>
        <v>2535.96</v>
      </c>
      <c r="M16" s="124">
        <v>20.67</v>
      </c>
      <c r="N16" s="34">
        <f t="shared" si="7"/>
        <v>2556.63</v>
      </c>
    </row>
    <row r="17" spans="1:14" s="40" customFormat="1" ht="14.25" customHeight="1" x14ac:dyDescent="0.25">
      <c r="A17" s="133"/>
      <c r="B17" s="99" t="s">
        <v>17</v>
      </c>
      <c r="C17" s="124">
        <v>6444</v>
      </c>
      <c r="D17" s="124">
        <v>14114</v>
      </c>
      <c r="E17" s="124">
        <v>5</v>
      </c>
      <c r="F17" s="124">
        <v>14</v>
      </c>
      <c r="G17" s="34">
        <f t="shared" si="4"/>
        <v>20577</v>
      </c>
      <c r="H17" s="124">
        <v>2485</v>
      </c>
      <c r="I17" s="124">
        <v>180</v>
      </c>
      <c r="J17" s="124">
        <v>140</v>
      </c>
      <c r="K17" s="34">
        <f t="shared" si="5"/>
        <v>2805</v>
      </c>
      <c r="L17" s="34">
        <f t="shared" si="6"/>
        <v>23382</v>
      </c>
      <c r="M17" s="124">
        <v>158</v>
      </c>
      <c r="N17" s="34">
        <f t="shared" si="7"/>
        <v>23540</v>
      </c>
    </row>
    <row r="18" spans="1:14" s="40" customFormat="1" ht="14.25" customHeight="1" x14ac:dyDescent="0.25">
      <c r="A18" s="134" t="s">
        <v>25</v>
      </c>
      <c r="B18" s="99" t="s">
        <v>16</v>
      </c>
      <c r="C18" s="124">
        <v>0</v>
      </c>
      <c r="D18" s="124">
        <v>1.95</v>
      </c>
      <c r="E18" s="124">
        <v>0</v>
      </c>
      <c r="F18" s="124">
        <v>0</v>
      </c>
      <c r="G18" s="34">
        <f t="shared" si="4"/>
        <v>1.95</v>
      </c>
      <c r="H18" s="124">
        <v>0</v>
      </c>
      <c r="I18" s="124">
        <v>0</v>
      </c>
      <c r="J18" s="124">
        <v>0</v>
      </c>
      <c r="K18" s="34">
        <f t="shared" si="5"/>
        <v>0</v>
      </c>
      <c r="L18" s="34">
        <f t="shared" si="6"/>
        <v>1.95</v>
      </c>
      <c r="M18" s="124">
        <v>0</v>
      </c>
      <c r="N18" s="34">
        <f t="shared" si="7"/>
        <v>1.95</v>
      </c>
    </row>
    <row r="19" spans="1:14" s="40" customFormat="1" ht="14.25" customHeight="1" x14ac:dyDescent="0.25">
      <c r="A19" s="134"/>
      <c r="B19" s="99" t="s">
        <v>17</v>
      </c>
      <c r="C19" s="124">
        <v>0</v>
      </c>
      <c r="D19" s="124">
        <v>283</v>
      </c>
      <c r="E19" s="124">
        <v>0</v>
      </c>
      <c r="F19" s="124">
        <v>0</v>
      </c>
      <c r="G19" s="34">
        <f t="shared" si="4"/>
        <v>283</v>
      </c>
      <c r="H19" s="124">
        <v>0</v>
      </c>
      <c r="I19" s="124">
        <v>0</v>
      </c>
      <c r="J19" s="124">
        <v>0</v>
      </c>
      <c r="K19" s="34">
        <f t="shared" si="5"/>
        <v>0</v>
      </c>
      <c r="L19" s="34">
        <f t="shared" si="6"/>
        <v>283</v>
      </c>
      <c r="M19" s="124">
        <v>0</v>
      </c>
      <c r="N19" s="34">
        <f t="shared" si="7"/>
        <v>283</v>
      </c>
    </row>
    <row r="20" spans="1:14" s="40" customFormat="1" ht="14.25" customHeight="1" x14ac:dyDescent="0.25">
      <c r="A20" s="134" t="s">
        <v>26</v>
      </c>
      <c r="B20" s="99" t="s">
        <v>16</v>
      </c>
      <c r="C20" s="124">
        <v>0</v>
      </c>
      <c r="D20" s="124">
        <v>0</v>
      </c>
      <c r="E20" s="124">
        <v>0</v>
      </c>
      <c r="F20" s="124">
        <v>0</v>
      </c>
      <c r="G20" s="34">
        <f t="shared" si="4"/>
        <v>0</v>
      </c>
      <c r="H20" s="124">
        <v>0</v>
      </c>
      <c r="I20" s="124">
        <v>0</v>
      </c>
      <c r="J20" s="124">
        <v>0</v>
      </c>
      <c r="K20" s="34">
        <f t="shared" si="5"/>
        <v>0</v>
      </c>
      <c r="L20" s="34">
        <f t="shared" si="6"/>
        <v>0</v>
      </c>
      <c r="M20" s="124">
        <v>0</v>
      </c>
      <c r="N20" s="34">
        <f t="shared" si="7"/>
        <v>0</v>
      </c>
    </row>
    <row r="21" spans="1:14" s="40" customFormat="1" ht="14.25" customHeight="1" x14ac:dyDescent="0.25">
      <c r="A21" s="134"/>
      <c r="B21" s="99" t="s">
        <v>17</v>
      </c>
      <c r="C21" s="124">
        <v>0</v>
      </c>
      <c r="D21" s="124">
        <v>0</v>
      </c>
      <c r="E21" s="124">
        <v>0</v>
      </c>
      <c r="F21" s="124">
        <v>0</v>
      </c>
      <c r="G21" s="34">
        <f t="shared" si="4"/>
        <v>0</v>
      </c>
      <c r="H21" s="124">
        <v>0</v>
      </c>
      <c r="I21" s="124">
        <v>0</v>
      </c>
      <c r="J21" s="124">
        <v>0</v>
      </c>
      <c r="K21" s="34">
        <f t="shared" si="5"/>
        <v>0</v>
      </c>
      <c r="L21" s="34">
        <f t="shared" si="6"/>
        <v>0</v>
      </c>
      <c r="M21" s="124">
        <v>0</v>
      </c>
      <c r="N21" s="34">
        <f t="shared" si="7"/>
        <v>0</v>
      </c>
    </row>
    <row r="22" spans="1:14" s="40" customFormat="1" ht="14.25" customHeight="1" x14ac:dyDescent="0.25">
      <c r="A22" s="96" t="s">
        <v>27</v>
      </c>
      <c r="B22" s="99" t="s">
        <v>16</v>
      </c>
      <c r="C22" s="124">
        <v>2</v>
      </c>
      <c r="D22" s="124">
        <v>8.4</v>
      </c>
      <c r="E22" s="124">
        <v>0</v>
      </c>
      <c r="F22" s="124">
        <v>0</v>
      </c>
      <c r="G22" s="34">
        <f t="shared" si="4"/>
        <v>10.4</v>
      </c>
      <c r="H22" s="124">
        <v>2.1</v>
      </c>
      <c r="I22" s="124">
        <v>2.6</v>
      </c>
      <c r="J22" s="124">
        <v>0</v>
      </c>
      <c r="K22" s="34">
        <f t="shared" si="5"/>
        <v>4.7</v>
      </c>
      <c r="L22" s="34">
        <f t="shared" si="6"/>
        <v>15.100000000000001</v>
      </c>
      <c r="M22" s="124">
        <v>0</v>
      </c>
      <c r="N22" s="34">
        <f t="shared" si="7"/>
        <v>15.100000000000001</v>
      </c>
    </row>
    <row r="23" spans="1:14" s="40" customFormat="1" ht="14.25" customHeight="1" x14ac:dyDescent="0.25">
      <c r="A23" s="98"/>
      <c r="B23" s="99" t="s">
        <v>17</v>
      </c>
      <c r="C23" s="124">
        <v>98</v>
      </c>
      <c r="D23" s="124">
        <v>251</v>
      </c>
      <c r="E23" s="124">
        <v>0</v>
      </c>
      <c r="F23" s="124">
        <v>0</v>
      </c>
      <c r="G23" s="34">
        <f t="shared" si="4"/>
        <v>349</v>
      </c>
      <c r="H23" s="124">
        <v>65</v>
      </c>
      <c r="I23" s="124">
        <v>14</v>
      </c>
      <c r="J23" s="124">
        <v>0</v>
      </c>
      <c r="K23" s="34">
        <f t="shared" si="5"/>
        <v>79</v>
      </c>
      <c r="L23" s="34">
        <f t="shared" si="6"/>
        <v>428</v>
      </c>
      <c r="M23" s="124">
        <v>0</v>
      </c>
      <c r="N23" s="34">
        <f t="shared" si="7"/>
        <v>428</v>
      </c>
    </row>
    <row r="24" spans="1:14" s="40" customFormat="1" ht="14.25" customHeight="1" x14ac:dyDescent="0.25">
      <c r="A24" s="133" t="s">
        <v>28</v>
      </c>
      <c r="B24" s="99" t="s">
        <v>16</v>
      </c>
      <c r="C24" s="124">
        <v>49.53</v>
      </c>
      <c r="D24" s="124">
        <v>31.75</v>
      </c>
      <c r="E24" s="124">
        <v>6.1</v>
      </c>
      <c r="F24" s="124">
        <v>4.46</v>
      </c>
      <c r="G24" s="34">
        <f t="shared" si="4"/>
        <v>91.839999999999989</v>
      </c>
      <c r="H24" s="124">
        <v>21.23</v>
      </c>
      <c r="I24" s="124">
        <v>0.8</v>
      </c>
      <c r="J24" s="124">
        <v>1.54</v>
      </c>
      <c r="K24" s="34">
        <f t="shared" si="5"/>
        <v>23.57</v>
      </c>
      <c r="L24" s="34">
        <f t="shared" si="6"/>
        <v>115.41</v>
      </c>
      <c r="M24" s="124">
        <v>0.82</v>
      </c>
      <c r="N24" s="34">
        <f t="shared" si="7"/>
        <v>116.22999999999999</v>
      </c>
    </row>
    <row r="25" spans="1:14" s="40" customFormat="1" ht="14.25" customHeight="1" x14ac:dyDescent="0.25">
      <c r="A25" s="133"/>
      <c r="B25" s="99" t="s">
        <v>17</v>
      </c>
      <c r="C25" s="124">
        <v>4289</v>
      </c>
      <c r="D25" s="124">
        <v>1999</v>
      </c>
      <c r="E25" s="124">
        <v>71</v>
      </c>
      <c r="F25" s="124">
        <v>107</v>
      </c>
      <c r="G25" s="34">
        <f t="shared" si="4"/>
        <v>6466</v>
      </c>
      <c r="H25" s="124">
        <v>2022</v>
      </c>
      <c r="I25" s="124">
        <v>131</v>
      </c>
      <c r="J25" s="124">
        <v>149</v>
      </c>
      <c r="K25" s="34">
        <f t="shared" si="5"/>
        <v>2302</v>
      </c>
      <c r="L25" s="34">
        <f t="shared" si="6"/>
        <v>8768</v>
      </c>
      <c r="M25" s="124">
        <v>7</v>
      </c>
      <c r="N25" s="34">
        <f t="shared" si="7"/>
        <v>8775</v>
      </c>
    </row>
    <row r="26" spans="1:14" s="40" customFormat="1" ht="14.25" customHeight="1" x14ac:dyDescent="0.25">
      <c r="A26" s="133" t="s">
        <v>29</v>
      </c>
      <c r="B26" s="99" t="s">
        <v>16</v>
      </c>
      <c r="C26" s="124">
        <v>0</v>
      </c>
      <c r="D26" s="124">
        <v>0</v>
      </c>
      <c r="E26" s="124">
        <v>0</v>
      </c>
      <c r="F26" s="124">
        <v>0</v>
      </c>
      <c r="G26" s="34">
        <f t="shared" si="4"/>
        <v>0</v>
      </c>
      <c r="H26" s="124">
        <v>0</v>
      </c>
      <c r="I26" s="124">
        <v>0</v>
      </c>
      <c r="J26" s="124">
        <v>0</v>
      </c>
      <c r="K26" s="34">
        <f t="shared" si="5"/>
        <v>0</v>
      </c>
      <c r="L26" s="34">
        <f t="shared" si="6"/>
        <v>0</v>
      </c>
      <c r="M26" s="124">
        <v>0</v>
      </c>
      <c r="N26" s="34">
        <f t="shared" si="7"/>
        <v>0</v>
      </c>
    </row>
    <row r="27" spans="1:14" s="40" customFormat="1" ht="14.25" customHeight="1" x14ac:dyDescent="0.25">
      <c r="A27" s="133"/>
      <c r="B27" s="99" t="s">
        <v>17</v>
      </c>
      <c r="C27" s="124">
        <v>0</v>
      </c>
      <c r="D27" s="124">
        <v>0</v>
      </c>
      <c r="E27" s="124">
        <v>0</v>
      </c>
      <c r="F27" s="124">
        <v>0</v>
      </c>
      <c r="G27" s="34">
        <f t="shared" si="4"/>
        <v>0</v>
      </c>
      <c r="H27" s="124">
        <v>0</v>
      </c>
      <c r="I27" s="124">
        <v>0</v>
      </c>
      <c r="J27" s="124">
        <v>0</v>
      </c>
      <c r="K27" s="34">
        <f t="shared" si="5"/>
        <v>0</v>
      </c>
      <c r="L27" s="34">
        <f t="shared" si="6"/>
        <v>0</v>
      </c>
      <c r="M27" s="124">
        <v>0</v>
      </c>
      <c r="N27" s="34">
        <f t="shared" si="7"/>
        <v>0</v>
      </c>
    </row>
    <row r="28" spans="1:14" s="40" customFormat="1" ht="14.25" customHeight="1" x14ac:dyDescent="0.25">
      <c r="A28" s="133" t="s">
        <v>30</v>
      </c>
      <c r="B28" s="99" t="s">
        <v>16</v>
      </c>
      <c r="C28" s="124">
        <v>2.31</v>
      </c>
      <c r="D28" s="124">
        <v>0</v>
      </c>
      <c r="E28" s="124">
        <v>8.18</v>
      </c>
      <c r="F28" s="124">
        <v>12.48</v>
      </c>
      <c r="G28" s="34">
        <f t="shared" si="4"/>
        <v>22.97</v>
      </c>
      <c r="H28" s="124">
        <v>0</v>
      </c>
      <c r="I28" s="124">
        <v>0</v>
      </c>
      <c r="J28" s="124">
        <v>0</v>
      </c>
      <c r="K28" s="34">
        <f t="shared" si="5"/>
        <v>0</v>
      </c>
      <c r="L28" s="34">
        <f t="shared" si="6"/>
        <v>22.97</v>
      </c>
      <c r="M28" s="124">
        <v>0</v>
      </c>
      <c r="N28" s="34">
        <f t="shared" si="7"/>
        <v>22.97</v>
      </c>
    </row>
    <row r="29" spans="1:14" s="40" customFormat="1" ht="14.25" customHeight="1" x14ac:dyDescent="0.25">
      <c r="A29" s="133"/>
      <c r="B29" s="99" t="s">
        <v>17</v>
      </c>
      <c r="C29" s="124">
        <v>7</v>
      </c>
      <c r="D29" s="124">
        <v>0</v>
      </c>
      <c r="E29" s="124">
        <v>16</v>
      </c>
      <c r="F29" s="124">
        <v>120</v>
      </c>
      <c r="G29" s="34">
        <f t="shared" si="4"/>
        <v>143</v>
      </c>
      <c r="H29" s="124">
        <v>0</v>
      </c>
      <c r="I29" s="124">
        <v>0</v>
      </c>
      <c r="J29" s="124">
        <v>0</v>
      </c>
      <c r="K29" s="34">
        <f t="shared" si="5"/>
        <v>0</v>
      </c>
      <c r="L29" s="34">
        <f t="shared" si="6"/>
        <v>143</v>
      </c>
      <c r="M29" s="124">
        <v>0</v>
      </c>
      <c r="N29" s="34">
        <f t="shared" si="7"/>
        <v>143</v>
      </c>
    </row>
    <row r="30" spans="1:14" s="40" customFormat="1" ht="14.25" customHeight="1" x14ac:dyDescent="0.25">
      <c r="A30" s="133" t="s">
        <v>31</v>
      </c>
      <c r="B30" s="99" t="s">
        <v>16</v>
      </c>
      <c r="C30" s="124">
        <v>36.659999999999997</v>
      </c>
      <c r="D30" s="124">
        <v>14.84</v>
      </c>
      <c r="E30" s="124">
        <v>5.65</v>
      </c>
      <c r="F30" s="124">
        <v>0.17</v>
      </c>
      <c r="G30" s="34">
        <f t="shared" si="4"/>
        <v>57.32</v>
      </c>
      <c r="H30" s="124">
        <v>20.84</v>
      </c>
      <c r="I30" s="124">
        <v>1.05</v>
      </c>
      <c r="J30" s="124">
        <v>0.79</v>
      </c>
      <c r="K30" s="34">
        <f t="shared" si="5"/>
        <v>22.68</v>
      </c>
      <c r="L30" s="34">
        <f t="shared" si="6"/>
        <v>80</v>
      </c>
      <c r="M30" s="124">
        <v>6.49</v>
      </c>
      <c r="N30" s="34">
        <f t="shared" si="7"/>
        <v>86.49</v>
      </c>
    </row>
    <row r="31" spans="1:14" s="40" customFormat="1" ht="14.25" customHeight="1" x14ac:dyDescent="0.25">
      <c r="A31" s="133"/>
      <c r="B31" s="99" t="s">
        <v>17</v>
      </c>
      <c r="C31" s="124">
        <v>5379</v>
      </c>
      <c r="D31" s="124">
        <v>2018</v>
      </c>
      <c r="E31" s="124">
        <v>564</v>
      </c>
      <c r="F31" s="124">
        <v>3</v>
      </c>
      <c r="G31" s="34">
        <f t="shared" si="4"/>
        <v>7964</v>
      </c>
      <c r="H31" s="124">
        <v>2306</v>
      </c>
      <c r="I31" s="124">
        <v>168</v>
      </c>
      <c r="J31" s="124">
        <v>83</v>
      </c>
      <c r="K31" s="34">
        <f t="shared" si="5"/>
        <v>2557</v>
      </c>
      <c r="L31" s="34">
        <f t="shared" si="6"/>
        <v>10521</v>
      </c>
      <c r="M31" s="124">
        <v>613</v>
      </c>
      <c r="N31" s="34">
        <f t="shared" si="7"/>
        <v>11134</v>
      </c>
    </row>
    <row r="32" spans="1:14" s="40" customFormat="1" ht="14.25" customHeight="1" x14ac:dyDescent="0.25">
      <c r="A32" s="133" t="s">
        <v>32</v>
      </c>
      <c r="B32" s="99" t="s">
        <v>16</v>
      </c>
      <c r="C32" s="124">
        <v>0</v>
      </c>
      <c r="D32" s="124">
        <v>0</v>
      </c>
      <c r="E32" s="124">
        <v>0</v>
      </c>
      <c r="F32" s="124">
        <v>0</v>
      </c>
      <c r="G32" s="34">
        <f t="shared" si="4"/>
        <v>0</v>
      </c>
      <c r="H32" s="124">
        <v>2.2999999999999998</v>
      </c>
      <c r="I32" s="124">
        <v>0</v>
      </c>
      <c r="J32" s="124">
        <v>0</v>
      </c>
      <c r="K32" s="34">
        <f t="shared" si="5"/>
        <v>2.2999999999999998</v>
      </c>
      <c r="L32" s="34">
        <f t="shared" si="6"/>
        <v>2.2999999999999998</v>
      </c>
      <c r="M32" s="124">
        <v>0</v>
      </c>
      <c r="N32" s="34">
        <f t="shared" si="7"/>
        <v>2.2999999999999998</v>
      </c>
    </row>
    <row r="33" spans="1:17" s="40" customFormat="1" ht="14.25" customHeight="1" x14ac:dyDescent="0.25">
      <c r="A33" s="133"/>
      <c r="B33" s="99" t="s">
        <v>17</v>
      </c>
      <c r="C33" s="124">
        <v>0</v>
      </c>
      <c r="D33" s="124">
        <v>0</v>
      </c>
      <c r="E33" s="124">
        <v>0</v>
      </c>
      <c r="F33" s="124">
        <v>0</v>
      </c>
      <c r="G33" s="34">
        <f t="shared" si="4"/>
        <v>0</v>
      </c>
      <c r="H33" s="124">
        <v>0</v>
      </c>
      <c r="I33" s="124">
        <v>0</v>
      </c>
      <c r="J33" s="124">
        <v>0</v>
      </c>
      <c r="K33" s="34">
        <f t="shared" si="5"/>
        <v>0</v>
      </c>
      <c r="L33" s="34">
        <f t="shared" si="6"/>
        <v>0</v>
      </c>
      <c r="M33" s="124">
        <v>0</v>
      </c>
      <c r="N33" s="34">
        <f t="shared" si="7"/>
        <v>0</v>
      </c>
    </row>
    <row r="34" spans="1:17" s="40" customFormat="1" ht="14.25" customHeight="1" x14ac:dyDescent="0.25">
      <c r="A34" s="133" t="s">
        <v>33</v>
      </c>
      <c r="B34" s="99" t="s">
        <v>16</v>
      </c>
      <c r="C34" s="124">
        <v>0</v>
      </c>
      <c r="D34" s="124">
        <v>0</v>
      </c>
      <c r="E34" s="124">
        <v>0</v>
      </c>
      <c r="F34" s="124">
        <v>0.4</v>
      </c>
      <c r="G34" s="34">
        <f t="shared" si="4"/>
        <v>0.4</v>
      </c>
      <c r="H34" s="124">
        <v>0</v>
      </c>
      <c r="I34" s="124">
        <v>0</v>
      </c>
      <c r="J34" s="124">
        <v>0</v>
      </c>
      <c r="K34" s="34">
        <f t="shared" si="5"/>
        <v>0</v>
      </c>
      <c r="L34" s="34">
        <f t="shared" si="6"/>
        <v>0.4</v>
      </c>
      <c r="M34" s="124">
        <v>0</v>
      </c>
      <c r="N34" s="34">
        <f t="shared" si="7"/>
        <v>0.4</v>
      </c>
    </row>
    <row r="35" spans="1:17" s="40" customFormat="1" ht="14.25" customHeight="1" x14ac:dyDescent="0.25">
      <c r="A35" s="133"/>
      <c r="B35" s="99" t="s">
        <v>17</v>
      </c>
      <c r="C35" s="124">
        <v>0</v>
      </c>
      <c r="D35" s="124">
        <v>0</v>
      </c>
      <c r="E35" s="124">
        <v>0</v>
      </c>
      <c r="F35" s="124">
        <v>201</v>
      </c>
      <c r="G35" s="34">
        <f t="shared" si="4"/>
        <v>201</v>
      </c>
      <c r="H35" s="124">
        <v>0</v>
      </c>
      <c r="I35" s="124">
        <v>0</v>
      </c>
      <c r="J35" s="124">
        <v>0</v>
      </c>
      <c r="K35" s="34">
        <f t="shared" si="5"/>
        <v>0</v>
      </c>
      <c r="L35" s="34">
        <f t="shared" si="6"/>
        <v>201</v>
      </c>
      <c r="M35" s="124">
        <v>0</v>
      </c>
      <c r="N35" s="34">
        <f t="shared" si="7"/>
        <v>201</v>
      </c>
    </row>
    <row r="36" spans="1:17" s="40" customFormat="1" ht="14.25" customHeight="1" x14ac:dyDescent="0.25">
      <c r="A36" s="133" t="s">
        <v>34</v>
      </c>
      <c r="B36" s="99" t="s">
        <v>16</v>
      </c>
      <c r="C36" s="124">
        <v>0</v>
      </c>
      <c r="D36" s="124">
        <v>0</v>
      </c>
      <c r="E36" s="124">
        <v>0</v>
      </c>
      <c r="F36" s="124">
        <v>8.3000000000000007</v>
      </c>
      <c r="G36" s="34">
        <f t="shared" si="4"/>
        <v>8.3000000000000007</v>
      </c>
      <c r="H36" s="124">
        <v>0</v>
      </c>
      <c r="I36" s="124">
        <v>0</v>
      </c>
      <c r="J36" s="124">
        <v>0</v>
      </c>
      <c r="K36" s="34">
        <f t="shared" si="5"/>
        <v>0</v>
      </c>
      <c r="L36" s="34">
        <f t="shared" si="6"/>
        <v>8.3000000000000007</v>
      </c>
      <c r="M36" s="124">
        <v>0</v>
      </c>
      <c r="N36" s="34">
        <f t="shared" si="7"/>
        <v>8.3000000000000007</v>
      </c>
      <c r="O36" s="43"/>
      <c r="P36" s="43"/>
      <c r="Q36" s="43"/>
    </row>
    <row r="37" spans="1:17" s="40" customFormat="1" ht="14.25" customHeight="1" x14ac:dyDescent="0.25">
      <c r="A37" s="133"/>
      <c r="B37" s="99" t="s">
        <v>17</v>
      </c>
      <c r="C37" s="124">
        <v>0</v>
      </c>
      <c r="D37" s="124">
        <v>0</v>
      </c>
      <c r="E37" s="124">
        <v>0</v>
      </c>
      <c r="F37" s="124">
        <v>2</v>
      </c>
      <c r="G37" s="34">
        <f t="shared" si="4"/>
        <v>2</v>
      </c>
      <c r="H37" s="124">
        <v>0</v>
      </c>
      <c r="I37" s="124">
        <v>0</v>
      </c>
      <c r="J37" s="124">
        <v>0</v>
      </c>
      <c r="K37" s="34">
        <f t="shared" si="5"/>
        <v>0</v>
      </c>
      <c r="L37" s="34">
        <f t="shared" si="6"/>
        <v>2</v>
      </c>
      <c r="M37" s="124">
        <v>0</v>
      </c>
      <c r="N37" s="34">
        <f t="shared" si="7"/>
        <v>2</v>
      </c>
      <c r="O37" s="43"/>
      <c r="P37" s="43"/>
      <c r="Q37" s="43"/>
    </row>
    <row r="38" spans="1:17" s="40" customFormat="1" ht="18.75" customHeight="1" x14ac:dyDescent="0.25">
      <c r="A38" s="98" t="s">
        <v>35</v>
      </c>
      <c r="B38" s="99" t="s">
        <v>16</v>
      </c>
      <c r="C38" s="163">
        <f>C4+C12+C14+C16+C18+C20+C22+C24+C26+C28+C30+C32+C34+C36</f>
        <v>2199.81</v>
      </c>
      <c r="D38" s="34">
        <f t="shared" ref="D38:F39" si="8">D4+D12+D14+D16+D18+D20+D22+D24+D26+D28+D30+D32+D34+D36</f>
        <v>3053.5400000000004</v>
      </c>
      <c r="E38" s="34">
        <f t="shared" si="8"/>
        <v>21.29</v>
      </c>
      <c r="F38" s="34">
        <f t="shared" si="8"/>
        <v>30.92</v>
      </c>
      <c r="G38" s="34">
        <f>SUM(C38:F38)</f>
        <v>5305.56</v>
      </c>
      <c r="H38" s="34">
        <f>H4+H12+H14+H16+H18+H20+H22+H24+H26+H28+H30+H32+H34+H36</f>
        <v>1482.5</v>
      </c>
      <c r="I38" s="34">
        <f t="shared" ref="I38:J39" si="9">I4+I12+I14+I16+I18+I20+I22+I24+I26+I28+I30+I32+I34+I36</f>
        <v>58.319999999999986</v>
      </c>
      <c r="J38" s="34">
        <f t="shared" si="9"/>
        <v>92.18</v>
      </c>
      <c r="K38" s="34">
        <f>SUM(H38:J38)</f>
        <v>1633</v>
      </c>
      <c r="L38" s="34">
        <f>G38+K38</f>
        <v>6938.56</v>
      </c>
      <c r="M38" s="163">
        <f>M4+M12+M14+M16+M18+M20+M22+M24+M26+M28+M30+M32+M34+M36</f>
        <v>69.990000000000009</v>
      </c>
      <c r="N38" s="34">
        <f>SUM(L38:M38)</f>
        <v>7008.55</v>
      </c>
      <c r="O38" s="42"/>
      <c r="P38" s="43"/>
      <c r="Q38" s="43"/>
    </row>
    <row r="39" spans="1:17" s="40" customFormat="1" ht="15.75" x14ac:dyDescent="0.25">
      <c r="A39" s="99"/>
      <c r="B39" s="99" t="s">
        <v>17</v>
      </c>
      <c r="C39" s="34">
        <f>C5+C13+C15+C17+C19+C21+C23+C25+C27+C29+C31+C33+C35+C37</f>
        <v>290148</v>
      </c>
      <c r="D39" s="34">
        <f t="shared" si="8"/>
        <v>147236</v>
      </c>
      <c r="E39" s="34">
        <f t="shared" si="8"/>
        <v>656</v>
      </c>
      <c r="F39" s="34">
        <f t="shared" si="8"/>
        <v>685</v>
      </c>
      <c r="G39" s="34">
        <f t="shared" si="4"/>
        <v>438725</v>
      </c>
      <c r="H39" s="34">
        <f>H5+H13+H15+H17+H19+H21+H23+H25+H27+H29+H31+H33+H35+H37</f>
        <v>281585</v>
      </c>
      <c r="I39" s="34">
        <f t="shared" si="9"/>
        <v>6200</v>
      </c>
      <c r="J39" s="34">
        <f t="shared" si="9"/>
        <v>17312</v>
      </c>
      <c r="K39" s="34">
        <f>SUM(H39:J39)</f>
        <v>305097</v>
      </c>
      <c r="L39" s="34">
        <f t="shared" si="6"/>
        <v>743822</v>
      </c>
      <c r="M39" s="34">
        <f>M5+M13+M15+M17+M19+M21+M23+M25+M27+M29+M31+M33+M35+M37</f>
        <v>9271</v>
      </c>
      <c r="N39" s="34">
        <f t="shared" si="7"/>
        <v>753093</v>
      </c>
      <c r="O39" s="43"/>
      <c r="P39" s="43"/>
      <c r="Q39" s="43"/>
    </row>
    <row r="40" spans="1:17" s="40" customFormat="1" x14ac:dyDescent="0.25">
      <c r="O40" s="43"/>
      <c r="P40" s="43"/>
      <c r="Q40" s="43"/>
    </row>
    <row r="41" spans="1:17" s="40" customFormat="1" x14ac:dyDescent="0.25">
      <c r="O41" s="43"/>
      <c r="P41" s="43"/>
      <c r="Q41" s="43"/>
    </row>
    <row r="42" spans="1:17" x14ac:dyDescent="0.25">
      <c r="Q42" s="41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" bottom="0.17" header="0.17" footer="0.17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9"/>
  <sheetViews>
    <sheetView topLeftCell="A10" workbookViewId="0">
      <selection activeCell="P11" sqref="P11"/>
    </sheetView>
  </sheetViews>
  <sheetFormatPr defaultRowHeight="15" x14ac:dyDescent="0.25"/>
  <cols>
    <col min="1" max="1" width="34.7109375" style="32" customWidth="1"/>
    <col min="2" max="2" width="4" style="32" customWidth="1"/>
    <col min="3" max="3" width="7.7109375" style="32" customWidth="1"/>
    <col min="4" max="4" width="8.5703125" style="32" customWidth="1"/>
    <col min="5" max="6" width="6.42578125" style="32" customWidth="1"/>
    <col min="7" max="7" width="12.28515625" style="32" customWidth="1"/>
    <col min="8" max="8" width="9.42578125" style="32" bestFit="1" customWidth="1"/>
    <col min="9" max="9" width="7.42578125" style="32" customWidth="1"/>
    <col min="10" max="10" width="9.140625" style="32"/>
    <col min="11" max="11" width="10.7109375" style="32" customWidth="1"/>
    <col min="12" max="12" width="7.85546875" style="32" customWidth="1"/>
    <col min="13" max="13" width="7.42578125" style="32" customWidth="1"/>
    <col min="14" max="14" width="11.5703125" style="32" customWidth="1"/>
    <col min="15" max="15" width="9.140625" style="32" customWidth="1"/>
    <col min="16" max="16384" width="9.140625" style="32"/>
  </cols>
  <sheetData>
    <row r="1" spans="1:16" ht="13.5" customHeight="1" x14ac:dyDescent="0.25">
      <c r="A1" s="32" t="s">
        <v>61</v>
      </c>
    </row>
    <row r="2" spans="1:16" ht="12" customHeight="1" x14ac:dyDescent="0.25">
      <c r="A2" s="102" t="s">
        <v>0</v>
      </c>
      <c r="B2" s="102"/>
      <c r="C2" s="141" t="s">
        <v>1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34" t="s">
        <v>2</v>
      </c>
    </row>
    <row r="3" spans="1:16" ht="24" customHeight="1" x14ac:dyDescent="0.25">
      <c r="A3" s="102" t="s">
        <v>3</v>
      </c>
      <c r="B3" s="102"/>
      <c r="C3" s="102" t="s">
        <v>36</v>
      </c>
      <c r="D3" s="102" t="s">
        <v>5</v>
      </c>
      <c r="E3" s="102" t="s">
        <v>6</v>
      </c>
      <c r="F3" s="102" t="s">
        <v>7</v>
      </c>
      <c r="G3" s="102" t="s">
        <v>8</v>
      </c>
      <c r="H3" s="102" t="s">
        <v>9</v>
      </c>
      <c r="I3" s="102" t="s">
        <v>10</v>
      </c>
      <c r="J3" s="102" t="s">
        <v>11</v>
      </c>
      <c r="K3" s="102" t="s">
        <v>12</v>
      </c>
      <c r="L3" s="102" t="s">
        <v>13</v>
      </c>
      <c r="M3" s="102" t="s">
        <v>14</v>
      </c>
      <c r="N3" s="102"/>
    </row>
    <row r="4" spans="1:16" ht="14.25" customHeight="1" x14ac:dyDescent="0.25">
      <c r="A4" s="100" t="s">
        <v>15</v>
      </c>
      <c r="B4" s="101" t="s">
        <v>16</v>
      </c>
      <c r="C4" s="25">
        <f>C6+C8+C10</f>
        <v>1479.35</v>
      </c>
      <c r="D4" s="25">
        <f t="shared" ref="D4:F4" si="0">D6+D8+D10</f>
        <v>693.1</v>
      </c>
      <c r="E4" s="25">
        <f t="shared" si="0"/>
        <v>1.7</v>
      </c>
      <c r="F4" s="25">
        <f t="shared" si="0"/>
        <v>9.1</v>
      </c>
      <c r="G4" s="25">
        <f>SUM(C4:F4)</f>
        <v>2183.2499999999995</v>
      </c>
      <c r="H4" s="25">
        <f>H6+H8+H10</f>
        <v>1992.79</v>
      </c>
      <c r="I4" s="25">
        <f t="shared" ref="I4:J4" si="1">I6+I8+I10</f>
        <v>138.22999999999999</v>
      </c>
      <c r="J4" s="25">
        <f t="shared" si="1"/>
        <v>400.87</v>
      </c>
      <c r="K4" s="25">
        <f>SUM(H4:J4)</f>
        <v>2531.89</v>
      </c>
      <c r="L4" s="25">
        <f>G4+K4</f>
        <v>4715.1399999999994</v>
      </c>
      <c r="M4" s="25">
        <f>M6+M8+M10</f>
        <v>1225.68</v>
      </c>
      <c r="N4" s="25">
        <f>SUM(L4:M4)</f>
        <v>5940.82</v>
      </c>
    </row>
    <row r="5" spans="1:16" ht="13.5" customHeight="1" x14ac:dyDescent="0.25">
      <c r="A5" s="103"/>
      <c r="B5" s="101" t="s">
        <v>38</v>
      </c>
      <c r="C5" s="63">
        <f>C7+C9+C11</f>
        <v>287533</v>
      </c>
      <c r="D5" s="63">
        <f t="shared" ref="D5:F5" si="2">D7+D9+D11</f>
        <v>137447</v>
      </c>
      <c r="E5" s="63">
        <f t="shared" si="2"/>
        <v>246</v>
      </c>
      <c r="F5" s="63">
        <f t="shared" si="2"/>
        <v>1166</v>
      </c>
      <c r="G5" s="63">
        <f>SUM(C5:F5)</f>
        <v>426392</v>
      </c>
      <c r="H5" s="63">
        <f>H7+H9+H11</f>
        <v>362593.435</v>
      </c>
      <c r="I5" s="63">
        <f t="shared" ref="I5:J5" si="3">I7+I9+I11</f>
        <v>24587.4</v>
      </c>
      <c r="J5" s="63">
        <f t="shared" si="3"/>
        <v>77419.520000000004</v>
      </c>
      <c r="K5" s="63">
        <f>SUM(H5:J5)</f>
        <v>464600.35500000004</v>
      </c>
      <c r="L5" s="63">
        <f>G5+K5</f>
        <v>890992.35499999998</v>
      </c>
      <c r="M5" s="63">
        <f>M7+M9+M11</f>
        <v>167651.62</v>
      </c>
      <c r="N5" s="63">
        <f>SUM(L5:M5)</f>
        <v>1058643.9750000001</v>
      </c>
    </row>
    <row r="6" spans="1:16" ht="17.25" customHeight="1" x14ac:dyDescent="0.25">
      <c r="A6" s="142" t="s">
        <v>39</v>
      </c>
      <c r="B6" s="101" t="s">
        <v>16</v>
      </c>
      <c r="C6" s="60">
        <v>664.32</v>
      </c>
      <c r="D6" s="60">
        <v>466.4</v>
      </c>
      <c r="E6" s="26">
        <v>0.5</v>
      </c>
      <c r="F6" s="26">
        <v>6.05</v>
      </c>
      <c r="G6" s="26">
        <f>SUM(C6:F6)</f>
        <v>1137.27</v>
      </c>
      <c r="H6" s="60">
        <v>1408.19</v>
      </c>
      <c r="I6" s="60">
        <v>106.64</v>
      </c>
      <c r="J6" s="60">
        <v>330.45</v>
      </c>
      <c r="K6" s="26">
        <f>SUM(H6:J6)</f>
        <v>1845.2800000000002</v>
      </c>
      <c r="L6" s="26">
        <f>G6+K6</f>
        <v>2982.55</v>
      </c>
      <c r="M6" s="31">
        <v>973.2</v>
      </c>
      <c r="N6" s="26">
        <f>SUM(L6:M6)</f>
        <v>3955.75</v>
      </c>
    </row>
    <row r="7" spans="1:16" ht="15.75" customHeight="1" x14ac:dyDescent="0.25">
      <c r="A7" s="142"/>
      <c r="B7" s="101" t="s">
        <v>38</v>
      </c>
      <c r="C7" s="95">
        <v>164285</v>
      </c>
      <c r="D7" s="95">
        <v>113618</v>
      </c>
      <c r="E7" s="79">
        <v>125</v>
      </c>
      <c r="F7" s="79">
        <v>1110</v>
      </c>
      <c r="G7" s="79">
        <f t="shared" ref="G7:G39" si="4">SUM(C7:F7)</f>
        <v>279138</v>
      </c>
      <c r="H7" s="95">
        <v>295987</v>
      </c>
      <c r="I7" s="95">
        <v>22539.200000000001</v>
      </c>
      <c r="J7" s="95">
        <v>75076.52</v>
      </c>
      <c r="K7" s="79">
        <f t="shared" ref="K7:K37" si="5">SUM(H7:J7)</f>
        <v>393602.72000000003</v>
      </c>
      <c r="L7" s="79">
        <f t="shared" ref="L7:L39" si="6">G7+K7</f>
        <v>672740.72</v>
      </c>
      <c r="M7" s="77">
        <v>158900.60999999999</v>
      </c>
      <c r="N7" s="79">
        <f t="shared" ref="N7:N39" si="7">SUM(L7:M7)</f>
        <v>831641.33</v>
      </c>
    </row>
    <row r="8" spans="1:16" ht="27.75" customHeight="1" x14ac:dyDescent="0.25">
      <c r="A8" s="142" t="s">
        <v>40</v>
      </c>
      <c r="B8" s="101" t="s">
        <v>16</v>
      </c>
      <c r="C8" s="26">
        <v>429.43</v>
      </c>
      <c r="D8" s="26">
        <v>164.8</v>
      </c>
      <c r="E8" s="26">
        <v>1.2</v>
      </c>
      <c r="F8" s="26">
        <v>3.05</v>
      </c>
      <c r="G8" s="26">
        <f t="shared" si="4"/>
        <v>598.48</v>
      </c>
      <c r="H8" s="26">
        <v>327.3</v>
      </c>
      <c r="I8" s="26">
        <v>31.59</v>
      </c>
      <c r="J8" s="26">
        <v>68.98</v>
      </c>
      <c r="K8" s="26">
        <f t="shared" si="5"/>
        <v>427.87</v>
      </c>
      <c r="L8" s="26">
        <f t="shared" si="6"/>
        <v>1026.3499999999999</v>
      </c>
      <c r="M8" s="26">
        <v>252.48</v>
      </c>
      <c r="N8" s="26">
        <f t="shared" si="7"/>
        <v>1278.83</v>
      </c>
    </row>
    <row r="9" spans="1:16" ht="15.75" x14ac:dyDescent="0.25">
      <c r="A9" s="142"/>
      <c r="B9" s="101" t="s">
        <v>38</v>
      </c>
      <c r="C9" s="79">
        <v>33555</v>
      </c>
      <c r="D9" s="79">
        <v>10027</v>
      </c>
      <c r="E9" s="79">
        <v>121</v>
      </c>
      <c r="F9" s="79">
        <v>56</v>
      </c>
      <c r="G9" s="79">
        <f t="shared" si="4"/>
        <v>43759</v>
      </c>
      <c r="H9" s="79">
        <v>16168.834999999999</v>
      </c>
      <c r="I9" s="79">
        <v>2048.1999999999998</v>
      </c>
      <c r="J9" s="79">
        <v>2019</v>
      </c>
      <c r="K9" s="79">
        <f t="shared" si="5"/>
        <v>20236.035</v>
      </c>
      <c r="L9" s="79">
        <f t="shared" si="6"/>
        <v>63995.035000000003</v>
      </c>
      <c r="M9" s="79">
        <v>8751.01</v>
      </c>
      <c r="N9" s="79">
        <f t="shared" si="7"/>
        <v>72746.044999999998</v>
      </c>
    </row>
    <row r="10" spans="1:16" ht="14.25" customHeight="1" x14ac:dyDescent="0.25">
      <c r="A10" s="142" t="s">
        <v>41</v>
      </c>
      <c r="B10" s="101" t="s">
        <v>16</v>
      </c>
      <c r="C10" s="158">
        <v>385.6</v>
      </c>
      <c r="D10" s="158">
        <v>61.9</v>
      </c>
      <c r="E10" s="158">
        <v>0</v>
      </c>
      <c r="F10" s="158">
        <v>0</v>
      </c>
      <c r="G10" s="158">
        <f t="shared" si="4"/>
        <v>447.5</v>
      </c>
      <c r="H10" s="158">
        <v>257.3</v>
      </c>
      <c r="I10" s="158">
        <v>0</v>
      </c>
      <c r="J10" s="158">
        <v>1.44</v>
      </c>
      <c r="K10" s="158">
        <f t="shared" si="5"/>
        <v>258.74</v>
      </c>
      <c r="L10" s="158">
        <f t="shared" si="6"/>
        <v>706.24</v>
      </c>
      <c r="M10" s="158">
        <v>0</v>
      </c>
      <c r="N10" s="158">
        <f t="shared" si="7"/>
        <v>706.24</v>
      </c>
    </row>
    <row r="11" spans="1:16" ht="14.25" customHeight="1" x14ac:dyDescent="0.25">
      <c r="A11" s="142"/>
      <c r="B11" s="83" t="s">
        <v>38</v>
      </c>
      <c r="C11" s="159">
        <v>89693</v>
      </c>
      <c r="D11" s="159">
        <v>13802</v>
      </c>
      <c r="E11" s="159">
        <v>0</v>
      </c>
      <c r="F11" s="159">
        <v>0</v>
      </c>
      <c r="G11" s="159">
        <f t="shared" si="4"/>
        <v>103495</v>
      </c>
      <c r="H11" s="159">
        <v>50437.599999999999</v>
      </c>
      <c r="I11" s="159">
        <v>0</v>
      </c>
      <c r="J11" s="159">
        <v>324</v>
      </c>
      <c r="K11" s="159">
        <f t="shared" si="5"/>
        <v>50761.599999999999</v>
      </c>
      <c r="L11" s="159">
        <f t="shared" si="6"/>
        <v>154256.6</v>
      </c>
      <c r="M11" s="159">
        <v>0</v>
      </c>
      <c r="N11" s="159">
        <f t="shared" si="7"/>
        <v>154256.6</v>
      </c>
      <c r="O11" s="35"/>
    </row>
    <row r="12" spans="1:16" ht="14.25" customHeight="1" x14ac:dyDescent="0.25">
      <c r="A12" s="100" t="s">
        <v>21</v>
      </c>
      <c r="B12" s="101" t="s">
        <v>16</v>
      </c>
      <c r="C12" s="161">
        <v>1256.5999999999999</v>
      </c>
      <c r="D12" s="162">
        <v>790.69</v>
      </c>
      <c r="E12" s="162">
        <v>11.4</v>
      </c>
      <c r="F12" s="162">
        <v>11.81</v>
      </c>
      <c r="G12" s="160">
        <f>SUM(C12:F12)</f>
        <v>2070.5</v>
      </c>
      <c r="H12" s="162">
        <v>1616.12</v>
      </c>
      <c r="I12" s="162">
        <v>93.24</v>
      </c>
      <c r="J12" s="162">
        <v>86.93</v>
      </c>
      <c r="K12" s="59">
        <f>SUM(H12:J12)</f>
        <v>1796.29</v>
      </c>
      <c r="L12" s="59">
        <f>G12+K12</f>
        <v>3866.79</v>
      </c>
      <c r="M12" s="161">
        <v>276.14999999999998</v>
      </c>
      <c r="N12" s="59">
        <f>SUM(L12:M12)</f>
        <v>4142.9399999999996</v>
      </c>
    </row>
    <row r="13" spans="1:16" ht="14.25" customHeight="1" x14ac:dyDescent="0.25">
      <c r="A13" s="101" t="s">
        <v>37</v>
      </c>
      <c r="B13" s="101" t="s">
        <v>38</v>
      </c>
      <c r="C13" s="79">
        <v>42476</v>
      </c>
      <c r="D13" s="79">
        <v>26678</v>
      </c>
      <c r="E13" s="79">
        <v>262</v>
      </c>
      <c r="F13" s="79">
        <v>173</v>
      </c>
      <c r="G13" s="63">
        <f t="shared" si="4"/>
        <v>69589</v>
      </c>
      <c r="H13" s="79">
        <v>44155.231</v>
      </c>
      <c r="I13" s="79">
        <v>1813</v>
      </c>
      <c r="J13" s="79">
        <v>2420</v>
      </c>
      <c r="K13" s="63">
        <f>SUM(H13:J13)</f>
        <v>48388.231</v>
      </c>
      <c r="L13" s="63">
        <f t="shared" si="6"/>
        <v>117977.231</v>
      </c>
      <c r="M13" s="79">
        <v>4957.5</v>
      </c>
      <c r="N13" s="63">
        <f t="shared" si="7"/>
        <v>122934.731</v>
      </c>
      <c r="P13" s="64"/>
    </row>
    <row r="14" spans="1:16" ht="14.25" customHeight="1" x14ac:dyDescent="0.25">
      <c r="A14" s="140" t="s">
        <v>23</v>
      </c>
      <c r="B14" s="101" t="s">
        <v>16</v>
      </c>
      <c r="C14" s="26">
        <v>20.8</v>
      </c>
      <c r="D14" s="26">
        <v>36.5</v>
      </c>
      <c r="E14" s="26">
        <v>0</v>
      </c>
      <c r="F14" s="26">
        <v>1.83</v>
      </c>
      <c r="G14" s="25">
        <f t="shared" si="4"/>
        <v>59.129999999999995</v>
      </c>
      <c r="H14" s="26">
        <v>18.239999999999998</v>
      </c>
      <c r="I14" s="26">
        <v>0.54</v>
      </c>
      <c r="J14" s="26">
        <v>0</v>
      </c>
      <c r="K14" s="25">
        <f t="shared" si="5"/>
        <v>18.779999999999998</v>
      </c>
      <c r="L14" s="25">
        <f t="shared" si="6"/>
        <v>77.91</v>
      </c>
      <c r="M14" s="26">
        <v>1.71</v>
      </c>
      <c r="N14" s="25">
        <f t="shared" si="7"/>
        <v>79.61999999999999</v>
      </c>
    </row>
    <row r="15" spans="1:16" ht="14.25" customHeight="1" x14ac:dyDescent="0.25">
      <c r="A15" s="140"/>
      <c r="B15" s="101" t="s">
        <v>38</v>
      </c>
      <c r="C15" s="26">
        <v>2245</v>
      </c>
      <c r="D15" s="26">
        <v>5024</v>
      </c>
      <c r="E15" s="26">
        <v>0</v>
      </c>
      <c r="F15" s="26">
        <v>319</v>
      </c>
      <c r="G15" s="25">
        <f t="shared" si="4"/>
        <v>7588</v>
      </c>
      <c r="H15" s="79">
        <v>1971.83</v>
      </c>
      <c r="I15" s="26">
        <v>58</v>
      </c>
      <c r="J15" s="26">
        <v>0</v>
      </c>
      <c r="K15" s="25">
        <f t="shared" si="5"/>
        <v>2029.83</v>
      </c>
      <c r="L15" s="63">
        <f t="shared" si="6"/>
        <v>9617.83</v>
      </c>
      <c r="M15" s="26">
        <v>293</v>
      </c>
      <c r="N15" s="63">
        <f t="shared" si="7"/>
        <v>9910.83</v>
      </c>
    </row>
    <row r="16" spans="1:16" ht="14.25" customHeight="1" x14ac:dyDescent="0.25">
      <c r="A16" s="140" t="s">
        <v>24</v>
      </c>
      <c r="B16" s="101" t="s">
        <v>16</v>
      </c>
      <c r="C16" s="26">
        <v>365.3</v>
      </c>
      <c r="D16" s="26">
        <v>302.10000000000002</v>
      </c>
      <c r="E16" s="26">
        <v>6.3</v>
      </c>
      <c r="F16" s="26">
        <v>26.41</v>
      </c>
      <c r="G16" s="25">
        <f t="shared" si="4"/>
        <v>700.11</v>
      </c>
      <c r="H16" s="26">
        <v>225.3</v>
      </c>
      <c r="I16" s="26">
        <v>19.05</v>
      </c>
      <c r="J16" s="26">
        <v>8.89</v>
      </c>
      <c r="K16" s="25">
        <f t="shared" si="5"/>
        <v>253.24</v>
      </c>
      <c r="L16" s="25">
        <f t="shared" si="6"/>
        <v>953.35</v>
      </c>
      <c r="M16" s="26">
        <v>41.73</v>
      </c>
      <c r="N16" s="25">
        <f t="shared" si="7"/>
        <v>995.08</v>
      </c>
    </row>
    <row r="17" spans="1:15" ht="14.25" customHeight="1" x14ac:dyDescent="0.25">
      <c r="A17" s="140"/>
      <c r="B17" s="101" t="s">
        <v>38</v>
      </c>
      <c r="C17" s="79">
        <v>3119</v>
      </c>
      <c r="D17" s="79">
        <v>4853</v>
      </c>
      <c r="E17" s="79">
        <v>26</v>
      </c>
      <c r="F17" s="79">
        <v>780</v>
      </c>
      <c r="G17" s="63">
        <f t="shared" si="4"/>
        <v>8778</v>
      </c>
      <c r="H17" s="79">
        <v>2567.4</v>
      </c>
      <c r="I17" s="79">
        <v>150</v>
      </c>
      <c r="J17" s="79">
        <v>91</v>
      </c>
      <c r="K17" s="63">
        <f t="shared" si="5"/>
        <v>2808.4</v>
      </c>
      <c r="L17" s="63">
        <f t="shared" si="6"/>
        <v>11586.4</v>
      </c>
      <c r="M17" s="79">
        <v>606</v>
      </c>
      <c r="N17" s="63">
        <f t="shared" si="7"/>
        <v>12192.4</v>
      </c>
    </row>
    <row r="18" spans="1:15" ht="14.25" customHeight="1" x14ac:dyDescent="0.25">
      <c r="A18" s="143" t="s">
        <v>42</v>
      </c>
      <c r="B18" s="101" t="s">
        <v>16</v>
      </c>
      <c r="C18" s="26">
        <v>1</v>
      </c>
      <c r="D18" s="26">
        <v>2.2999999999999998</v>
      </c>
      <c r="E18" s="26">
        <v>0</v>
      </c>
      <c r="F18" s="26">
        <v>0</v>
      </c>
      <c r="G18" s="25">
        <f t="shared" si="4"/>
        <v>3.3</v>
      </c>
      <c r="H18" s="26">
        <v>1.5</v>
      </c>
      <c r="I18" s="26">
        <v>0</v>
      </c>
      <c r="J18" s="26">
        <v>0</v>
      </c>
      <c r="K18" s="25">
        <f t="shared" si="5"/>
        <v>1.5</v>
      </c>
      <c r="L18" s="25">
        <f t="shared" si="6"/>
        <v>4.8</v>
      </c>
      <c r="M18" s="26">
        <v>0</v>
      </c>
      <c r="N18" s="25">
        <f t="shared" si="7"/>
        <v>4.8</v>
      </c>
    </row>
    <row r="19" spans="1:15" ht="14.25" customHeight="1" x14ac:dyDescent="0.25">
      <c r="A19" s="143"/>
      <c r="B19" s="101" t="s">
        <v>38</v>
      </c>
      <c r="C19" s="26">
        <v>253</v>
      </c>
      <c r="D19" s="26">
        <v>345</v>
      </c>
      <c r="E19" s="26">
        <v>0</v>
      </c>
      <c r="F19" s="26">
        <v>0</v>
      </c>
      <c r="G19" s="25">
        <f t="shared" si="4"/>
        <v>598</v>
      </c>
      <c r="H19" s="26">
        <v>290</v>
      </c>
      <c r="I19" s="26">
        <v>0</v>
      </c>
      <c r="J19" s="26">
        <v>0</v>
      </c>
      <c r="K19" s="25">
        <f t="shared" si="5"/>
        <v>290</v>
      </c>
      <c r="L19" s="25">
        <f t="shared" si="6"/>
        <v>888</v>
      </c>
      <c r="M19" s="26">
        <v>0</v>
      </c>
      <c r="N19" s="25">
        <f t="shared" si="7"/>
        <v>888</v>
      </c>
    </row>
    <row r="20" spans="1:15" ht="14.25" customHeight="1" x14ac:dyDescent="0.25">
      <c r="A20" s="143" t="s">
        <v>43</v>
      </c>
      <c r="B20" s="101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4"/>
        <v>0</v>
      </c>
      <c r="H20" s="26"/>
      <c r="I20" s="26">
        <v>0</v>
      </c>
      <c r="J20" s="26">
        <v>0</v>
      </c>
      <c r="K20" s="25">
        <f t="shared" si="5"/>
        <v>0</v>
      </c>
      <c r="L20" s="25">
        <f t="shared" si="6"/>
        <v>0</v>
      </c>
      <c r="M20" s="26">
        <v>0</v>
      </c>
      <c r="N20" s="25">
        <f t="shared" si="7"/>
        <v>0</v>
      </c>
    </row>
    <row r="21" spans="1:15" ht="14.25" customHeight="1" x14ac:dyDescent="0.25">
      <c r="A21" s="143"/>
      <c r="B21" s="101" t="s">
        <v>38</v>
      </c>
      <c r="C21" s="26">
        <v>0</v>
      </c>
      <c r="D21" s="26">
        <v>0</v>
      </c>
      <c r="E21" s="26">
        <v>0</v>
      </c>
      <c r="F21" s="26">
        <v>0</v>
      </c>
      <c r="G21" s="25">
        <f t="shared" si="4"/>
        <v>0</v>
      </c>
      <c r="H21" s="26"/>
      <c r="I21" s="26">
        <v>0</v>
      </c>
      <c r="J21" s="26">
        <v>0</v>
      </c>
      <c r="K21" s="25">
        <f t="shared" si="5"/>
        <v>0</v>
      </c>
      <c r="L21" s="25">
        <f t="shared" si="6"/>
        <v>0</v>
      </c>
      <c r="M21" s="26">
        <v>0</v>
      </c>
      <c r="N21" s="25">
        <f t="shared" si="7"/>
        <v>0</v>
      </c>
    </row>
    <row r="22" spans="1:15" ht="14.25" customHeight="1" x14ac:dyDescent="0.25">
      <c r="A22" s="100" t="s">
        <v>27</v>
      </c>
      <c r="B22" s="101" t="s">
        <v>16</v>
      </c>
      <c r="C22" s="26">
        <v>8.99</v>
      </c>
      <c r="D22" s="26">
        <v>3.26</v>
      </c>
      <c r="E22" s="26">
        <v>0</v>
      </c>
      <c r="F22" s="26">
        <v>0</v>
      </c>
      <c r="G22" s="25">
        <f t="shared" si="4"/>
        <v>12.25</v>
      </c>
      <c r="H22" s="26">
        <v>2.38</v>
      </c>
      <c r="I22" s="26">
        <v>0</v>
      </c>
      <c r="J22" s="26">
        <v>0.2</v>
      </c>
      <c r="K22" s="25">
        <f t="shared" si="5"/>
        <v>2.58</v>
      </c>
      <c r="L22" s="25">
        <f t="shared" si="6"/>
        <v>14.83</v>
      </c>
      <c r="M22" s="26">
        <v>2.1</v>
      </c>
      <c r="N22" s="25">
        <f t="shared" si="7"/>
        <v>16.93</v>
      </c>
    </row>
    <row r="23" spans="1:15" ht="14.25" customHeight="1" x14ac:dyDescent="0.25">
      <c r="A23" s="103"/>
      <c r="B23" s="101" t="s">
        <v>38</v>
      </c>
      <c r="C23" s="26">
        <v>50</v>
      </c>
      <c r="D23" s="26">
        <v>70</v>
      </c>
      <c r="E23" s="26">
        <v>0</v>
      </c>
      <c r="F23" s="26">
        <v>0</v>
      </c>
      <c r="G23" s="25">
        <f t="shared" si="4"/>
        <v>120</v>
      </c>
      <c r="H23" s="26">
        <v>0</v>
      </c>
      <c r="I23" s="26">
        <v>0</v>
      </c>
      <c r="J23" s="26">
        <v>26</v>
      </c>
      <c r="K23" s="25">
        <f t="shared" si="5"/>
        <v>26</v>
      </c>
      <c r="L23" s="25">
        <f t="shared" si="6"/>
        <v>146</v>
      </c>
      <c r="M23" s="26">
        <v>28</v>
      </c>
      <c r="N23" s="25">
        <f t="shared" si="7"/>
        <v>174</v>
      </c>
    </row>
    <row r="24" spans="1:15" ht="14.25" customHeight="1" x14ac:dyDescent="0.25">
      <c r="A24" s="140" t="s">
        <v>28</v>
      </c>
      <c r="B24" s="101" t="s">
        <v>16</v>
      </c>
      <c r="C24" s="26">
        <v>57.81</v>
      </c>
      <c r="D24" s="26">
        <v>2.92</v>
      </c>
      <c r="E24" s="26">
        <v>0</v>
      </c>
      <c r="F24" s="26">
        <v>0</v>
      </c>
      <c r="G24" s="25">
        <f t="shared" si="4"/>
        <v>60.730000000000004</v>
      </c>
      <c r="H24" s="26">
        <v>15.15</v>
      </c>
      <c r="I24" s="26">
        <v>0.35</v>
      </c>
      <c r="J24" s="26">
        <v>2.79</v>
      </c>
      <c r="K24" s="25">
        <f t="shared" si="5"/>
        <v>18.29</v>
      </c>
      <c r="L24" s="25">
        <f t="shared" si="6"/>
        <v>79.02000000000001</v>
      </c>
      <c r="M24" s="26">
        <v>11.87</v>
      </c>
      <c r="N24" s="25">
        <f t="shared" si="7"/>
        <v>90.890000000000015</v>
      </c>
    </row>
    <row r="25" spans="1:15" ht="14.25" customHeight="1" x14ac:dyDescent="0.25">
      <c r="A25" s="140"/>
      <c r="B25" s="101" t="s">
        <v>38</v>
      </c>
      <c r="C25" s="79">
        <v>1247</v>
      </c>
      <c r="D25" s="79">
        <v>46</v>
      </c>
      <c r="E25" s="79">
        <v>0</v>
      </c>
      <c r="F25" s="79">
        <v>0</v>
      </c>
      <c r="G25" s="63">
        <f t="shared" si="4"/>
        <v>1293</v>
      </c>
      <c r="H25" s="79">
        <v>115.03</v>
      </c>
      <c r="I25" s="79">
        <v>19</v>
      </c>
      <c r="J25" s="79">
        <v>26</v>
      </c>
      <c r="K25" s="63">
        <f t="shared" si="5"/>
        <v>160.03</v>
      </c>
      <c r="L25" s="63">
        <f t="shared" si="6"/>
        <v>1453.03</v>
      </c>
      <c r="M25" s="79">
        <v>196</v>
      </c>
      <c r="N25" s="63">
        <f t="shared" si="7"/>
        <v>1649.03</v>
      </c>
    </row>
    <row r="26" spans="1:15" ht="14.25" customHeight="1" x14ac:dyDescent="0.25">
      <c r="A26" s="140" t="s">
        <v>29</v>
      </c>
      <c r="B26" s="101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4"/>
        <v>0</v>
      </c>
      <c r="H26" s="26">
        <v>0</v>
      </c>
      <c r="I26" s="26">
        <v>0</v>
      </c>
      <c r="J26" s="26">
        <v>0</v>
      </c>
      <c r="K26" s="25">
        <f t="shared" si="5"/>
        <v>0</v>
      </c>
      <c r="L26" s="25">
        <f t="shared" si="6"/>
        <v>0</v>
      </c>
      <c r="M26" s="26">
        <v>0</v>
      </c>
      <c r="N26" s="25">
        <f t="shared" si="7"/>
        <v>0</v>
      </c>
      <c r="O26" s="62"/>
    </row>
    <row r="27" spans="1:15" ht="14.25" customHeight="1" x14ac:dyDescent="0.25">
      <c r="A27" s="140"/>
      <c r="B27" s="101" t="s">
        <v>38</v>
      </c>
      <c r="C27" s="26">
        <v>0</v>
      </c>
      <c r="D27" s="26">
        <v>0</v>
      </c>
      <c r="E27" s="26">
        <v>0</v>
      </c>
      <c r="F27" s="26">
        <v>0</v>
      </c>
      <c r="G27" s="25">
        <f t="shared" si="4"/>
        <v>0</v>
      </c>
      <c r="H27" s="26">
        <v>0</v>
      </c>
      <c r="I27" s="26">
        <v>0</v>
      </c>
      <c r="J27" s="26">
        <v>0</v>
      </c>
      <c r="K27" s="25">
        <f t="shared" si="5"/>
        <v>0</v>
      </c>
      <c r="L27" s="25">
        <f t="shared" si="6"/>
        <v>0</v>
      </c>
      <c r="M27" s="26">
        <v>0</v>
      </c>
      <c r="N27" s="25">
        <f t="shared" si="7"/>
        <v>0</v>
      </c>
      <c r="O27" s="62"/>
    </row>
    <row r="28" spans="1:15" ht="14.25" customHeight="1" x14ac:dyDescent="0.25">
      <c r="A28" s="140" t="s">
        <v>30</v>
      </c>
      <c r="B28" s="101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4"/>
        <v>0</v>
      </c>
      <c r="H28" s="26">
        <v>0</v>
      </c>
      <c r="I28" s="26">
        <v>0</v>
      </c>
      <c r="J28" s="26">
        <v>0</v>
      </c>
      <c r="K28" s="25">
        <f t="shared" si="5"/>
        <v>0</v>
      </c>
      <c r="L28" s="25">
        <f t="shared" si="6"/>
        <v>0</v>
      </c>
      <c r="M28" s="26">
        <v>0</v>
      </c>
      <c r="N28" s="25">
        <f t="shared" si="7"/>
        <v>0</v>
      </c>
      <c r="O28" s="62"/>
    </row>
    <row r="29" spans="1:15" ht="14.25" customHeight="1" x14ac:dyDescent="0.25">
      <c r="A29" s="140"/>
      <c r="B29" s="101" t="s">
        <v>38</v>
      </c>
      <c r="C29" s="26">
        <v>0</v>
      </c>
      <c r="D29" s="26">
        <v>0</v>
      </c>
      <c r="E29" s="26">
        <v>0</v>
      </c>
      <c r="F29" s="26">
        <v>0</v>
      </c>
      <c r="G29" s="25">
        <f t="shared" si="4"/>
        <v>0</v>
      </c>
      <c r="H29" s="26">
        <v>0</v>
      </c>
      <c r="I29" s="26">
        <v>0</v>
      </c>
      <c r="J29" s="26">
        <v>0</v>
      </c>
      <c r="K29" s="25">
        <f t="shared" si="5"/>
        <v>0</v>
      </c>
      <c r="L29" s="25">
        <f t="shared" si="6"/>
        <v>0</v>
      </c>
      <c r="M29" s="26">
        <v>0</v>
      </c>
      <c r="N29" s="25">
        <f t="shared" si="7"/>
        <v>0</v>
      </c>
      <c r="O29" s="62"/>
    </row>
    <row r="30" spans="1:15" ht="14.25" customHeight="1" x14ac:dyDescent="0.25">
      <c r="A30" s="140" t="s">
        <v>31</v>
      </c>
      <c r="B30" s="101" t="s">
        <v>16</v>
      </c>
      <c r="C30" s="26">
        <v>32.659999999999997</v>
      </c>
      <c r="D30" s="26">
        <v>0.31</v>
      </c>
      <c r="E30" s="26">
        <v>0.51</v>
      </c>
      <c r="F30" s="26">
        <v>0.03</v>
      </c>
      <c r="G30" s="25">
        <f t="shared" si="4"/>
        <v>33.51</v>
      </c>
      <c r="H30" s="26">
        <v>2.57</v>
      </c>
      <c r="I30" s="26">
        <v>0</v>
      </c>
      <c r="J30" s="26">
        <v>2.11</v>
      </c>
      <c r="K30" s="25">
        <f t="shared" si="5"/>
        <v>4.68</v>
      </c>
      <c r="L30" s="25">
        <f t="shared" si="6"/>
        <v>38.19</v>
      </c>
      <c r="M30" s="26">
        <v>2.81</v>
      </c>
      <c r="N30" s="25">
        <f t="shared" si="7"/>
        <v>41</v>
      </c>
      <c r="O30" s="62"/>
    </row>
    <row r="31" spans="1:15" ht="14.25" customHeight="1" x14ac:dyDescent="0.25">
      <c r="A31" s="140"/>
      <c r="B31" s="101" t="s">
        <v>38</v>
      </c>
      <c r="C31" s="26">
        <v>2753</v>
      </c>
      <c r="D31" s="26">
        <v>55</v>
      </c>
      <c r="E31" s="26">
        <v>19</v>
      </c>
      <c r="F31" s="26">
        <v>4</v>
      </c>
      <c r="G31" s="25">
        <f t="shared" si="4"/>
        <v>2831</v>
      </c>
      <c r="H31" s="26">
        <v>252</v>
      </c>
      <c r="I31" s="26">
        <v>0</v>
      </c>
      <c r="J31" s="26">
        <v>260</v>
      </c>
      <c r="K31" s="25">
        <f t="shared" si="5"/>
        <v>512</v>
      </c>
      <c r="L31" s="25">
        <f t="shared" si="6"/>
        <v>3343</v>
      </c>
      <c r="M31" s="26">
        <v>195</v>
      </c>
      <c r="N31" s="25">
        <f t="shared" si="7"/>
        <v>3538</v>
      </c>
      <c r="O31" s="62"/>
    </row>
    <row r="32" spans="1:15" ht="14.25" customHeight="1" x14ac:dyDescent="0.25">
      <c r="A32" s="140" t="s">
        <v>32</v>
      </c>
      <c r="B32" s="101" t="s">
        <v>16</v>
      </c>
      <c r="C32" s="26">
        <v>10.92</v>
      </c>
      <c r="D32" s="26">
        <v>8.35</v>
      </c>
      <c r="E32" s="26">
        <v>0</v>
      </c>
      <c r="F32" s="26">
        <v>0</v>
      </c>
      <c r="G32" s="25">
        <f t="shared" si="4"/>
        <v>19.27</v>
      </c>
      <c r="H32" s="26">
        <v>2.48</v>
      </c>
      <c r="I32" s="26">
        <v>0</v>
      </c>
      <c r="J32" s="26">
        <v>1.61</v>
      </c>
      <c r="K32" s="25">
        <f t="shared" si="5"/>
        <v>4.09</v>
      </c>
      <c r="L32" s="25">
        <f t="shared" si="6"/>
        <v>23.36</v>
      </c>
      <c r="M32" s="26">
        <v>0.22</v>
      </c>
      <c r="N32" s="25">
        <f t="shared" si="7"/>
        <v>23.58</v>
      </c>
    </row>
    <row r="33" spans="1:17" ht="14.25" customHeight="1" x14ac:dyDescent="0.25">
      <c r="A33" s="140"/>
      <c r="B33" s="101" t="s">
        <v>38</v>
      </c>
      <c r="C33" s="26">
        <v>239</v>
      </c>
      <c r="D33" s="26">
        <v>3</v>
      </c>
      <c r="E33" s="26">
        <v>0</v>
      </c>
      <c r="F33" s="26">
        <v>0</v>
      </c>
      <c r="G33" s="25">
        <f t="shared" si="4"/>
        <v>242</v>
      </c>
      <c r="H33" s="26">
        <v>17</v>
      </c>
      <c r="I33" s="26">
        <v>0</v>
      </c>
      <c r="J33" s="26">
        <v>25</v>
      </c>
      <c r="K33" s="25">
        <f t="shared" si="5"/>
        <v>42</v>
      </c>
      <c r="L33" s="25">
        <f t="shared" si="6"/>
        <v>284</v>
      </c>
      <c r="M33" s="26">
        <v>2</v>
      </c>
      <c r="N33" s="25">
        <f t="shared" si="7"/>
        <v>286</v>
      </c>
    </row>
    <row r="34" spans="1:17" ht="14.25" customHeight="1" x14ac:dyDescent="0.25">
      <c r="A34" s="140" t="s">
        <v>33</v>
      </c>
      <c r="B34" s="101" t="s">
        <v>16</v>
      </c>
      <c r="C34" s="26">
        <v>1.01</v>
      </c>
      <c r="D34" s="26">
        <v>0.97</v>
      </c>
      <c r="E34" s="26">
        <v>0.9</v>
      </c>
      <c r="F34" s="26">
        <v>0</v>
      </c>
      <c r="G34" s="25">
        <f t="shared" si="4"/>
        <v>2.88</v>
      </c>
      <c r="H34" s="26">
        <v>0.36</v>
      </c>
      <c r="I34" s="26">
        <v>0</v>
      </c>
      <c r="J34" s="26">
        <v>0</v>
      </c>
      <c r="K34" s="25">
        <f t="shared" si="5"/>
        <v>0.36</v>
      </c>
      <c r="L34" s="25">
        <f t="shared" si="6"/>
        <v>3.2399999999999998</v>
      </c>
      <c r="M34" s="26">
        <v>0.09</v>
      </c>
      <c r="N34" s="25">
        <f t="shared" si="7"/>
        <v>3.3299999999999996</v>
      </c>
    </row>
    <row r="35" spans="1:17" ht="14.25" customHeight="1" x14ac:dyDescent="0.25">
      <c r="A35" s="140"/>
      <c r="B35" s="101" t="s">
        <v>38</v>
      </c>
      <c r="C35" s="79">
        <v>167</v>
      </c>
      <c r="D35" s="79">
        <v>202</v>
      </c>
      <c r="E35" s="79">
        <v>153</v>
      </c>
      <c r="F35" s="79">
        <v>0</v>
      </c>
      <c r="G35" s="63">
        <f t="shared" si="4"/>
        <v>522</v>
      </c>
      <c r="H35" s="79">
        <v>42.3</v>
      </c>
      <c r="I35" s="79">
        <v>0</v>
      </c>
      <c r="J35" s="79">
        <v>0</v>
      </c>
      <c r="K35" s="63">
        <f t="shared" si="5"/>
        <v>42.3</v>
      </c>
      <c r="L35" s="63">
        <f t="shared" si="6"/>
        <v>564.29999999999995</v>
      </c>
      <c r="M35" s="79">
        <v>10.4</v>
      </c>
      <c r="N35" s="63">
        <f t="shared" si="7"/>
        <v>574.69999999999993</v>
      </c>
    </row>
    <row r="36" spans="1:17" ht="14.25" customHeight="1" x14ac:dyDescent="0.25">
      <c r="A36" s="140" t="s">
        <v>34</v>
      </c>
      <c r="B36" s="101" t="s">
        <v>16</v>
      </c>
      <c r="C36" s="26">
        <v>0</v>
      </c>
      <c r="D36" s="26">
        <v>14.9</v>
      </c>
      <c r="E36" s="26">
        <v>0</v>
      </c>
      <c r="F36" s="26">
        <v>2.2000000000000002</v>
      </c>
      <c r="G36" s="25">
        <f t="shared" si="4"/>
        <v>17.100000000000001</v>
      </c>
      <c r="H36" s="26">
        <v>0.02</v>
      </c>
      <c r="I36" s="26">
        <v>0</v>
      </c>
      <c r="J36" s="26">
        <v>0</v>
      </c>
      <c r="K36" s="25">
        <f t="shared" si="5"/>
        <v>0.02</v>
      </c>
      <c r="L36" s="25">
        <f t="shared" si="6"/>
        <v>17.12</v>
      </c>
      <c r="M36" s="26">
        <v>0.51</v>
      </c>
      <c r="N36" s="25">
        <f t="shared" si="7"/>
        <v>17.630000000000003</v>
      </c>
      <c r="O36" s="35"/>
      <c r="P36" s="35"/>
      <c r="Q36" s="35"/>
    </row>
    <row r="37" spans="1:17" ht="14.25" customHeight="1" x14ac:dyDescent="0.25">
      <c r="A37" s="140"/>
      <c r="B37" s="101" t="s">
        <v>38</v>
      </c>
      <c r="C37" s="79">
        <v>0</v>
      </c>
      <c r="D37" s="79">
        <v>203</v>
      </c>
      <c r="E37" s="79">
        <v>0</v>
      </c>
      <c r="F37" s="79">
        <v>6.2</v>
      </c>
      <c r="G37" s="63">
        <f t="shared" si="4"/>
        <v>209.2</v>
      </c>
      <c r="H37" s="79">
        <v>2.4</v>
      </c>
      <c r="I37" s="79">
        <v>0</v>
      </c>
      <c r="J37" s="79">
        <v>0</v>
      </c>
      <c r="K37" s="63">
        <f t="shared" si="5"/>
        <v>2.4</v>
      </c>
      <c r="L37" s="63">
        <f t="shared" si="6"/>
        <v>211.6</v>
      </c>
      <c r="M37" s="79">
        <v>8</v>
      </c>
      <c r="N37" s="63">
        <f t="shared" si="7"/>
        <v>219.6</v>
      </c>
      <c r="O37" s="35"/>
      <c r="P37" s="35"/>
      <c r="Q37" s="35"/>
    </row>
    <row r="38" spans="1:17" ht="14.25" customHeight="1" x14ac:dyDescent="0.25">
      <c r="A38" s="103" t="s">
        <v>35</v>
      </c>
      <c r="B38" s="101" t="s">
        <v>16</v>
      </c>
      <c r="C38" s="51">
        <f>C4+C12+C14+C16+C18+C20+C22+C24+C26+C28+C30+C32+C34+C36</f>
        <v>3234.44</v>
      </c>
      <c r="D38" s="25">
        <f>D4+D12+D14+D16+D18+D20+D22+D24+D26+D28+D30+D32+D34+D36</f>
        <v>1855.3999999999999</v>
      </c>
      <c r="E38" s="25">
        <f>E4+E12+E14+E16+E18+E20+E22+E24+E26+E28+E30+E32+E34+E36</f>
        <v>20.81</v>
      </c>
      <c r="F38" s="25">
        <f>F4+F12+F14+F16+F18+F20+F22+F24+F26+F28+F30+F32+F34+F36</f>
        <v>51.38000000000001</v>
      </c>
      <c r="G38" s="51">
        <f>SUM(C38:F38)</f>
        <v>5162.0300000000007</v>
      </c>
      <c r="H38" s="25">
        <f>H4+H12+H14+H16+H18+H20+H22+H24+H26+H28+H30+H32+H34+H36</f>
        <v>3876.9100000000003</v>
      </c>
      <c r="I38" s="25">
        <f>I4+I12+I14+I16+I18+I20+I22+I24+I26+I28+I30+I32+I34+I36</f>
        <v>251.40999999999997</v>
      </c>
      <c r="J38" s="25">
        <f>J4+J12+J14+J16+J18+J20+J22+J24+J26+J28+J30+J32+J34+J36</f>
        <v>503.40000000000003</v>
      </c>
      <c r="K38" s="25">
        <f>SUM(H38:J38)</f>
        <v>4631.72</v>
      </c>
      <c r="L38" s="51">
        <f>G38+K38</f>
        <v>9793.75</v>
      </c>
      <c r="M38" s="51">
        <f>M4+M12+M14+M16+M18+M20+M22+M24+M26+M28+M30+M32+M34+M36</f>
        <v>1562.8699999999997</v>
      </c>
      <c r="N38" s="51">
        <f>SUM(L38:M38)</f>
        <v>11356.619999999999</v>
      </c>
      <c r="O38" s="36"/>
      <c r="P38" s="35"/>
      <c r="Q38" s="35"/>
    </row>
    <row r="39" spans="1:17" ht="14.25" customHeight="1" x14ac:dyDescent="0.25">
      <c r="A39" s="101"/>
      <c r="B39" s="101" t="s">
        <v>38</v>
      </c>
      <c r="C39" s="63">
        <f>C5+C13+C15+C17+C19+C21+C23+C25+C27+C29+C31+C33+C35+C37</f>
        <v>340082</v>
      </c>
      <c r="D39" s="63">
        <f t="shared" ref="D39:F39" si="8">D5+D13+D15+D17+D19+D21+D23+D25+D27+D29+D31+D33+D35+D37</f>
        <v>174926</v>
      </c>
      <c r="E39" s="63">
        <f t="shared" si="8"/>
        <v>706</v>
      </c>
      <c r="F39" s="63">
        <f t="shared" si="8"/>
        <v>2448.1999999999998</v>
      </c>
      <c r="G39" s="63">
        <f t="shared" si="4"/>
        <v>518162.2</v>
      </c>
      <c r="H39" s="63">
        <f>H5+H13+H15+H17+H19+H21+H23+H25+H27+H29+H31+H33+H35+H37</f>
        <v>412006.62600000005</v>
      </c>
      <c r="I39" s="63">
        <f t="shared" ref="I39:J39" si="9">I5+I13+I15+I17+I19+I21+I23+I25+I27+I29+I31+I33+I35+I37</f>
        <v>26627.4</v>
      </c>
      <c r="J39" s="63">
        <f t="shared" si="9"/>
        <v>80267.520000000004</v>
      </c>
      <c r="K39" s="63">
        <f>SUM(H39:J39)</f>
        <v>518901.54600000009</v>
      </c>
      <c r="L39" s="63">
        <f t="shared" si="6"/>
        <v>1037063.746</v>
      </c>
      <c r="M39" s="63">
        <f>M5+M13+M15+M17+M19+M21+M23+M25+M27+M29+M31+M33+M35+M37</f>
        <v>173947.51999999999</v>
      </c>
      <c r="N39" s="63">
        <f t="shared" si="7"/>
        <v>1211011.2660000001</v>
      </c>
      <c r="O39" s="35"/>
      <c r="P39" s="35"/>
      <c r="Q39" s="35"/>
    </row>
    <row r="40" spans="1:17" x14ac:dyDescent="0.25">
      <c r="O40" s="35"/>
      <c r="P40" s="35"/>
      <c r="Q40" s="35"/>
    </row>
    <row r="41" spans="1:17" x14ac:dyDescent="0.25">
      <c r="O41" s="35"/>
      <c r="P41" s="35"/>
      <c r="Q41" s="35"/>
    </row>
    <row r="42" spans="1:17" x14ac:dyDescent="0.25">
      <c r="Q42" s="35"/>
    </row>
    <row r="43" spans="1:17" x14ac:dyDescent="0.25">
      <c r="C43" s="37"/>
    </row>
    <row r="45" spans="1:17" x14ac:dyDescent="0.25">
      <c r="D45" s="37"/>
      <c r="I45" s="37"/>
    </row>
    <row r="49" spans="13:13" x14ac:dyDescent="0.25">
      <c r="M49" s="37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7" bottom="0.17" header="0.17" footer="0.17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3"/>
  <sheetViews>
    <sheetView topLeftCell="A16" workbookViewId="0">
      <selection activeCell="I47" sqref="I47"/>
    </sheetView>
  </sheetViews>
  <sheetFormatPr defaultRowHeight="15" x14ac:dyDescent="0.25"/>
  <cols>
    <col min="1" max="1" width="34.7109375" style="39" customWidth="1"/>
    <col min="2" max="2" width="4" style="39" customWidth="1"/>
    <col min="3" max="3" width="8.5703125" style="39" customWidth="1"/>
    <col min="4" max="4" width="8" style="39" customWidth="1"/>
    <col min="5" max="5" width="5.42578125" style="39" customWidth="1"/>
    <col min="6" max="6" width="5.7109375" style="39" customWidth="1"/>
    <col min="7" max="7" width="12.5703125" style="39" customWidth="1"/>
    <col min="8" max="8" width="8" style="39" customWidth="1"/>
    <col min="9" max="9" width="7.7109375" style="39" customWidth="1"/>
    <col min="10" max="10" width="8" style="39" customWidth="1"/>
    <col min="11" max="11" width="11.140625" style="39" customWidth="1"/>
    <col min="12" max="12" width="7.85546875" style="39" customWidth="1"/>
    <col min="13" max="13" width="7.42578125" style="39" customWidth="1"/>
    <col min="14" max="14" width="12.85546875" style="39" customWidth="1"/>
    <col min="15" max="16384" width="9.140625" style="39"/>
  </cols>
  <sheetData>
    <row r="1" spans="1:14" x14ac:dyDescent="0.25">
      <c r="A1" s="80" t="s">
        <v>52</v>
      </c>
    </row>
    <row r="2" spans="1:14" ht="12" customHeight="1" x14ac:dyDescent="0.25">
      <c r="A2" s="22" t="s">
        <v>0</v>
      </c>
      <c r="B2" s="22"/>
      <c r="C2" s="135" t="s">
        <v>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7" t="s">
        <v>2</v>
      </c>
    </row>
    <row r="3" spans="1:14" ht="24.75" customHeight="1" x14ac:dyDescent="0.25">
      <c r="A3" s="22" t="s">
        <v>3</v>
      </c>
      <c r="B3" s="22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/>
    </row>
    <row r="4" spans="1:14" ht="14.25" customHeight="1" x14ac:dyDescent="0.25">
      <c r="A4" s="20" t="s">
        <v>15</v>
      </c>
      <c r="B4" s="21" t="s">
        <v>16</v>
      </c>
      <c r="C4" s="47">
        <f>C6+C8+C10</f>
        <v>2391.77</v>
      </c>
      <c r="D4" s="47">
        <f t="shared" ref="D4:F5" si="0">D6+D8+D10</f>
        <v>927.01</v>
      </c>
      <c r="E4" s="47">
        <f t="shared" si="0"/>
        <v>1.7</v>
      </c>
      <c r="F4" s="47">
        <f t="shared" si="0"/>
        <v>9.1</v>
      </c>
      <c r="G4" s="47">
        <f>SUM(C4:F4)</f>
        <v>3329.5799999999995</v>
      </c>
      <c r="H4" s="47">
        <f>H6+H8+H10</f>
        <v>2942.3</v>
      </c>
      <c r="I4" s="47">
        <f>I6+I8+I10</f>
        <v>157.38</v>
      </c>
      <c r="J4" s="61">
        <f t="shared" ref="I4:J5" si="1">J6+J8+J10</f>
        <v>446.77</v>
      </c>
      <c r="K4" s="47">
        <f>SUM(H4:J4)</f>
        <v>3546.4500000000003</v>
      </c>
      <c r="L4" s="47">
        <f>G4+K4</f>
        <v>6876.03</v>
      </c>
      <c r="M4" s="47">
        <f>M6+M8+M10</f>
        <v>1257.8900000000001</v>
      </c>
      <c r="N4" s="67">
        <f>SUM(L4:M4)</f>
        <v>8133.92</v>
      </c>
    </row>
    <row r="5" spans="1:14" ht="14.25" customHeight="1" x14ac:dyDescent="0.25">
      <c r="A5" s="23"/>
      <c r="B5" s="21" t="s">
        <v>17</v>
      </c>
      <c r="C5" s="68">
        <f>C7+C9+C11</f>
        <v>531216</v>
      </c>
      <c r="D5" s="68">
        <f t="shared" si="0"/>
        <v>200965</v>
      </c>
      <c r="E5" s="68">
        <f t="shared" si="0"/>
        <v>246</v>
      </c>
      <c r="F5" s="68">
        <f t="shared" si="0"/>
        <v>1166</v>
      </c>
      <c r="G5" s="68">
        <f>SUM(C5:F5)</f>
        <v>733593</v>
      </c>
      <c r="H5" s="68">
        <f>H7+H9+H11</f>
        <v>624709.43499999994</v>
      </c>
      <c r="I5" s="68">
        <f t="shared" si="1"/>
        <v>29476.400000000001</v>
      </c>
      <c r="J5" s="68">
        <f t="shared" si="1"/>
        <v>92580.52</v>
      </c>
      <c r="K5" s="68">
        <f>SUM(H5:J5)</f>
        <v>746766.35499999998</v>
      </c>
      <c r="L5" s="68">
        <f>G5+K5</f>
        <v>1480359.355</v>
      </c>
      <c r="M5" s="68">
        <f>M7+M9+M11</f>
        <v>175488.62</v>
      </c>
      <c r="N5" s="68">
        <f>SUM(L5:M5)</f>
        <v>1655847.9750000001</v>
      </c>
    </row>
    <row r="6" spans="1:14" ht="12.75" customHeight="1" x14ac:dyDescent="0.25">
      <c r="A6" s="136" t="s">
        <v>18</v>
      </c>
      <c r="B6" s="21" t="s">
        <v>16</v>
      </c>
      <c r="C6" s="52">
        <f>'Rīga pārējie'!C6+'Rīga valsts'!C6</f>
        <v>1472.5</v>
      </c>
      <c r="D6" s="52">
        <f>'Rīga pārējie'!D6+'Rīga valsts'!D6</f>
        <v>691</v>
      </c>
      <c r="E6" s="52">
        <f>'Rīga pārējie'!E6+'Rīga valsts'!E6</f>
        <v>0.5</v>
      </c>
      <c r="F6" s="52">
        <f>'Rīga pārējie'!F6+'Rīga valsts'!F6</f>
        <v>6.05</v>
      </c>
      <c r="G6" s="46">
        <f>SUM(C6:F6)</f>
        <v>2170.0500000000002</v>
      </c>
      <c r="H6" s="52">
        <f>'Rīga pārējie'!H6+'Rīga valsts'!H6</f>
        <v>2357.27</v>
      </c>
      <c r="I6" s="52">
        <f>'Rīga pārējie'!I6+'Rīga valsts'!I6</f>
        <v>125.78999999999999</v>
      </c>
      <c r="J6" s="52">
        <f>'Rīga pārējie'!J6+'Rīga valsts'!J6</f>
        <v>376.34999999999997</v>
      </c>
      <c r="K6" s="46">
        <f>SUM(H6:J6)</f>
        <v>2859.41</v>
      </c>
      <c r="L6" s="46">
        <f>G6+K6</f>
        <v>5029.46</v>
      </c>
      <c r="M6" s="52">
        <f>'Rīga valsts'!M6+'Rīga pārējie'!M6</f>
        <v>1005.4100000000001</v>
      </c>
      <c r="N6" s="46">
        <f>SUM(L6:M6)</f>
        <v>6034.87</v>
      </c>
    </row>
    <row r="7" spans="1:14" ht="13.5" customHeight="1" x14ac:dyDescent="0.25">
      <c r="A7" s="136"/>
      <c r="B7" s="21" t="s">
        <v>17</v>
      </c>
      <c r="C7" s="84">
        <f>'Rīga pārējie'!C7+'Rīga valsts'!C7</f>
        <v>402201</v>
      </c>
      <c r="D7" s="84">
        <f>'Rīga pārējie'!D7+'Rīga valsts'!D7</f>
        <v>176547</v>
      </c>
      <c r="E7" s="84">
        <f>'Rīga pārējie'!E7+'Rīga valsts'!E7</f>
        <v>125</v>
      </c>
      <c r="F7" s="84">
        <f>'Rīga pārējie'!F7+'Rīga valsts'!F7</f>
        <v>1110</v>
      </c>
      <c r="G7" s="81">
        <f t="shared" ref="G7:G39" si="2">SUM(C7:F7)</f>
        <v>579983</v>
      </c>
      <c r="H7" s="84">
        <f>'Rīga pārējie'!H7+'Rīga valsts'!H7</f>
        <v>558077</v>
      </c>
      <c r="I7" s="84">
        <f>'Rīga pārējie'!I7+'Rīga valsts'!I7</f>
        <v>27428.2</v>
      </c>
      <c r="J7" s="84">
        <f>'Rīga pārējie'!J7+'Rīga valsts'!J7</f>
        <v>90237.52</v>
      </c>
      <c r="K7" s="81">
        <f t="shared" ref="K7:K37" si="3">SUM(H7:J7)</f>
        <v>675742.71999999997</v>
      </c>
      <c r="L7" s="81">
        <f t="shared" ref="L7:L39" si="4">G7+K7</f>
        <v>1255725.72</v>
      </c>
      <c r="M7" s="84">
        <f>'Rīga valsts'!M7+'Rīga pārējie'!M7</f>
        <v>166737.60999999999</v>
      </c>
      <c r="N7" s="81">
        <f t="shared" ref="N7:N39" si="5">SUM(L7:M7)</f>
        <v>1422463.33</v>
      </c>
    </row>
    <row r="8" spans="1:14" x14ac:dyDescent="0.25">
      <c r="A8" s="136" t="s">
        <v>19</v>
      </c>
      <c r="B8" s="21" t="s">
        <v>16</v>
      </c>
      <c r="C8" s="52">
        <f>'Rīga pārējie'!C8+'Rīga valsts'!C8</f>
        <v>531.66999999999996</v>
      </c>
      <c r="D8" s="52">
        <f>'Rīga pārējie'!D8+'Rīga valsts'!D8</f>
        <v>174.11</v>
      </c>
      <c r="E8" s="52">
        <f>'Rīga pārējie'!E8+'Rīga valsts'!E8</f>
        <v>1.2</v>
      </c>
      <c r="F8" s="52">
        <f>'Rīga pārējie'!F8+'Rīga valsts'!F8</f>
        <v>3.05</v>
      </c>
      <c r="G8" s="46">
        <f t="shared" si="2"/>
        <v>710.03</v>
      </c>
      <c r="H8" s="52">
        <f>'Rīga pārējie'!H8+'Rīga valsts'!H8</f>
        <v>327.73</v>
      </c>
      <c r="I8" s="52">
        <f>'Rīga pārējie'!I8+'Rīga valsts'!I8</f>
        <v>31.59</v>
      </c>
      <c r="J8" s="52">
        <f>'Rīga pārējie'!J8+'Rīga valsts'!J8</f>
        <v>68.98</v>
      </c>
      <c r="K8" s="46">
        <f t="shared" si="3"/>
        <v>428.3</v>
      </c>
      <c r="L8" s="46">
        <f t="shared" si="4"/>
        <v>1138.33</v>
      </c>
      <c r="M8" s="52">
        <f>'Rīga valsts'!M8+'Rīga pārējie'!M8</f>
        <v>252.48</v>
      </c>
      <c r="N8" s="46">
        <f t="shared" si="5"/>
        <v>1390.81</v>
      </c>
    </row>
    <row r="9" spans="1:14" ht="15.75" x14ac:dyDescent="0.25">
      <c r="A9" s="136"/>
      <c r="B9" s="21" t="s">
        <v>17</v>
      </c>
      <c r="C9" s="84">
        <f>'Rīga pārējie'!C9+'Rīga valsts'!C9</f>
        <v>38941</v>
      </c>
      <c r="D9" s="84">
        <f>'Rīga pārējie'!D9+'Rīga valsts'!D9</f>
        <v>10616</v>
      </c>
      <c r="E9" s="84">
        <f>'Rīga pārējie'!E9+'Rīga valsts'!E9</f>
        <v>121</v>
      </c>
      <c r="F9" s="84">
        <f>'Rīga pārējie'!F9+'Rīga valsts'!F9</f>
        <v>56</v>
      </c>
      <c r="G9" s="81">
        <f t="shared" si="2"/>
        <v>49734</v>
      </c>
      <c r="H9" s="84">
        <f>'Rīga pārējie'!H9+'Rīga valsts'!H9</f>
        <v>16194.834999999999</v>
      </c>
      <c r="I9" s="84">
        <f>'Rīga pārējie'!I9+'Rīga valsts'!I9</f>
        <v>2048.1999999999998</v>
      </c>
      <c r="J9" s="84">
        <f>'Rīga pārējie'!J9+'Rīga valsts'!J9</f>
        <v>2019</v>
      </c>
      <c r="K9" s="81">
        <f t="shared" si="3"/>
        <v>20262.035</v>
      </c>
      <c r="L9" s="81">
        <f t="shared" si="4"/>
        <v>69996.035000000003</v>
      </c>
      <c r="M9" s="84">
        <f>'Rīga valsts'!M9+'Rīga pārējie'!M9</f>
        <v>8751.01</v>
      </c>
      <c r="N9" s="81">
        <f t="shared" si="5"/>
        <v>78747.044999999998</v>
      </c>
    </row>
    <row r="10" spans="1:14" x14ac:dyDescent="0.25">
      <c r="A10" s="136" t="s">
        <v>20</v>
      </c>
      <c r="B10" s="21" t="s">
        <v>16</v>
      </c>
      <c r="C10" s="52">
        <f>'Rīga pārējie'!C10+'Rīga valsts'!C10</f>
        <v>387.6</v>
      </c>
      <c r="D10" s="52">
        <f>'Rīga pārējie'!D10+'Rīga valsts'!D10</f>
        <v>61.9</v>
      </c>
      <c r="E10" s="52">
        <f>'Rīga pārējie'!E10+'Rīga valsts'!E10</f>
        <v>0</v>
      </c>
      <c r="F10" s="52">
        <f>'Rīga pārējie'!F10+'Rīga valsts'!F10</f>
        <v>0</v>
      </c>
      <c r="G10" s="46">
        <f t="shared" si="2"/>
        <v>449.5</v>
      </c>
      <c r="H10" s="52">
        <f>'Rīga pārējie'!H10+'Rīga valsts'!J10</f>
        <v>257.3</v>
      </c>
      <c r="I10" s="52">
        <f>'Rīga pārējie'!I10+'Rīga valsts'!I10</f>
        <v>0</v>
      </c>
      <c r="J10" s="66">
        <f>'Rīga pārējie'!J10+'Rīga valsts'!J10</f>
        <v>1.44</v>
      </c>
      <c r="K10" s="46">
        <f t="shared" si="3"/>
        <v>258.74</v>
      </c>
      <c r="L10" s="46">
        <f t="shared" si="4"/>
        <v>708.24</v>
      </c>
      <c r="M10" s="52">
        <f>'Rīga valsts'!M10+'Rīga pārējie'!M10</f>
        <v>0</v>
      </c>
      <c r="N10" s="46">
        <f t="shared" si="5"/>
        <v>708.24</v>
      </c>
    </row>
    <row r="11" spans="1:14" ht="15.75" x14ac:dyDescent="0.25">
      <c r="A11" s="136"/>
      <c r="B11" s="21" t="s">
        <v>17</v>
      </c>
      <c r="C11" s="84">
        <f>'Rīga pārējie'!C11+'Rīga valsts'!C11</f>
        <v>90074</v>
      </c>
      <c r="D11" s="84">
        <f>'Rīga pārējie'!D11+'Rīga valsts'!D11</f>
        <v>13802</v>
      </c>
      <c r="E11" s="84">
        <f>'Rīga pārējie'!E11+'Rīga valsts'!E11</f>
        <v>0</v>
      </c>
      <c r="F11" s="84">
        <f>'Rīga pārējie'!F11+'Rīga valsts'!F11</f>
        <v>0</v>
      </c>
      <c r="G11" s="81">
        <f t="shared" si="2"/>
        <v>103876</v>
      </c>
      <c r="H11" s="84">
        <f>'Rīga pārējie'!H11+'Rīga valsts'!J11</f>
        <v>50437.599999999999</v>
      </c>
      <c r="I11" s="84">
        <f>'Rīga pārējie'!I11+'Rīga valsts'!I11</f>
        <v>0</v>
      </c>
      <c r="J11" s="85">
        <f>'Rīga pārējie'!J11+'Rīga valsts'!J11</f>
        <v>324</v>
      </c>
      <c r="K11" s="81">
        <f t="shared" si="3"/>
        <v>50761.599999999999</v>
      </c>
      <c r="L11" s="81">
        <f t="shared" si="4"/>
        <v>154637.6</v>
      </c>
      <c r="M11" s="84">
        <f>'Rīga valsts'!M11+'Rīga pārējie'!M11</f>
        <v>0</v>
      </c>
      <c r="N11" s="81">
        <f t="shared" si="5"/>
        <v>154637.6</v>
      </c>
    </row>
    <row r="12" spans="1:14" ht="14.25" customHeight="1" x14ac:dyDescent="0.25">
      <c r="A12" s="20" t="s">
        <v>21</v>
      </c>
      <c r="B12" s="21" t="s">
        <v>16</v>
      </c>
      <c r="C12" s="52">
        <f>'Rīga pārējie'!C12+'Rīga valsts'!C12</f>
        <v>1898.6799999999998</v>
      </c>
      <c r="D12" s="52">
        <f>'Rīga pārējie'!D12+'Rīga valsts'!D12</f>
        <v>1832.3600000000001</v>
      </c>
      <c r="E12" s="52">
        <f>'Rīga pārējie'!E12+'Rīga valsts'!E12</f>
        <v>11.4</v>
      </c>
      <c r="F12" s="52">
        <f>'Rīga pārējie'!F12+'Rīga valsts'!F12</f>
        <v>13.21</v>
      </c>
      <c r="G12" s="14">
        <f>SUM(C12:F12)</f>
        <v>3755.65</v>
      </c>
      <c r="H12" s="52">
        <f>'Rīga pārējie'!H12+'Rīga valsts'!H12</f>
        <v>1836.07</v>
      </c>
      <c r="I12" s="52">
        <f>'Rīga pārējie'!I12+'Rīga valsts'!I12</f>
        <v>107.19</v>
      </c>
      <c r="J12" s="52">
        <f>'Rīga pārējie'!J12+'Rīga valsts'!J12</f>
        <v>111.77000000000001</v>
      </c>
      <c r="K12" s="49">
        <f>SUM(H12:J12)</f>
        <v>2055.0300000000002</v>
      </c>
      <c r="L12" s="49">
        <f>G12+K12</f>
        <v>5810.68</v>
      </c>
      <c r="M12" s="52">
        <f>'Rīga valsts'!M12+'Rīga pārējie'!M12</f>
        <v>285.20999999999998</v>
      </c>
      <c r="N12" s="49">
        <f>SUM(L12:M12)</f>
        <v>6095.89</v>
      </c>
    </row>
    <row r="13" spans="1:14" ht="14.25" customHeight="1" x14ac:dyDescent="0.25">
      <c r="A13" s="21" t="s">
        <v>37</v>
      </c>
      <c r="B13" s="21" t="s">
        <v>17</v>
      </c>
      <c r="C13" s="84">
        <f>'Rīga pārējie'!C13+'Rīga valsts'!C13</f>
        <v>71915</v>
      </c>
      <c r="D13" s="84">
        <f>'Rīga pārējie'!D13+'Rīga valsts'!D13</f>
        <v>87125</v>
      </c>
      <c r="E13" s="84">
        <f>'Rīga pārējie'!E13+'Rīga valsts'!E13</f>
        <v>262</v>
      </c>
      <c r="F13" s="84">
        <f>'Rīga pārējie'!F13+'Rīga valsts'!F13</f>
        <v>284</v>
      </c>
      <c r="G13" s="65">
        <f t="shared" si="2"/>
        <v>159586</v>
      </c>
      <c r="H13" s="84">
        <f>'Rīga pārējie'!H13+'Rīga valsts'!H13</f>
        <v>56438.231</v>
      </c>
      <c r="I13" s="84">
        <f>'Rīga pārējie'!I13+'Rīga valsts'!I13</f>
        <v>2631</v>
      </c>
      <c r="J13" s="84">
        <f>'Rīga pārējie'!J13+'Rīga valsts'!J13</f>
        <v>4040</v>
      </c>
      <c r="K13" s="65">
        <f t="shared" si="3"/>
        <v>63109.231</v>
      </c>
      <c r="L13" s="65">
        <f t="shared" si="4"/>
        <v>222695.231</v>
      </c>
      <c r="M13" s="84">
        <f>'Rīga valsts'!M13+'Rīga pārējie'!M13</f>
        <v>5464.5</v>
      </c>
      <c r="N13" s="65">
        <f t="shared" si="5"/>
        <v>228159.731</v>
      </c>
    </row>
    <row r="14" spans="1:14" ht="14.25" customHeight="1" x14ac:dyDescent="0.25">
      <c r="A14" s="133" t="s">
        <v>23</v>
      </c>
      <c r="B14" s="21" t="s">
        <v>16</v>
      </c>
      <c r="C14" s="52">
        <f>'Rīga pārējie'!C14+'Rīga valsts'!C14</f>
        <v>28.48</v>
      </c>
      <c r="D14" s="52">
        <f>'Rīga pārējie'!D14+'Rīga valsts'!D14</f>
        <v>73.819999999999993</v>
      </c>
      <c r="E14" s="52">
        <f>'Rīga pārējie'!E14+'Rīga valsts'!E14</f>
        <v>0</v>
      </c>
      <c r="F14" s="52">
        <f>'Rīga pārējie'!F14+'Rīga valsts'!F14</f>
        <v>3.13</v>
      </c>
      <c r="G14" s="49">
        <f t="shared" si="2"/>
        <v>105.42999999999999</v>
      </c>
      <c r="H14" s="52">
        <f>'Rīga pārējie'!H14+'Rīga valsts'!H14</f>
        <v>22.13</v>
      </c>
      <c r="I14" s="52">
        <f>'Rīga pārējie'!I14+'Rīga valsts'!I14</f>
        <v>0.54</v>
      </c>
      <c r="J14" s="52">
        <f>'Rīga pārējie'!J14+'Rīga valsts'!J14</f>
        <v>1.2</v>
      </c>
      <c r="K14" s="49">
        <f t="shared" si="3"/>
        <v>23.869999999999997</v>
      </c>
      <c r="L14" s="49">
        <f t="shared" si="4"/>
        <v>129.29999999999998</v>
      </c>
      <c r="M14" s="52">
        <f>'Rīga valsts'!M14+'Rīga pārējie'!M14</f>
        <v>2.4500000000000002</v>
      </c>
      <c r="N14" s="49">
        <f t="shared" si="5"/>
        <v>131.74999999999997</v>
      </c>
    </row>
    <row r="15" spans="1:14" ht="14.25" customHeight="1" x14ac:dyDescent="0.25">
      <c r="A15" s="133"/>
      <c r="B15" s="21" t="s">
        <v>17</v>
      </c>
      <c r="C15" s="52">
        <f>'Rīga pārējie'!C15+'Rīga valsts'!C15</f>
        <v>3054</v>
      </c>
      <c r="D15" s="52">
        <f>'Rīga pārējie'!D15+'Rīga valsts'!D15</f>
        <v>9630</v>
      </c>
      <c r="E15" s="52">
        <f>'Rīga pārējie'!E15+'Rīga valsts'!E15</f>
        <v>0</v>
      </c>
      <c r="F15" s="52">
        <f>'Rīga pārējie'!F15+'Rīga valsts'!F15</f>
        <v>446</v>
      </c>
      <c r="G15" s="49">
        <f t="shared" si="2"/>
        <v>13130</v>
      </c>
      <c r="H15" s="52">
        <f>'Rīga pārējie'!H15+'Rīga valsts'!H15</f>
        <v>2279.83</v>
      </c>
      <c r="I15" s="52">
        <f>'Rīga pārējie'!I15+'Rīga valsts'!I15</f>
        <v>58</v>
      </c>
      <c r="J15" s="52">
        <f>'Rīga pārējie'!J15+'Rīga valsts'!J15</f>
        <v>159</v>
      </c>
      <c r="K15" s="49">
        <f t="shared" si="3"/>
        <v>2496.83</v>
      </c>
      <c r="L15" s="49">
        <f t="shared" si="4"/>
        <v>15626.83</v>
      </c>
      <c r="M15" s="52">
        <f>'Rīga valsts'!M15+'Rīga pārējie'!M15</f>
        <v>442</v>
      </c>
      <c r="N15" s="49">
        <f t="shared" si="5"/>
        <v>16068.83</v>
      </c>
    </row>
    <row r="16" spans="1:14" ht="14.25" customHeight="1" x14ac:dyDescent="0.25">
      <c r="A16" s="133" t="s">
        <v>24</v>
      </c>
      <c r="B16" s="21" t="s">
        <v>16</v>
      </c>
      <c r="C16" s="52">
        <f>'Rīga pārējie'!C16+'Rīga valsts'!C16</f>
        <v>912.43000000000006</v>
      </c>
      <c r="D16" s="52">
        <f>'Rīga pārējie'!D16+'Rīga valsts'!D16</f>
        <v>1985.8000000000002</v>
      </c>
      <c r="E16" s="52">
        <f>'Rīga pārējie'!E16+'Rīga valsts'!E16</f>
        <v>7.66</v>
      </c>
      <c r="F16" s="52">
        <f>'Rīga pārējie'!F16+'Rīga valsts'!F16</f>
        <v>28.82</v>
      </c>
      <c r="G16" s="49">
        <f t="shared" si="2"/>
        <v>2934.7100000000005</v>
      </c>
      <c r="H16" s="52">
        <f>'Rīga pārējie'!H16+'Rīga valsts'!H16</f>
        <v>487.98</v>
      </c>
      <c r="I16" s="52">
        <f>'Rīga pārējie'!I16+'Rīga valsts'!I16</f>
        <v>39.82</v>
      </c>
      <c r="J16" s="52">
        <f>'Rīga pārējie'!J16+'Rīga valsts'!J16</f>
        <v>26.8</v>
      </c>
      <c r="K16" s="49">
        <f t="shared" si="3"/>
        <v>554.6</v>
      </c>
      <c r="L16" s="49">
        <f t="shared" si="4"/>
        <v>3489.3100000000004</v>
      </c>
      <c r="M16" s="52">
        <f>'Rīga valsts'!M16+'Rīga pārējie'!M16</f>
        <v>62.4</v>
      </c>
      <c r="N16" s="49">
        <f t="shared" si="5"/>
        <v>3551.7100000000005</v>
      </c>
    </row>
    <row r="17" spans="1:14" ht="14.25" customHeight="1" x14ac:dyDescent="0.25">
      <c r="A17" s="133"/>
      <c r="B17" s="21" t="s">
        <v>17</v>
      </c>
      <c r="C17" s="84">
        <f>'Rīga pārējie'!C17+'Rīga valsts'!C17</f>
        <v>9563</v>
      </c>
      <c r="D17" s="84">
        <f>'Rīga pārējie'!D17+'Rīga valsts'!D17</f>
        <v>18967</v>
      </c>
      <c r="E17" s="84">
        <f>'Rīga pārējie'!E17+'Rīga valsts'!E17</f>
        <v>31</v>
      </c>
      <c r="F17" s="84">
        <f>'Rīga pārējie'!F17+'Rīga valsts'!F17</f>
        <v>794</v>
      </c>
      <c r="G17" s="65">
        <f t="shared" si="2"/>
        <v>29355</v>
      </c>
      <c r="H17" s="84">
        <f>'Rīga pārējie'!H17+'Rīga valsts'!H17</f>
        <v>5052.3999999999996</v>
      </c>
      <c r="I17" s="84">
        <f>'Rīga pārējie'!I17+'Rīga valsts'!I17</f>
        <v>330</v>
      </c>
      <c r="J17" s="84">
        <f>'Rīga pārējie'!J17+'Rīga valsts'!J17</f>
        <v>231</v>
      </c>
      <c r="K17" s="65">
        <f t="shared" si="3"/>
        <v>5613.4</v>
      </c>
      <c r="L17" s="65">
        <f t="shared" si="4"/>
        <v>34968.400000000001</v>
      </c>
      <c r="M17" s="84">
        <f>'Rīga valsts'!M17+'Rīga pārējie'!M17</f>
        <v>764</v>
      </c>
      <c r="N17" s="65">
        <f t="shared" si="5"/>
        <v>35732.400000000001</v>
      </c>
    </row>
    <row r="18" spans="1:14" ht="14.25" customHeight="1" x14ac:dyDescent="0.25">
      <c r="A18" s="134" t="s">
        <v>25</v>
      </c>
      <c r="B18" s="21" t="s">
        <v>16</v>
      </c>
      <c r="C18" s="52">
        <f>'Rīga pārējie'!C18+'Rīga valsts'!C18</f>
        <v>1</v>
      </c>
      <c r="D18" s="52">
        <f>'Rīga pārējie'!D18+'Rīga valsts'!D18</f>
        <v>4.25</v>
      </c>
      <c r="E18" s="52">
        <f>'Rīga pārējie'!E18+'Rīga valsts'!E18</f>
        <v>0</v>
      </c>
      <c r="F18" s="52">
        <f>'Rīga pārējie'!F18+'Rīga valsts'!F18</f>
        <v>0</v>
      </c>
      <c r="G18" s="49">
        <f t="shared" si="2"/>
        <v>5.25</v>
      </c>
      <c r="H18" s="52">
        <f>'Rīga pārējie'!H18+'Rīga valsts'!H18</f>
        <v>1.5</v>
      </c>
      <c r="I18" s="52">
        <f>'Rīga pārējie'!I18+'Rīga valsts'!I18</f>
        <v>0</v>
      </c>
      <c r="J18" s="52">
        <f>'Rīga pārējie'!J18+'Rīga valsts'!J18</f>
        <v>0</v>
      </c>
      <c r="K18" s="49">
        <f t="shared" si="3"/>
        <v>1.5</v>
      </c>
      <c r="L18" s="49">
        <f t="shared" si="4"/>
        <v>6.75</v>
      </c>
      <c r="M18" s="52">
        <f>'Rīga valsts'!M18+'Rīga pārējie'!M18</f>
        <v>0</v>
      </c>
      <c r="N18" s="49">
        <f t="shared" si="5"/>
        <v>6.75</v>
      </c>
    </row>
    <row r="19" spans="1:14" ht="14.25" customHeight="1" x14ac:dyDescent="0.25">
      <c r="A19" s="134"/>
      <c r="B19" s="21" t="s">
        <v>17</v>
      </c>
      <c r="C19" s="52">
        <f>'Rīga pārējie'!C19+'Rīga valsts'!C19</f>
        <v>253</v>
      </c>
      <c r="D19" s="52">
        <f>'Rīga pārējie'!D19+'Rīga valsts'!D19</f>
        <v>628</v>
      </c>
      <c r="E19" s="52">
        <f>'Rīga pārējie'!E19+'Rīga valsts'!E19</f>
        <v>0</v>
      </c>
      <c r="F19" s="52">
        <f>'Rīga pārējie'!F19+'Rīga valsts'!F19</f>
        <v>0</v>
      </c>
      <c r="G19" s="49">
        <f t="shared" si="2"/>
        <v>881</v>
      </c>
      <c r="H19" s="52">
        <f>'Rīga pārējie'!H19+'Rīga valsts'!H19</f>
        <v>290</v>
      </c>
      <c r="I19" s="52">
        <f>'Rīga pārējie'!I19+'Rīga valsts'!I19</f>
        <v>0</v>
      </c>
      <c r="J19" s="52">
        <f>'Rīga pārējie'!J19+'Rīga valsts'!J19</f>
        <v>0</v>
      </c>
      <c r="K19" s="49">
        <f t="shared" si="3"/>
        <v>290</v>
      </c>
      <c r="L19" s="49">
        <f t="shared" si="4"/>
        <v>1171</v>
      </c>
      <c r="M19" s="52">
        <f>'Rīga valsts'!M19+'Rīga pārējie'!M19</f>
        <v>0</v>
      </c>
      <c r="N19" s="49">
        <f t="shared" si="5"/>
        <v>1171</v>
      </c>
    </row>
    <row r="20" spans="1:14" ht="14.25" customHeight="1" x14ac:dyDescent="0.25">
      <c r="A20" s="134" t="s">
        <v>26</v>
      </c>
      <c r="B20" s="21" t="s">
        <v>16</v>
      </c>
      <c r="C20" s="52">
        <f>'Rīga pārējie'!C20+'Rīga valsts'!C20</f>
        <v>0</v>
      </c>
      <c r="D20" s="52">
        <f>'Rīga pārējie'!D20+'Rīga valsts'!D20</f>
        <v>0</v>
      </c>
      <c r="E20" s="52">
        <f>'Rīga pārējie'!E20+'Rīga valsts'!E20</f>
        <v>0</v>
      </c>
      <c r="F20" s="52">
        <f>'Rīga pārējie'!F20+'Rīga valsts'!F20</f>
        <v>0</v>
      </c>
      <c r="G20" s="49">
        <f t="shared" si="2"/>
        <v>0</v>
      </c>
      <c r="H20" s="52">
        <f>'Rīga pārējie'!H20+'Rīga valsts'!H20</f>
        <v>0</v>
      </c>
      <c r="I20" s="52">
        <f>'Rīga pārējie'!I20+'Rīga valsts'!I20</f>
        <v>0</v>
      </c>
      <c r="J20" s="52">
        <f>'Rīga pārējie'!J20+'Rīga valsts'!J20</f>
        <v>0</v>
      </c>
      <c r="K20" s="49">
        <f t="shared" si="3"/>
        <v>0</v>
      </c>
      <c r="L20" s="49">
        <f t="shared" si="4"/>
        <v>0</v>
      </c>
      <c r="M20" s="52">
        <f>'Rīga valsts'!M20+'Rīga pārējie'!M20</f>
        <v>0</v>
      </c>
      <c r="N20" s="49">
        <f t="shared" si="5"/>
        <v>0</v>
      </c>
    </row>
    <row r="21" spans="1:14" ht="14.25" customHeight="1" x14ac:dyDescent="0.25">
      <c r="A21" s="134"/>
      <c r="B21" s="21" t="s">
        <v>17</v>
      </c>
      <c r="C21" s="52">
        <f>'Rīga pārējie'!C21+'Rīga valsts'!C21</f>
        <v>0</v>
      </c>
      <c r="D21" s="52">
        <f>'Rīga pārējie'!D21+'Rīga valsts'!D21</f>
        <v>0</v>
      </c>
      <c r="E21" s="52">
        <f>'Rīga pārējie'!E21+'Rīga valsts'!E21</f>
        <v>0</v>
      </c>
      <c r="F21" s="52">
        <f>'Rīga pārējie'!F21+'Rīga valsts'!F21</f>
        <v>0</v>
      </c>
      <c r="G21" s="49">
        <f t="shared" si="2"/>
        <v>0</v>
      </c>
      <c r="H21" s="52">
        <f>'Rīga pārējie'!H21+'Rīga valsts'!H21</f>
        <v>0</v>
      </c>
      <c r="I21" s="52">
        <f>'Rīga pārējie'!I21+'Rīga valsts'!I21</f>
        <v>0</v>
      </c>
      <c r="J21" s="52">
        <f>'Rīga pārējie'!J21+'Rīga valsts'!J21</f>
        <v>0</v>
      </c>
      <c r="K21" s="49">
        <f t="shared" si="3"/>
        <v>0</v>
      </c>
      <c r="L21" s="49">
        <f t="shared" si="4"/>
        <v>0</v>
      </c>
      <c r="M21" s="52">
        <f>'Rīga valsts'!M21+'Rīga pārējie'!M21</f>
        <v>0</v>
      </c>
      <c r="N21" s="49">
        <f t="shared" si="5"/>
        <v>0</v>
      </c>
    </row>
    <row r="22" spans="1:14" ht="14.25" customHeight="1" x14ac:dyDescent="0.25">
      <c r="A22" s="20" t="s">
        <v>27</v>
      </c>
      <c r="B22" s="21" t="s">
        <v>16</v>
      </c>
      <c r="C22" s="52">
        <f>'Rīga pārējie'!C22+'Rīga valsts'!C22</f>
        <v>10.99</v>
      </c>
      <c r="D22" s="52">
        <f>'Rīga pārējie'!D22+'Rīga valsts'!D22</f>
        <v>11.66</v>
      </c>
      <c r="E22" s="52">
        <f>'Rīga pārējie'!E22+'Rīga valsts'!E22</f>
        <v>0</v>
      </c>
      <c r="F22" s="52">
        <f>'Rīga pārējie'!F22+'Rīga valsts'!F22</f>
        <v>0</v>
      </c>
      <c r="G22" s="49">
        <f t="shared" si="2"/>
        <v>22.65</v>
      </c>
      <c r="H22" s="52">
        <f>'Rīga pārējie'!H22+'Rīga valsts'!H22</f>
        <v>4.4800000000000004</v>
      </c>
      <c r="I22" s="52">
        <f>'Rīga pārējie'!I22+'Rīga valsts'!I22</f>
        <v>2.6</v>
      </c>
      <c r="J22" s="52">
        <f>'Rīga pārējie'!J22+'Rīga valsts'!J22</f>
        <v>0.2</v>
      </c>
      <c r="K22" s="49">
        <f t="shared" si="3"/>
        <v>7.28</v>
      </c>
      <c r="L22" s="49">
        <f t="shared" si="4"/>
        <v>29.93</v>
      </c>
      <c r="M22" s="52">
        <f>'Rīga valsts'!M22+'Rīga pārējie'!M22</f>
        <v>2.1</v>
      </c>
      <c r="N22" s="49">
        <f t="shared" si="5"/>
        <v>32.03</v>
      </c>
    </row>
    <row r="23" spans="1:14" ht="14.25" customHeight="1" x14ac:dyDescent="0.25">
      <c r="A23" s="23"/>
      <c r="B23" s="21" t="s">
        <v>17</v>
      </c>
      <c r="C23" s="52">
        <f>'Rīga pārējie'!C23+'Rīga valsts'!C23</f>
        <v>148</v>
      </c>
      <c r="D23" s="52">
        <f>'Rīga pārējie'!D23+'Rīga valsts'!D23</f>
        <v>321</v>
      </c>
      <c r="E23" s="52">
        <f>'Rīga pārējie'!E23+'Rīga valsts'!E23</f>
        <v>0</v>
      </c>
      <c r="F23" s="52">
        <f>'Rīga pārējie'!F23+'Rīga valsts'!F23</f>
        <v>0</v>
      </c>
      <c r="G23" s="49">
        <f t="shared" si="2"/>
        <v>469</v>
      </c>
      <c r="H23" s="52">
        <f>'Rīga pārējie'!H23+'Rīga valsts'!H23</f>
        <v>65</v>
      </c>
      <c r="I23" s="52">
        <f>'Rīga pārējie'!I23+'Rīga valsts'!I23</f>
        <v>14</v>
      </c>
      <c r="J23" s="52">
        <f>'Rīga pārējie'!J23+'Rīga valsts'!J23</f>
        <v>26</v>
      </c>
      <c r="K23" s="49">
        <f t="shared" si="3"/>
        <v>105</v>
      </c>
      <c r="L23" s="49">
        <f t="shared" si="4"/>
        <v>574</v>
      </c>
      <c r="M23" s="52">
        <f>'Rīga valsts'!M23+'Rīga pārējie'!M23</f>
        <v>28</v>
      </c>
      <c r="N23" s="49">
        <f t="shared" si="5"/>
        <v>602</v>
      </c>
    </row>
    <row r="24" spans="1:14" ht="14.25" customHeight="1" x14ac:dyDescent="0.25">
      <c r="A24" s="133" t="s">
        <v>28</v>
      </c>
      <c r="B24" s="21" t="s">
        <v>16</v>
      </c>
      <c r="C24" s="52">
        <f>'Rīga pārējie'!C24+'Rīga valsts'!C24</f>
        <v>107.34</v>
      </c>
      <c r="D24" s="52">
        <f>'Rīga pārējie'!D24+'Rīga valsts'!D24</f>
        <v>34.67</v>
      </c>
      <c r="E24" s="52">
        <f>'Rīga pārējie'!E24+'Rīga valsts'!E24</f>
        <v>6.1</v>
      </c>
      <c r="F24" s="52">
        <f>'Rīga pārējie'!F24+'Rīga valsts'!F24</f>
        <v>4.46</v>
      </c>
      <c r="G24" s="49">
        <f t="shared" si="2"/>
        <v>152.57</v>
      </c>
      <c r="H24" s="52">
        <f>'Rīga pārējie'!H24+'Rīga valsts'!H24</f>
        <v>36.380000000000003</v>
      </c>
      <c r="I24" s="52">
        <f>'Rīga pārējie'!I24+'Rīga valsts'!I24</f>
        <v>1.1499999999999999</v>
      </c>
      <c r="J24" s="52">
        <f>'Rīga pārējie'!J24+'Rīga valsts'!J24</f>
        <v>4.33</v>
      </c>
      <c r="K24" s="49">
        <f t="shared" si="3"/>
        <v>41.86</v>
      </c>
      <c r="L24" s="49">
        <f t="shared" si="4"/>
        <v>194.43</v>
      </c>
      <c r="M24" s="52">
        <f>'Rīga valsts'!M24+'Rīga pārējie'!M24</f>
        <v>12.69</v>
      </c>
      <c r="N24" s="49">
        <f t="shared" si="5"/>
        <v>207.12</v>
      </c>
    </row>
    <row r="25" spans="1:14" ht="14.25" customHeight="1" x14ac:dyDescent="0.25">
      <c r="A25" s="133"/>
      <c r="B25" s="21" t="s">
        <v>17</v>
      </c>
      <c r="C25" s="84">
        <f>'Rīga pārējie'!C25+'Rīga valsts'!C25</f>
        <v>5536</v>
      </c>
      <c r="D25" s="84">
        <f>'Rīga pārējie'!D25+'Rīga valsts'!D25</f>
        <v>2045</v>
      </c>
      <c r="E25" s="84">
        <f>'Rīga pārējie'!E25+'Rīga valsts'!E25</f>
        <v>71</v>
      </c>
      <c r="F25" s="84">
        <f>'Rīga pārējie'!F25+'Rīga valsts'!F25</f>
        <v>107</v>
      </c>
      <c r="G25" s="65">
        <f t="shared" si="2"/>
        <v>7759</v>
      </c>
      <c r="H25" s="84">
        <f>'Rīga pārējie'!H25+'Rīga valsts'!H25</f>
        <v>2137.0300000000002</v>
      </c>
      <c r="I25" s="84">
        <f>'Rīga pārējie'!I25+'Rīga valsts'!I25</f>
        <v>150</v>
      </c>
      <c r="J25" s="84">
        <f>'Rīga pārējie'!J25+'Rīga valsts'!J25</f>
        <v>175</v>
      </c>
      <c r="K25" s="65">
        <f t="shared" si="3"/>
        <v>2462.0300000000002</v>
      </c>
      <c r="L25" s="65">
        <f t="shared" si="4"/>
        <v>10221.030000000001</v>
      </c>
      <c r="M25" s="84">
        <f>'Rīga valsts'!M25+'Rīga pārējie'!M25</f>
        <v>203</v>
      </c>
      <c r="N25" s="65">
        <f t="shared" si="5"/>
        <v>10424.030000000001</v>
      </c>
    </row>
    <row r="26" spans="1:14" ht="14.25" customHeight="1" x14ac:dyDescent="0.25">
      <c r="A26" s="133" t="s">
        <v>29</v>
      </c>
      <c r="B26" s="21" t="s">
        <v>16</v>
      </c>
      <c r="C26" s="52">
        <f>'Rīga pārējie'!C26+'Rīga valsts'!C26</f>
        <v>0</v>
      </c>
      <c r="D26" s="52">
        <f>'Rīga pārējie'!D26+'Rīga valsts'!D26</f>
        <v>0</v>
      </c>
      <c r="E26" s="52">
        <f>'Rīga pārējie'!E26+'Rīga valsts'!E26</f>
        <v>0</v>
      </c>
      <c r="F26" s="52">
        <f>'Rīga pārējie'!F26+'Rīga valsts'!F26</f>
        <v>0</v>
      </c>
      <c r="G26" s="49">
        <f t="shared" si="2"/>
        <v>0</v>
      </c>
      <c r="H26" s="52">
        <f>'Rīga pārējie'!H26+'Rīga valsts'!H26</f>
        <v>0</v>
      </c>
      <c r="I26" s="52">
        <f>'Rīga pārējie'!I26+'Rīga valsts'!I26</f>
        <v>0</v>
      </c>
      <c r="J26" s="52">
        <f>'Rīga pārējie'!J26+'Rīga valsts'!J26</f>
        <v>0</v>
      </c>
      <c r="K26" s="49">
        <f t="shared" si="3"/>
        <v>0</v>
      </c>
      <c r="L26" s="49">
        <f t="shared" si="4"/>
        <v>0</v>
      </c>
      <c r="M26" s="52">
        <f>'Rīga valsts'!M26+'Rīga pārējie'!M26</f>
        <v>0</v>
      </c>
      <c r="N26" s="49">
        <f t="shared" si="5"/>
        <v>0</v>
      </c>
    </row>
    <row r="27" spans="1:14" ht="14.25" customHeight="1" x14ac:dyDescent="0.25">
      <c r="A27" s="133"/>
      <c r="B27" s="21" t="s">
        <v>17</v>
      </c>
      <c r="C27" s="52">
        <f>'Rīga pārējie'!C27+'Rīga valsts'!C27</f>
        <v>0</v>
      </c>
      <c r="D27" s="52">
        <f>'Rīga pārējie'!D27+'Rīga valsts'!D27</f>
        <v>0</v>
      </c>
      <c r="E27" s="52">
        <f>'Rīga pārējie'!E27+'Rīga valsts'!E27</f>
        <v>0</v>
      </c>
      <c r="F27" s="52">
        <f>'Rīga pārējie'!F27+'Rīga valsts'!F27</f>
        <v>0</v>
      </c>
      <c r="G27" s="49">
        <f t="shared" si="2"/>
        <v>0</v>
      </c>
      <c r="H27" s="52">
        <f>'Rīga pārējie'!H27+'Rīga valsts'!H27</f>
        <v>0</v>
      </c>
      <c r="I27" s="52">
        <f>'Rīga pārējie'!I27+'Rīga valsts'!I27</f>
        <v>0</v>
      </c>
      <c r="J27" s="52">
        <f>'Rīga pārējie'!J27+'Rīga valsts'!J27</f>
        <v>0</v>
      </c>
      <c r="K27" s="49">
        <f t="shared" si="3"/>
        <v>0</v>
      </c>
      <c r="L27" s="49">
        <f t="shared" si="4"/>
        <v>0</v>
      </c>
      <c r="M27" s="52">
        <f>'Rīga valsts'!M27+'Rīga pārējie'!M27</f>
        <v>0</v>
      </c>
      <c r="N27" s="49">
        <f t="shared" si="5"/>
        <v>0</v>
      </c>
    </row>
    <row r="28" spans="1:14" ht="14.25" customHeight="1" x14ac:dyDescent="0.25">
      <c r="A28" s="133" t="s">
        <v>30</v>
      </c>
      <c r="B28" s="21" t="s">
        <v>16</v>
      </c>
      <c r="C28" s="52">
        <f>'Rīga pārējie'!C28+'Rīga valsts'!C28</f>
        <v>2.31</v>
      </c>
      <c r="D28" s="52">
        <f>'Rīga pārējie'!D28+'Rīga valsts'!D28</f>
        <v>0</v>
      </c>
      <c r="E28" s="52">
        <f>'Rīga pārējie'!E28+'Rīga valsts'!E28</f>
        <v>8.18</v>
      </c>
      <c r="F28" s="52">
        <f>'Rīga pārējie'!F28+'Rīga valsts'!F28</f>
        <v>12.48</v>
      </c>
      <c r="G28" s="49">
        <f t="shared" si="2"/>
        <v>22.97</v>
      </c>
      <c r="H28" s="52">
        <f>'Rīga pārējie'!H28+'Rīga valsts'!H28</f>
        <v>0</v>
      </c>
      <c r="I28" s="52">
        <f>'Rīga pārējie'!I28+'Rīga valsts'!I28</f>
        <v>0</v>
      </c>
      <c r="J28" s="52">
        <f>'Rīga pārējie'!J28+'Rīga valsts'!J28</f>
        <v>0</v>
      </c>
      <c r="K28" s="49">
        <f t="shared" si="3"/>
        <v>0</v>
      </c>
      <c r="L28" s="49">
        <f t="shared" si="4"/>
        <v>22.97</v>
      </c>
      <c r="M28" s="52">
        <f>'Rīga valsts'!M28+'Rīga pārējie'!M28</f>
        <v>0</v>
      </c>
      <c r="N28" s="49">
        <f t="shared" si="5"/>
        <v>22.97</v>
      </c>
    </row>
    <row r="29" spans="1:14" ht="14.25" customHeight="1" x14ac:dyDescent="0.25">
      <c r="A29" s="133"/>
      <c r="B29" s="21" t="s">
        <v>17</v>
      </c>
      <c r="C29" s="52">
        <f>'Rīga pārējie'!C29+'Rīga valsts'!C29</f>
        <v>7</v>
      </c>
      <c r="D29" s="52">
        <f>'Rīga pārējie'!D29+'Rīga valsts'!D29</f>
        <v>0</v>
      </c>
      <c r="E29" s="52">
        <f>'Rīga pārējie'!E29+'Rīga valsts'!E29</f>
        <v>16</v>
      </c>
      <c r="F29" s="52">
        <f>'Rīga pārējie'!F29+'Rīga valsts'!F29</f>
        <v>120</v>
      </c>
      <c r="G29" s="49">
        <f t="shared" si="2"/>
        <v>143</v>
      </c>
      <c r="H29" s="52">
        <f>'Rīga pārējie'!H29+'Rīga valsts'!H29</f>
        <v>0</v>
      </c>
      <c r="I29" s="52">
        <f>'Rīga pārējie'!I29+'Rīga valsts'!I29</f>
        <v>0</v>
      </c>
      <c r="J29" s="52">
        <f>'Rīga pārējie'!J29+'Rīga valsts'!J29</f>
        <v>0</v>
      </c>
      <c r="K29" s="49">
        <f t="shared" si="3"/>
        <v>0</v>
      </c>
      <c r="L29" s="49">
        <f t="shared" si="4"/>
        <v>143</v>
      </c>
      <c r="M29" s="52">
        <f>'Rīga valsts'!M29+'Rīga pārējie'!M29</f>
        <v>0</v>
      </c>
      <c r="N29" s="49">
        <f t="shared" si="5"/>
        <v>143</v>
      </c>
    </row>
    <row r="30" spans="1:14" ht="14.25" customHeight="1" x14ac:dyDescent="0.25">
      <c r="A30" s="133" t="s">
        <v>31</v>
      </c>
      <c r="B30" s="21" t="s">
        <v>16</v>
      </c>
      <c r="C30" s="52">
        <f>'Rīga pārējie'!C30+'Rīga valsts'!C30</f>
        <v>69.319999999999993</v>
      </c>
      <c r="D30" s="52">
        <f>'Rīga pārējie'!D30+'Rīga valsts'!D30</f>
        <v>15.15</v>
      </c>
      <c r="E30" s="52">
        <f>'Rīga pārējie'!E30+'Rīga valsts'!E30</f>
        <v>6.16</v>
      </c>
      <c r="F30" s="52">
        <f>'Rīga pārējie'!F30+'Rīga valsts'!F30</f>
        <v>0.2</v>
      </c>
      <c r="G30" s="49">
        <f t="shared" si="2"/>
        <v>90.83</v>
      </c>
      <c r="H30" s="52">
        <f>'Rīga pārējie'!H30+'Rīga valsts'!H30</f>
        <v>23.41</v>
      </c>
      <c r="I30" s="52">
        <f>'Rīga pārējie'!I30+'Rīga valsts'!I30</f>
        <v>1.05</v>
      </c>
      <c r="J30" s="52">
        <f>'Rīga pārējie'!J30+'Rīga valsts'!J30</f>
        <v>2.9</v>
      </c>
      <c r="K30" s="49">
        <f t="shared" si="3"/>
        <v>27.36</v>
      </c>
      <c r="L30" s="49">
        <f t="shared" si="4"/>
        <v>118.19</v>
      </c>
      <c r="M30" s="52">
        <f>'Rīga valsts'!M30+'Rīga pārējie'!M30</f>
        <v>9.3000000000000007</v>
      </c>
      <c r="N30" s="49">
        <f t="shared" si="5"/>
        <v>127.49</v>
      </c>
    </row>
    <row r="31" spans="1:14" ht="14.25" customHeight="1" x14ac:dyDescent="0.25">
      <c r="A31" s="133"/>
      <c r="B31" s="21" t="s">
        <v>17</v>
      </c>
      <c r="C31" s="52">
        <f>'Rīga pārējie'!C31+'Rīga valsts'!C31</f>
        <v>8132</v>
      </c>
      <c r="D31" s="52">
        <f>'Rīga pārējie'!D31+'Rīga valsts'!D31</f>
        <v>2073</v>
      </c>
      <c r="E31" s="52">
        <f>'Rīga pārējie'!E31+'Rīga valsts'!E31</f>
        <v>583</v>
      </c>
      <c r="F31" s="52">
        <f>'Rīga pārējie'!F31+'Rīga valsts'!F31</f>
        <v>7</v>
      </c>
      <c r="G31" s="49">
        <f t="shared" si="2"/>
        <v>10795</v>
      </c>
      <c r="H31" s="52">
        <f>'Rīga pārējie'!H31+'Rīga valsts'!H31</f>
        <v>2558</v>
      </c>
      <c r="I31" s="52">
        <f>'Rīga pārējie'!I31+'Rīga valsts'!I31</f>
        <v>168</v>
      </c>
      <c r="J31" s="52">
        <f>'Rīga pārējie'!J31+'Rīga valsts'!J31</f>
        <v>343</v>
      </c>
      <c r="K31" s="49">
        <f t="shared" si="3"/>
        <v>3069</v>
      </c>
      <c r="L31" s="49">
        <f t="shared" si="4"/>
        <v>13864</v>
      </c>
      <c r="M31" s="52">
        <f>'Rīga valsts'!M31+'Rīga pārējie'!M31</f>
        <v>808</v>
      </c>
      <c r="N31" s="49">
        <f t="shared" si="5"/>
        <v>14672</v>
      </c>
    </row>
    <row r="32" spans="1:14" ht="14.25" customHeight="1" x14ac:dyDescent="0.25">
      <c r="A32" s="133" t="s">
        <v>32</v>
      </c>
      <c r="B32" s="21" t="s">
        <v>16</v>
      </c>
      <c r="C32" s="52">
        <f>'Rīga pārējie'!C32+'Rīga valsts'!C32</f>
        <v>10.92</v>
      </c>
      <c r="D32" s="52">
        <f>'Rīga pārējie'!D32+'Rīga valsts'!D32</f>
        <v>8.35</v>
      </c>
      <c r="E32" s="52">
        <f>'Rīga pārējie'!E32+'Rīga valsts'!E32</f>
        <v>0</v>
      </c>
      <c r="F32" s="52">
        <f>'Rīga pārējie'!F32+'Rīga valsts'!F32</f>
        <v>0</v>
      </c>
      <c r="G32" s="49">
        <f t="shared" si="2"/>
        <v>19.27</v>
      </c>
      <c r="H32" s="52">
        <f>'Rīga pārējie'!H32+'Rīga valsts'!H32</f>
        <v>4.7799999999999994</v>
      </c>
      <c r="I32" s="52">
        <f>'Rīga pārējie'!I32+'Rīga valsts'!I32</f>
        <v>0</v>
      </c>
      <c r="J32" s="52">
        <f>'Rīga pārējie'!J32+'Rīga valsts'!J32</f>
        <v>1.61</v>
      </c>
      <c r="K32" s="49">
        <f t="shared" si="3"/>
        <v>6.39</v>
      </c>
      <c r="L32" s="49">
        <f t="shared" si="4"/>
        <v>25.66</v>
      </c>
      <c r="M32" s="52">
        <f>'Rīga valsts'!M32+'Rīga pārējie'!M32</f>
        <v>0.22</v>
      </c>
      <c r="N32" s="49">
        <f t="shared" si="5"/>
        <v>25.88</v>
      </c>
    </row>
    <row r="33" spans="1:17" ht="14.25" customHeight="1" x14ac:dyDescent="0.25">
      <c r="A33" s="133"/>
      <c r="B33" s="21" t="s">
        <v>17</v>
      </c>
      <c r="C33" s="52">
        <f>'Rīga pārējie'!C33+'Rīga valsts'!C33</f>
        <v>239</v>
      </c>
      <c r="D33" s="52">
        <f>'Rīga pārējie'!D33+'Rīga valsts'!D33</f>
        <v>3</v>
      </c>
      <c r="E33" s="52">
        <f>'Rīga pārējie'!E33+'Rīga valsts'!E33</f>
        <v>0</v>
      </c>
      <c r="F33" s="52">
        <f>'Rīga pārējie'!F33+'Rīga valsts'!F33</f>
        <v>0</v>
      </c>
      <c r="G33" s="49">
        <f t="shared" si="2"/>
        <v>242</v>
      </c>
      <c r="H33" s="52">
        <f>'Rīga pārējie'!H33+'Rīga valsts'!H33</f>
        <v>17</v>
      </c>
      <c r="I33" s="52">
        <f>'Rīga pārējie'!I33+'Rīga valsts'!I33</f>
        <v>0</v>
      </c>
      <c r="J33" s="52">
        <f>'Rīga pārējie'!J33+'Rīga valsts'!J33</f>
        <v>25</v>
      </c>
      <c r="K33" s="49">
        <f t="shared" si="3"/>
        <v>42</v>
      </c>
      <c r="L33" s="49">
        <f t="shared" si="4"/>
        <v>284</v>
      </c>
      <c r="M33" s="52">
        <f>'Rīga valsts'!M33+'Rīga pārējie'!M33</f>
        <v>2</v>
      </c>
      <c r="N33" s="49">
        <f t="shared" si="5"/>
        <v>286</v>
      </c>
    </row>
    <row r="34" spans="1:17" ht="14.25" customHeight="1" x14ac:dyDescent="0.25">
      <c r="A34" s="133" t="s">
        <v>33</v>
      </c>
      <c r="B34" s="21" t="s">
        <v>16</v>
      </c>
      <c r="C34" s="52">
        <f>'Rīga pārējie'!C34+'Rīga valsts'!C34</f>
        <v>1.01</v>
      </c>
      <c r="D34" s="52">
        <f>'Rīga pārējie'!D34+'Rīga valsts'!D34</f>
        <v>0.97</v>
      </c>
      <c r="E34" s="52">
        <f>'Rīga pārējie'!E34+'Rīga valsts'!E34</f>
        <v>0.9</v>
      </c>
      <c r="F34" s="52">
        <f>'Rīga pārējie'!F34+'Rīga valsts'!F34</f>
        <v>0.4</v>
      </c>
      <c r="G34" s="49">
        <f t="shared" si="2"/>
        <v>3.28</v>
      </c>
      <c r="H34" s="52">
        <f>'Rīga pārējie'!H34+'Rīga valsts'!H34</f>
        <v>0.36</v>
      </c>
      <c r="I34" s="52">
        <f>'Rīga pārējie'!I34+'Rīga valsts'!I34</f>
        <v>0</v>
      </c>
      <c r="J34" s="52">
        <f>'Rīga pārējie'!J34+'Rīga valsts'!J34</f>
        <v>0</v>
      </c>
      <c r="K34" s="49">
        <f t="shared" si="3"/>
        <v>0.36</v>
      </c>
      <c r="L34" s="49">
        <f t="shared" si="4"/>
        <v>3.6399999999999997</v>
      </c>
      <c r="M34" s="52">
        <f>'Rīga valsts'!M34+'Rīga pārējie'!M34</f>
        <v>0.09</v>
      </c>
      <c r="N34" s="49">
        <f t="shared" si="5"/>
        <v>3.7299999999999995</v>
      </c>
    </row>
    <row r="35" spans="1:17" ht="14.25" customHeight="1" x14ac:dyDescent="0.25">
      <c r="A35" s="133"/>
      <c r="B35" s="21" t="s">
        <v>17</v>
      </c>
      <c r="C35" s="84">
        <f>'Rīga pārējie'!C35+'Rīga valsts'!C35</f>
        <v>167</v>
      </c>
      <c r="D35" s="84">
        <f>'Rīga pārējie'!D35+'Rīga valsts'!D35</f>
        <v>202</v>
      </c>
      <c r="E35" s="84">
        <f>'Rīga pārējie'!E35+'Rīga valsts'!E35</f>
        <v>153</v>
      </c>
      <c r="F35" s="84">
        <f>'Rīga pārējie'!F35+'Rīga valsts'!F35</f>
        <v>201</v>
      </c>
      <c r="G35" s="65">
        <f t="shared" si="2"/>
        <v>723</v>
      </c>
      <c r="H35" s="84">
        <f>'Rīga pārējie'!H35+'Rīga valsts'!H35</f>
        <v>42.3</v>
      </c>
      <c r="I35" s="84">
        <f>'Rīga pārējie'!I35+'Rīga valsts'!I35</f>
        <v>0</v>
      </c>
      <c r="J35" s="84">
        <f>'Rīga pārējie'!J35+'Rīga valsts'!J35</f>
        <v>0</v>
      </c>
      <c r="K35" s="65">
        <f t="shared" si="3"/>
        <v>42.3</v>
      </c>
      <c r="L35" s="65">
        <f t="shared" si="4"/>
        <v>765.3</v>
      </c>
      <c r="M35" s="84">
        <f>'Rīga valsts'!M35+'Rīga pārējie'!M35</f>
        <v>10.4</v>
      </c>
      <c r="N35" s="65">
        <f t="shared" si="5"/>
        <v>775.69999999999993</v>
      </c>
    </row>
    <row r="36" spans="1:17" ht="14.25" customHeight="1" x14ac:dyDescent="0.25">
      <c r="A36" s="133" t="s">
        <v>34</v>
      </c>
      <c r="B36" s="21" t="s">
        <v>16</v>
      </c>
      <c r="C36" s="52">
        <f>'Rīga pārējie'!C36+'Rīga valsts'!C36</f>
        <v>0</v>
      </c>
      <c r="D36" s="52">
        <f>'Rīga pārējie'!D36+'Rīga valsts'!D36</f>
        <v>14.9</v>
      </c>
      <c r="E36" s="52">
        <f>'Rīga pārējie'!E36+'Rīga valsts'!E36</f>
        <v>0</v>
      </c>
      <c r="F36" s="52">
        <f>'Rīga pārējie'!F36+'Rīga valsts'!F36</f>
        <v>10.5</v>
      </c>
      <c r="G36" s="49">
        <f t="shared" si="2"/>
        <v>25.4</v>
      </c>
      <c r="H36" s="52">
        <f>'Rīga pārējie'!H36+'Rīga valsts'!H36</f>
        <v>0.02</v>
      </c>
      <c r="I36" s="52">
        <f>'Rīga pārējie'!I36+'Rīga valsts'!I36</f>
        <v>0</v>
      </c>
      <c r="J36" s="52">
        <f>'Rīga pārējie'!J36+'Rīga valsts'!J36</f>
        <v>0</v>
      </c>
      <c r="K36" s="49">
        <f t="shared" si="3"/>
        <v>0.02</v>
      </c>
      <c r="L36" s="49">
        <f t="shared" si="4"/>
        <v>25.419999999999998</v>
      </c>
      <c r="M36" s="52">
        <f>'Rīga valsts'!M36+'Rīga pārējie'!M36</f>
        <v>0.51</v>
      </c>
      <c r="N36" s="49">
        <f t="shared" si="5"/>
        <v>25.93</v>
      </c>
      <c r="O36" s="43"/>
      <c r="P36" s="43"/>
      <c r="Q36" s="41"/>
    </row>
    <row r="37" spans="1:17" ht="14.25" customHeight="1" x14ac:dyDescent="0.25">
      <c r="A37" s="133"/>
      <c r="B37" s="21" t="s">
        <v>17</v>
      </c>
      <c r="C37" s="84">
        <f>'Rīga pārējie'!C37+'Rīga valsts'!C37</f>
        <v>0</v>
      </c>
      <c r="D37" s="84">
        <f>'Rīga pārējie'!D37+'Rīga valsts'!D37</f>
        <v>203</v>
      </c>
      <c r="E37" s="84">
        <f>'Rīga pārējie'!E37+'Rīga valsts'!E37</f>
        <v>0</v>
      </c>
      <c r="F37" s="84">
        <f>'Rīga pārējie'!F37+'Rīga valsts'!F37</f>
        <v>8.1999999999999993</v>
      </c>
      <c r="G37" s="65">
        <f t="shared" si="2"/>
        <v>211.2</v>
      </c>
      <c r="H37" s="84">
        <f>'Rīga pārējie'!H37+'Rīga valsts'!H37</f>
        <v>2.4</v>
      </c>
      <c r="I37" s="84">
        <f>'Rīga pārējie'!I37+'Rīga valsts'!I37</f>
        <v>0</v>
      </c>
      <c r="J37" s="84">
        <f>'Rīga pārējie'!J37+'Rīga valsts'!J37</f>
        <v>0</v>
      </c>
      <c r="K37" s="65">
        <f t="shared" si="3"/>
        <v>2.4</v>
      </c>
      <c r="L37" s="65">
        <f t="shared" si="4"/>
        <v>213.6</v>
      </c>
      <c r="M37" s="84">
        <f>'Rīga valsts'!M37+'Rīga pārējie'!M37</f>
        <v>8</v>
      </c>
      <c r="N37" s="65">
        <f t="shared" si="5"/>
        <v>221.6</v>
      </c>
      <c r="O37" s="43"/>
      <c r="P37" s="43"/>
      <c r="Q37" s="41"/>
    </row>
    <row r="38" spans="1:17" ht="14.25" customHeight="1" x14ac:dyDescent="0.25">
      <c r="A38" s="23" t="s">
        <v>35</v>
      </c>
      <c r="B38" s="21" t="s">
        <v>16</v>
      </c>
      <c r="C38" s="14">
        <f>C4+C12+C14+C16+C18+C20+C22+C24+C26+C28+C30+C32+C34+C36</f>
        <v>5434.25</v>
      </c>
      <c r="D38" s="49">
        <f t="shared" ref="D38:F39" si="6">D4+D12+D14+D16+D18+D20+D22+D24+D26+D28+D30+D32+D34+D36</f>
        <v>4908.9399999999996</v>
      </c>
      <c r="E38" s="49">
        <f t="shared" si="6"/>
        <v>42.1</v>
      </c>
      <c r="F38" s="49">
        <f t="shared" si="6"/>
        <v>82.300000000000011</v>
      </c>
      <c r="G38" s="49">
        <f>SUM(C38:F38)</f>
        <v>10467.589999999998</v>
      </c>
      <c r="H38" s="49">
        <f>H4+H12+H14+H16+H18+H20+H22+H24+H26+H28+H30+H32+H34+H36</f>
        <v>5359.4099999999989</v>
      </c>
      <c r="I38" s="49">
        <f t="shared" ref="I38:J39" si="7">I4+I12+I14+I16+I18+I20+I22+I24+I26+I28+I30+I32+I34+I36</f>
        <v>309.73</v>
      </c>
      <c r="J38" s="49">
        <f t="shared" si="7"/>
        <v>595.58000000000004</v>
      </c>
      <c r="K38" s="49">
        <f>SUM(H38:J38)</f>
        <v>6264.7199999999993</v>
      </c>
      <c r="L38" s="49">
        <f>G38+K38</f>
        <v>16732.309999999998</v>
      </c>
      <c r="M38" s="14">
        <f>M4+M12+M14+M16+M18+M20+M22+M24+M26+M28+M30+M32+M34+M36</f>
        <v>1632.8600000000001</v>
      </c>
      <c r="N38" s="14">
        <f t="shared" si="5"/>
        <v>18365.169999999998</v>
      </c>
      <c r="O38" s="42"/>
      <c r="P38" s="43"/>
      <c r="Q38" s="41"/>
    </row>
    <row r="39" spans="1:17" ht="14.25" customHeight="1" x14ac:dyDescent="0.25">
      <c r="A39" s="21"/>
      <c r="B39" s="21" t="s">
        <v>17</v>
      </c>
      <c r="C39" s="65">
        <f>C5+C13+C15+C17+C19+C21+C23+C25+C27+C29+C31+C33+C35+C37</f>
        <v>630230</v>
      </c>
      <c r="D39" s="65">
        <f t="shared" si="6"/>
        <v>322162</v>
      </c>
      <c r="E39" s="65">
        <f t="shared" si="6"/>
        <v>1362</v>
      </c>
      <c r="F39" s="65">
        <f t="shared" si="6"/>
        <v>3133.2</v>
      </c>
      <c r="G39" s="65">
        <f t="shared" si="2"/>
        <v>956887.2</v>
      </c>
      <c r="H39" s="65">
        <f>H5+H13+H15+H17+H19+H21+H23+H25+H27+H29+H31+H33+H35+H37</f>
        <v>693591.62600000005</v>
      </c>
      <c r="I39" s="65">
        <f t="shared" si="7"/>
        <v>32827.4</v>
      </c>
      <c r="J39" s="65">
        <f t="shared" si="7"/>
        <v>97579.520000000004</v>
      </c>
      <c r="K39" s="65">
        <f>SUM(H39:J39)</f>
        <v>823998.54600000009</v>
      </c>
      <c r="L39" s="65">
        <f t="shared" si="4"/>
        <v>1780885.746</v>
      </c>
      <c r="M39" s="65">
        <f>M5+M13+M15+M17+M19+M21+M23+M25+M27+M29+M31+M33+M35+M37</f>
        <v>183218.52</v>
      </c>
      <c r="N39" s="65">
        <f t="shared" si="5"/>
        <v>1964104.2660000001</v>
      </c>
      <c r="O39" s="43"/>
      <c r="P39" s="43"/>
      <c r="Q39" s="41"/>
    </row>
    <row r="40" spans="1:17" ht="14.25" customHeight="1" x14ac:dyDescent="0.25">
      <c r="O40" s="43"/>
      <c r="P40" s="43"/>
      <c r="Q40" s="41"/>
    </row>
    <row r="41" spans="1:17" ht="14.25" customHeight="1" x14ac:dyDescent="0.25">
      <c r="O41" s="43"/>
      <c r="P41" s="43"/>
      <c r="Q41" s="41"/>
    </row>
    <row r="42" spans="1:17" ht="14.25" customHeight="1" x14ac:dyDescent="0.25">
      <c r="Q42" s="41"/>
    </row>
    <row r="43" spans="1:17" ht="14.25" customHeight="1" x14ac:dyDescent="0.25"/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2" bottom="0.19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Kurzeme valsts</vt:lpstr>
      <vt:lpstr>Kurzeme pārējie</vt:lpstr>
      <vt:lpstr>Kurzeme kopā</vt:lpstr>
      <vt:lpstr>Latgale valsts</vt:lpstr>
      <vt:lpstr>Latgale pārējie</vt:lpstr>
      <vt:lpstr>Latgale kopā</vt:lpstr>
      <vt:lpstr>Rīga valsts</vt:lpstr>
      <vt:lpstr>Rīga pārējie</vt:lpstr>
      <vt:lpstr>Rīga kopā</vt:lpstr>
      <vt:lpstr>Vidzeme valsts</vt:lpstr>
      <vt:lpstr>Vidzeme pārējie</vt:lpstr>
      <vt:lpstr>Vidzeme kopā</vt:lpstr>
      <vt:lpstr>Zemgale valst</vt:lpstr>
      <vt:lpstr>Zemgale pārējie</vt:lpstr>
      <vt:lpstr>Zemgale kopā</vt:lpstr>
      <vt:lpstr>Valsts kopā</vt:lpstr>
      <vt:lpstr>Pārējie kopā</vt:lpstr>
      <vt:lpstr>Visi kopā</vt:lpstr>
      <vt:lpstr>'Kurzeme pārējie'!OLE_LINK1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Inta Strazdiņa</cp:lastModifiedBy>
  <cp:lastPrinted>2016-07-22T05:54:59Z</cp:lastPrinted>
  <dcterms:created xsi:type="dcterms:W3CDTF">2014-04-10T08:20:52Z</dcterms:created>
  <dcterms:modified xsi:type="dcterms:W3CDTF">2016-07-22T07:11:42Z</dcterms:modified>
</cp:coreProperties>
</file>