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2"/>
  </bookViews>
  <sheets>
    <sheet name="Kurzeme valsts" sheetId="1" r:id="rId1"/>
    <sheet name="Kurzeme pārējie" sheetId="2" r:id="rId2"/>
    <sheet name="Kurzeme kopā" sheetId="3" r:id="rId3"/>
    <sheet name="Latgale valsts" sheetId="4" r:id="rId4"/>
    <sheet name="Latgale pārējie" sheetId="5" r:id="rId5"/>
    <sheet name="Latgale kopā" sheetId="6" r:id="rId6"/>
    <sheet name="Rīga, Pierīga valsts" sheetId="7" r:id="rId7"/>
    <sheet name="Rīga, Pierīga pārējie" sheetId="8" r:id="rId8"/>
    <sheet name="Rīga,Pierīga kopā" sheetId="9" r:id="rId9"/>
    <sheet name="Vidzeme valsts" sheetId="10" r:id="rId10"/>
    <sheet name="Vidzeme pārējie" sheetId="11" r:id="rId11"/>
    <sheet name="Vidzeme kopā" sheetId="12" r:id="rId12"/>
    <sheet name="Zemgale valsts" sheetId="13" r:id="rId13"/>
    <sheet name="Zemgale pārējie" sheetId="14" r:id="rId14"/>
    <sheet name="Zemgale kopā" sheetId="15" r:id="rId15"/>
    <sheet name="Valsts kopā" sheetId="16" r:id="rId16"/>
    <sheet name="Pārējie kopā" sheetId="17" r:id="rId17"/>
    <sheet name="Visi kopā" sheetId="18" r:id="rId18"/>
  </sheets>
  <definedNames>
    <definedName name="OLE_LINK1" localSheetId="1">'Kurzeme pārējie'!$A$2</definedName>
  </definedNames>
  <calcPr fullCalcOnLoad="1"/>
</workbook>
</file>

<file path=xl/sharedStrings.xml><?xml version="1.0" encoding="utf-8"?>
<sst xmlns="http://schemas.openxmlformats.org/spreadsheetml/2006/main" count="1278" uniqueCount="60">
  <si>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</si>
  <si>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</si>
  <si>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</si>
  <si>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</si>
  <si>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</si>
  <si>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</si>
  <si>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</si>
  <si>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</si>
  <si>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</si>
  <si>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</si>
  <si>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</si>
  <si>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</si>
  <si>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</si>
  <si>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</si>
  <si>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</si>
  <si>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</si>
  <si>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</si>
  <si>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</si>
  <si>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Kopšanas cirte</t>
  </si>
  <si>
    <t>Sanitārā vienlaidus cirte</t>
  </si>
  <si>
    <t>Sanitārā izlases cirte</t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</si>
  <si>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</si>
  <si>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</si>
  <si>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</si>
  <si>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</si>
  <si>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</si>
  <si>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</si>
  <si>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</si>
  <si>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</si>
  <si>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</si>
  <si>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</si>
  <si>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</si>
  <si>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</rPr>
      <t>3</t>
    </r>
  </si>
  <si>
    <t>Latgales reģions, visi meži kopā, 2014</t>
  </si>
  <si>
    <t>Latgales reģions, pārējie meži 2014</t>
  </si>
  <si>
    <t>Latgales reģions, valsts meži 2014</t>
  </si>
  <si>
    <t>Kurzemes reģions, visi meži kopā 2014</t>
  </si>
  <si>
    <t>Kurzemes reģions, pārējie meži 2014</t>
  </si>
  <si>
    <t>Kurzemes reģions, valsts meži, 2014</t>
  </si>
  <si>
    <t>Rīgas reģions, pārējie meži, 2015</t>
  </si>
  <si>
    <t>Rīgas reģions, visi meži kopā, 2014</t>
  </si>
  <si>
    <t>Valstī visi meži kopā, 2014.</t>
  </si>
  <si>
    <t>Valstī kopā pārējie meži, 2014.</t>
  </si>
  <si>
    <t>Valstī kopā valsts meži, 2014.</t>
  </si>
  <si>
    <t>Zemgales reģions, visi meži kopā,2014.</t>
  </si>
  <si>
    <t>Zemgales reģions, pārējie meži, 2014.</t>
  </si>
  <si>
    <t>Zemgales reģions, valsts meži, 2014.</t>
  </si>
  <si>
    <t>Vidzemes reģions, visi meži kopā, 2014.</t>
  </si>
  <si>
    <t>Vidzemes reģions, pārējie meži, 2014.</t>
  </si>
  <si>
    <t>Vidzemes reģions, valsts meži, 2014.</t>
  </si>
  <si>
    <t>tai skaitā kailcirte pēc caurmēra</t>
  </si>
  <si>
    <r>
      <t>tai skaitā kailcirte</t>
    </r>
    <r>
      <rPr>
        <sz val="10"/>
        <color indexed="8"/>
        <rFont val="Times New Roman"/>
        <family val="1"/>
      </rPr>
      <t xml:space="preserve"> (un kailcirte ar sēklas koku atstāšanu,)</t>
    </r>
  </si>
  <si>
    <r>
      <t>tai skaitā izlases cirte</t>
    </r>
    <r>
      <rPr>
        <sz val="10"/>
        <color indexed="8"/>
        <rFont val="Times New Roman"/>
        <family val="1"/>
      </rPr>
      <t xml:space="preserve"> (un izlases cirtes pēdējais paņēmiens, sēklas koku novākšana, caurmēra izlases cirte)</t>
    </r>
  </si>
  <si>
    <r>
      <t xml:space="preserve"> </t>
    </r>
    <r>
      <rPr>
        <b/>
        <sz val="10"/>
        <color indexed="8"/>
        <rFont val="Times New Roman"/>
        <family val="1"/>
      </rPr>
      <t>Rekonstruktīvā vienlaidus cirte</t>
    </r>
  </si>
  <si>
    <r>
      <t xml:space="preserve"> </t>
    </r>
    <r>
      <rPr>
        <b/>
        <sz val="10"/>
        <color indexed="8"/>
        <rFont val="Times New Roman"/>
        <family val="1"/>
      </rPr>
      <t>Rekonstruktīvā izlases cirte</t>
    </r>
  </si>
  <si>
    <r>
      <t>tai skaitā kailcirte</t>
    </r>
    <r>
      <rPr>
        <sz val="10"/>
        <rFont val="Times New Roman"/>
        <family val="1"/>
      </rPr>
      <t xml:space="preserve"> (un kailcirte ar sēklas koku atstāšanu,)</t>
    </r>
  </si>
  <si>
    <r>
      <t>tai skaitā izlases cirte</t>
    </r>
    <r>
      <rPr>
        <sz val="10"/>
        <rFont val="Times New Roman"/>
        <family val="1"/>
      </rPr>
      <t xml:space="preserve"> (un izlases cirtes pēdējais paņēmiens, sēklas koku novākšana, caurmēra izlases cirte)</t>
    </r>
  </si>
  <si>
    <r>
      <t xml:space="preserve"> </t>
    </r>
    <r>
      <rPr>
        <b/>
        <sz val="10"/>
        <rFont val="Times New Roman"/>
        <family val="1"/>
      </rPr>
      <t>Rekonstruktīvā vienlaidus cirte</t>
    </r>
  </si>
  <si>
    <r>
      <t xml:space="preserve"> </t>
    </r>
    <r>
      <rPr>
        <b/>
        <sz val="10"/>
        <rFont val="Times New Roman"/>
        <family val="1"/>
      </rPr>
      <t>Rekonstruktīvā izlases cirte</t>
    </r>
  </si>
  <si>
    <t>Rīgas reģions, valsts meži,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</si>
</sst>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4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center" wrapText="1"/>
    </xf>
    <xf numFmtId="164" fontId="44" fillId="0" borderId="10" xfId="0" applyNumberFormat="1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vertical="center" wrapText="1"/>
    </xf>
    <xf numFmtId="164" fontId="45" fillId="0" borderId="11" xfId="0" applyNumberFormat="1" applyFont="1" applyFill="1" applyBorder="1" applyAlignment="1">
      <alignment vertical="center" wrapText="1"/>
    </xf>
    <xf numFmtId="164" fontId="44" fillId="0" borderId="11" xfId="0" applyNumberFormat="1" applyFont="1" applyFill="1" applyBorder="1" applyAlignment="1">
      <alignment vertical="center" wrapText="1"/>
    </xf>
    <xf numFmtId="164" fontId="22" fillId="0" borderId="11" xfId="0" applyNumberFormat="1" applyFont="1" applyFill="1" applyBorder="1" applyAlignment="1">
      <alignment vertical="center" wrapText="1"/>
    </xf>
    <xf numFmtId="164" fontId="23" fillId="0" borderId="11" xfId="0" applyNumberFormat="1" applyFont="1" applyFill="1" applyBorder="1" applyAlignment="1">
      <alignment vertical="center" wrapText="1"/>
    </xf>
    <xf numFmtId="164" fontId="47" fillId="0" borderId="10" xfId="0" applyNumberFormat="1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7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164" fontId="23" fillId="0" borderId="10" xfId="0" applyNumberFormat="1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 vertical="top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47" fillId="0" borderId="0" xfId="0" applyFont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 vertical="top" wrapText="1"/>
    </xf>
    <xf numFmtId="164" fontId="47" fillId="0" borderId="10" xfId="0" applyNumberFormat="1" applyFont="1" applyFill="1" applyBorder="1" applyAlignment="1">
      <alignment horizontal="right"/>
    </xf>
    <xf numFmtId="164" fontId="45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top" wrapText="1"/>
    </xf>
    <xf numFmtId="164" fontId="51" fillId="0" borderId="1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32.28125" style="44" customWidth="1"/>
    <col min="2" max="2" width="3.421875" style="44" customWidth="1"/>
    <col min="3" max="4" width="9.140625" style="44" customWidth="1"/>
    <col min="5" max="5" width="6.140625" style="44" customWidth="1"/>
    <col min="6" max="6" width="5.8515625" style="44" customWidth="1"/>
    <col min="7" max="7" width="13.140625" style="44" customWidth="1"/>
    <col min="8" max="8" width="9.140625" style="44" customWidth="1"/>
    <col min="9" max="9" width="6.57421875" style="44" customWidth="1"/>
    <col min="10" max="10" width="7.28125" style="44" customWidth="1"/>
    <col min="11" max="11" width="10.8515625" style="44" customWidth="1"/>
    <col min="12" max="12" width="7.8515625" style="44" customWidth="1"/>
    <col min="13" max="13" width="6.140625" style="44" customWidth="1"/>
    <col min="14" max="14" width="12.140625" style="44" customWidth="1"/>
    <col min="15" max="16384" width="9.140625" style="44" customWidth="1"/>
  </cols>
  <sheetData>
    <row r="1" ht="12" customHeight="1">
      <c r="A1" s="44" t="s">
        <v>38</v>
      </c>
    </row>
    <row r="2" spans="1:14" ht="14.25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26.25" customHeight="1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5" ht="15" customHeight="1">
      <c r="A4" s="25" t="s">
        <v>15</v>
      </c>
      <c r="B4" s="23" t="s">
        <v>16</v>
      </c>
      <c r="C4" s="35">
        <f>C6+C8+C10</f>
        <v>1976.0000000000002</v>
      </c>
      <c r="D4" s="35">
        <f>D6+D8+D10</f>
        <v>596.9</v>
      </c>
      <c r="E4" s="35">
        <f>E6+E8+E10</f>
        <v>0</v>
      </c>
      <c r="F4" s="35">
        <f aca="true" t="shared" si="0" ref="F4:M5">F6+F8+F10</f>
        <v>0</v>
      </c>
      <c r="G4" s="35">
        <f t="shared" si="0"/>
        <v>2572.9</v>
      </c>
      <c r="H4" s="35">
        <f t="shared" si="0"/>
        <v>1462.8</v>
      </c>
      <c r="I4" s="35">
        <f t="shared" si="0"/>
        <v>31.5</v>
      </c>
      <c r="J4" s="35">
        <f t="shared" si="0"/>
        <v>121.9</v>
      </c>
      <c r="K4" s="35">
        <f t="shared" si="0"/>
        <v>1616.2</v>
      </c>
      <c r="L4" s="35">
        <f t="shared" si="0"/>
        <v>4189.099999999999</v>
      </c>
      <c r="M4" s="35">
        <f t="shared" si="0"/>
        <v>32.8</v>
      </c>
      <c r="N4" s="35">
        <f>N6+N8+N10</f>
        <v>4221.900000000001</v>
      </c>
      <c r="O4" s="45"/>
    </row>
    <row r="5" spans="1:15" ht="15" customHeight="1">
      <c r="A5" s="25"/>
      <c r="B5" s="23" t="s">
        <v>17</v>
      </c>
      <c r="C5" s="4">
        <f>C7+C9+C11</f>
        <v>544157</v>
      </c>
      <c r="D5" s="4">
        <f>D7+D9+D11</f>
        <v>149208</v>
      </c>
      <c r="E5" s="4">
        <f>E7+E9+E11</f>
        <v>0</v>
      </c>
      <c r="F5" s="4">
        <f>F7+F9+F11</f>
        <v>0</v>
      </c>
      <c r="G5" s="4">
        <f>G7+G9+G11</f>
        <v>693365</v>
      </c>
      <c r="H5" s="4">
        <f>H7+H9+H11</f>
        <v>372704</v>
      </c>
      <c r="I5" s="4">
        <f t="shared" si="0"/>
        <v>8211</v>
      </c>
      <c r="J5" s="4">
        <f t="shared" si="0"/>
        <v>34659</v>
      </c>
      <c r="K5" s="4">
        <f t="shared" si="0"/>
        <v>415574</v>
      </c>
      <c r="L5" s="4">
        <f t="shared" si="0"/>
        <v>1108939</v>
      </c>
      <c r="M5" s="4">
        <f>M7+M9+M11</f>
        <v>5965</v>
      </c>
      <c r="N5" s="4">
        <f>N7+N9+N11</f>
        <v>1114904</v>
      </c>
      <c r="O5" s="45"/>
    </row>
    <row r="6" spans="1:15" ht="15" customHeight="1">
      <c r="A6" s="90" t="s">
        <v>51</v>
      </c>
      <c r="B6" s="3" t="s">
        <v>16</v>
      </c>
      <c r="C6" s="47">
        <v>1703.9</v>
      </c>
      <c r="D6" s="47">
        <v>593.6</v>
      </c>
      <c r="E6" s="19">
        <v>0</v>
      </c>
      <c r="F6" s="19">
        <v>0</v>
      </c>
      <c r="G6" s="19">
        <f>SUM(C6:F6)</f>
        <v>2297.5</v>
      </c>
      <c r="H6" s="47">
        <v>1437.9</v>
      </c>
      <c r="I6" s="47">
        <v>31.3</v>
      </c>
      <c r="J6" s="47">
        <v>116.7</v>
      </c>
      <c r="K6" s="19">
        <f>SUM(H6:J6)</f>
        <v>1585.9</v>
      </c>
      <c r="L6" s="19">
        <f>G6+K6</f>
        <v>3883.4</v>
      </c>
      <c r="M6" s="47">
        <v>32.8</v>
      </c>
      <c r="N6" s="20">
        <f>SUM(L6:M6)</f>
        <v>3916.2000000000003</v>
      </c>
      <c r="O6" s="45"/>
    </row>
    <row r="7" spans="1:15" ht="15.75">
      <c r="A7" s="90"/>
      <c r="B7" s="23" t="s">
        <v>17</v>
      </c>
      <c r="C7" s="54">
        <v>502239</v>
      </c>
      <c r="D7" s="54">
        <v>148790</v>
      </c>
      <c r="E7" s="21">
        <v>0</v>
      </c>
      <c r="F7" s="21">
        <v>0</v>
      </c>
      <c r="G7" s="21">
        <f>SUM(C7:F7)</f>
        <v>651029</v>
      </c>
      <c r="H7" s="54">
        <v>369090</v>
      </c>
      <c r="I7" s="54">
        <v>8174</v>
      </c>
      <c r="J7" s="54">
        <v>34100</v>
      </c>
      <c r="K7" s="21">
        <f aca="true" t="shared" si="1" ref="K7:K37">SUM(H7:J7)</f>
        <v>411364</v>
      </c>
      <c r="L7" s="21">
        <f aca="true" t="shared" si="2" ref="L7:L37">G7+K7</f>
        <v>1062393</v>
      </c>
      <c r="M7" s="54">
        <v>5965</v>
      </c>
      <c r="N7" s="21">
        <f aca="true" t="shared" si="3" ref="N7:N37">SUM(L7:M7)</f>
        <v>1068358</v>
      </c>
      <c r="O7" s="45"/>
    </row>
    <row r="8" spans="1:15" ht="12.75">
      <c r="A8" s="90" t="s">
        <v>52</v>
      </c>
      <c r="B8" s="23" t="s">
        <v>16</v>
      </c>
      <c r="C8" s="41">
        <v>270.2</v>
      </c>
      <c r="D8" s="41">
        <v>3.3</v>
      </c>
      <c r="E8" s="41">
        <v>0</v>
      </c>
      <c r="F8" s="41">
        <v>0</v>
      </c>
      <c r="G8" s="41">
        <f aca="true" t="shared" si="4" ref="G8:G37">SUM(C8:F8)</f>
        <v>273.5</v>
      </c>
      <c r="H8" s="41">
        <v>24.1</v>
      </c>
      <c r="I8" s="41">
        <v>0.2</v>
      </c>
      <c r="J8" s="41">
        <v>5.2</v>
      </c>
      <c r="K8" s="41">
        <f t="shared" si="1"/>
        <v>29.5</v>
      </c>
      <c r="L8" s="41">
        <f t="shared" si="2"/>
        <v>303</v>
      </c>
      <c r="M8" s="41">
        <v>0</v>
      </c>
      <c r="N8" s="41">
        <f t="shared" si="3"/>
        <v>303</v>
      </c>
      <c r="O8" s="45"/>
    </row>
    <row r="9" spans="1:15" ht="29.25" customHeight="1">
      <c r="A9" s="90"/>
      <c r="B9" s="23" t="s">
        <v>17</v>
      </c>
      <c r="C9" s="19">
        <v>41422</v>
      </c>
      <c r="D9" s="19">
        <v>418</v>
      </c>
      <c r="E9" s="19">
        <v>0</v>
      </c>
      <c r="F9" s="19">
        <v>0</v>
      </c>
      <c r="G9" s="19">
        <f>SUM(C9:F9)</f>
        <v>41840</v>
      </c>
      <c r="H9" s="19">
        <v>3516</v>
      </c>
      <c r="I9" s="19">
        <v>37</v>
      </c>
      <c r="J9" s="19">
        <v>559</v>
      </c>
      <c r="K9" s="19">
        <f t="shared" si="1"/>
        <v>4112</v>
      </c>
      <c r="L9" s="19">
        <f>G9+K9</f>
        <v>45952</v>
      </c>
      <c r="M9" s="19">
        <v>0</v>
      </c>
      <c r="N9" s="19">
        <f>SUM(L9:M9)</f>
        <v>45952</v>
      </c>
      <c r="O9" s="45"/>
    </row>
    <row r="10" spans="1:15" ht="12.75" customHeight="1">
      <c r="A10" s="90" t="s">
        <v>50</v>
      </c>
      <c r="B10" s="23" t="s">
        <v>16</v>
      </c>
      <c r="C10" s="19">
        <v>1.9</v>
      </c>
      <c r="D10" s="19">
        <v>0</v>
      </c>
      <c r="E10" s="19">
        <v>0</v>
      </c>
      <c r="F10" s="19">
        <v>0</v>
      </c>
      <c r="G10" s="19">
        <f t="shared" si="4"/>
        <v>1.9</v>
      </c>
      <c r="H10" s="19">
        <v>0.8</v>
      </c>
      <c r="I10" s="19">
        <v>0</v>
      </c>
      <c r="J10" s="19">
        <v>0</v>
      </c>
      <c r="K10" s="19">
        <f t="shared" si="1"/>
        <v>0.8</v>
      </c>
      <c r="L10" s="19">
        <f t="shared" si="2"/>
        <v>2.7</v>
      </c>
      <c r="M10" s="19">
        <v>0</v>
      </c>
      <c r="N10" s="19">
        <f t="shared" si="3"/>
        <v>2.7</v>
      </c>
      <c r="O10" s="45"/>
    </row>
    <row r="11" spans="1:15" ht="12.75" customHeight="1">
      <c r="A11" s="90"/>
      <c r="B11" s="23" t="s">
        <v>17</v>
      </c>
      <c r="C11" s="19">
        <v>496</v>
      </c>
      <c r="D11" s="19">
        <v>0</v>
      </c>
      <c r="E11" s="19">
        <v>0</v>
      </c>
      <c r="F11" s="19">
        <v>0</v>
      </c>
      <c r="G11" s="19">
        <f t="shared" si="4"/>
        <v>496</v>
      </c>
      <c r="H11" s="19">
        <v>98</v>
      </c>
      <c r="I11" s="19">
        <v>0</v>
      </c>
      <c r="J11" s="19">
        <v>0</v>
      </c>
      <c r="K11" s="19">
        <f t="shared" si="1"/>
        <v>98</v>
      </c>
      <c r="L11" s="19">
        <f t="shared" si="2"/>
        <v>594</v>
      </c>
      <c r="M11" s="19">
        <v>0</v>
      </c>
      <c r="N11" s="19">
        <f>SUM(L11:M11)</f>
        <v>594</v>
      </c>
      <c r="O11" s="45"/>
    </row>
    <row r="12" spans="1:15" ht="13.5" customHeight="1">
      <c r="A12" s="25" t="s">
        <v>18</v>
      </c>
      <c r="B12" s="23" t="s">
        <v>16</v>
      </c>
      <c r="C12" s="22">
        <v>2850.4</v>
      </c>
      <c r="D12" s="22">
        <v>1922.9</v>
      </c>
      <c r="E12" s="22">
        <v>12.3</v>
      </c>
      <c r="F12" s="22">
        <v>4.7</v>
      </c>
      <c r="G12" s="22">
        <f t="shared" si="4"/>
        <v>4790.3</v>
      </c>
      <c r="H12" s="22">
        <v>858.7</v>
      </c>
      <c r="I12" s="22">
        <v>45.5</v>
      </c>
      <c r="J12" s="22">
        <v>45.4</v>
      </c>
      <c r="K12" s="22">
        <f t="shared" si="1"/>
        <v>949.6</v>
      </c>
      <c r="L12" s="22">
        <f t="shared" si="2"/>
        <v>5739.900000000001</v>
      </c>
      <c r="M12" s="22">
        <v>0.9</v>
      </c>
      <c r="N12" s="22">
        <f t="shared" si="3"/>
        <v>5740.8</v>
      </c>
      <c r="O12" s="45"/>
    </row>
    <row r="13" spans="1:15" ht="12.75" customHeight="1">
      <c r="A13" s="23" t="s">
        <v>31</v>
      </c>
      <c r="B13" s="23" t="s">
        <v>17</v>
      </c>
      <c r="C13" s="22">
        <v>177160</v>
      </c>
      <c r="D13" s="22">
        <v>113908</v>
      </c>
      <c r="E13" s="22">
        <v>58</v>
      </c>
      <c r="F13" s="22">
        <v>54</v>
      </c>
      <c r="G13" s="22">
        <f t="shared" si="4"/>
        <v>291180</v>
      </c>
      <c r="H13" s="22">
        <v>52164</v>
      </c>
      <c r="I13" s="22">
        <v>3019</v>
      </c>
      <c r="J13" s="22">
        <v>2544</v>
      </c>
      <c r="K13" s="22">
        <f t="shared" si="1"/>
        <v>57727</v>
      </c>
      <c r="L13" s="22">
        <f t="shared" si="2"/>
        <v>348907</v>
      </c>
      <c r="M13" s="22">
        <v>32</v>
      </c>
      <c r="N13" s="22">
        <f t="shared" si="3"/>
        <v>348939</v>
      </c>
      <c r="O13" s="45"/>
    </row>
    <row r="14" spans="1:15" ht="12.75" customHeight="1">
      <c r="A14" s="90" t="s">
        <v>19</v>
      </c>
      <c r="B14" s="23" t="s">
        <v>16</v>
      </c>
      <c r="C14" s="10">
        <v>31.1</v>
      </c>
      <c r="D14" s="10">
        <v>43.4</v>
      </c>
      <c r="E14" s="10">
        <v>0</v>
      </c>
      <c r="F14" s="10">
        <v>0.6</v>
      </c>
      <c r="G14" s="10">
        <f t="shared" si="4"/>
        <v>75.1</v>
      </c>
      <c r="H14" s="10">
        <v>30.9</v>
      </c>
      <c r="I14" s="10">
        <v>0.4</v>
      </c>
      <c r="J14" s="10">
        <v>1.7</v>
      </c>
      <c r="K14" s="10">
        <f t="shared" si="1"/>
        <v>33</v>
      </c>
      <c r="L14" s="10">
        <f t="shared" si="2"/>
        <v>108.1</v>
      </c>
      <c r="M14" s="10">
        <v>0</v>
      </c>
      <c r="N14" s="10">
        <f t="shared" si="3"/>
        <v>108.1</v>
      </c>
      <c r="O14" s="45"/>
    </row>
    <row r="15" spans="1:15" ht="12.75" customHeight="1">
      <c r="A15" s="90"/>
      <c r="B15" s="23" t="s">
        <v>17</v>
      </c>
      <c r="C15" s="10">
        <v>4974</v>
      </c>
      <c r="D15" s="10">
        <v>5954</v>
      </c>
      <c r="E15" s="10">
        <v>0</v>
      </c>
      <c r="F15" s="10">
        <v>39</v>
      </c>
      <c r="G15" s="10">
        <f t="shared" si="4"/>
        <v>10967</v>
      </c>
      <c r="H15" s="10">
        <v>4069</v>
      </c>
      <c r="I15" s="10">
        <v>46</v>
      </c>
      <c r="J15" s="10">
        <v>379</v>
      </c>
      <c r="K15" s="10">
        <f t="shared" si="1"/>
        <v>4494</v>
      </c>
      <c r="L15" s="10">
        <f t="shared" si="2"/>
        <v>15461</v>
      </c>
      <c r="M15" s="10">
        <v>0</v>
      </c>
      <c r="N15" s="10">
        <f t="shared" si="3"/>
        <v>15461</v>
      </c>
      <c r="O15" s="45"/>
    </row>
    <row r="16" spans="1:15" ht="12.75" customHeight="1">
      <c r="A16" s="90" t="s">
        <v>20</v>
      </c>
      <c r="B16" s="23" t="s">
        <v>16</v>
      </c>
      <c r="C16" s="10">
        <v>3673.5</v>
      </c>
      <c r="D16" s="10">
        <v>2038.2</v>
      </c>
      <c r="E16" s="10">
        <v>0.7</v>
      </c>
      <c r="F16" s="10">
        <v>38.7</v>
      </c>
      <c r="G16" s="10">
        <f t="shared" si="4"/>
        <v>5751.099999999999</v>
      </c>
      <c r="H16" s="10">
        <v>919.2</v>
      </c>
      <c r="I16" s="10">
        <v>40.4</v>
      </c>
      <c r="J16" s="10">
        <v>27.6</v>
      </c>
      <c r="K16" s="10">
        <f t="shared" si="1"/>
        <v>987.2</v>
      </c>
      <c r="L16" s="10">
        <f t="shared" si="2"/>
        <v>6738.299999999999</v>
      </c>
      <c r="M16" s="10">
        <v>2.2</v>
      </c>
      <c r="N16" s="10">
        <f t="shared" si="3"/>
        <v>6740.499999999999</v>
      </c>
      <c r="O16" s="45"/>
    </row>
    <row r="17" spans="1:15" ht="12.75" customHeight="1">
      <c r="A17" s="90"/>
      <c r="B17" s="23" t="s">
        <v>17</v>
      </c>
      <c r="C17" s="10">
        <v>30700</v>
      </c>
      <c r="D17" s="10">
        <v>21183</v>
      </c>
      <c r="E17" s="10">
        <v>3</v>
      </c>
      <c r="F17" s="10">
        <v>1636</v>
      </c>
      <c r="G17" s="10">
        <f t="shared" si="4"/>
        <v>53522</v>
      </c>
      <c r="H17" s="10">
        <v>8869</v>
      </c>
      <c r="I17" s="10">
        <v>428</v>
      </c>
      <c r="J17" s="10">
        <v>374</v>
      </c>
      <c r="K17" s="10">
        <f t="shared" si="1"/>
        <v>9671</v>
      </c>
      <c r="L17" s="10">
        <f t="shared" si="2"/>
        <v>63193</v>
      </c>
      <c r="M17" s="10">
        <v>52</v>
      </c>
      <c r="N17" s="10">
        <f t="shared" si="3"/>
        <v>63245</v>
      </c>
      <c r="O17" s="45"/>
    </row>
    <row r="18" spans="1:15" ht="12.75" customHeight="1">
      <c r="A18" s="92" t="s">
        <v>53</v>
      </c>
      <c r="B18" s="23" t="s">
        <v>16</v>
      </c>
      <c r="C18" s="42">
        <v>1</v>
      </c>
      <c r="D18" s="42">
        <v>0.6</v>
      </c>
      <c r="E18" s="42">
        <v>0</v>
      </c>
      <c r="F18" s="42">
        <v>0</v>
      </c>
      <c r="G18" s="42">
        <f t="shared" si="4"/>
        <v>1.6</v>
      </c>
      <c r="H18" s="42">
        <v>0</v>
      </c>
      <c r="I18" s="42">
        <v>0</v>
      </c>
      <c r="J18" s="42">
        <v>0</v>
      </c>
      <c r="K18" s="42">
        <f t="shared" si="1"/>
        <v>0</v>
      </c>
      <c r="L18" s="42">
        <f t="shared" si="2"/>
        <v>1.6</v>
      </c>
      <c r="M18" s="42">
        <v>0</v>
      </c>
      <c r="N18" s="42">
        <f t="shared" si="3"/>
        <v>1.6</v>
      </c>
      <c r="O18" s="45"/>
    </row>
    <row r="19" spans="1:15" ht="12.75" customHeight="1">
      <c r="A19" s="92"/>
      <c r="B19" s="23" t="s">
        <v>17</v>
      </c>
      <c r="C19" s="22">
        <v>277</v>
      </c>
      <c r="D19" s="22">
        <v>65</v>
      </c>
      <c r="E19" s="22">
        <v>0</v>
      </c>
      <c r="F19" s="22">
        <v>0</v>
      </c>
      <c r="G19" s="22">
        <f t="shared" si="4"/>
        <v>342</v>
      </c>
      <c r="H19" s="22">
        <v>0</v>
      </c>
      <c r="I19" s="22">
        <v>0</v>
      </c>
      <c r="J19" s="22">
        <v>0</v>
      </c>
      <c r="K19" s="22">
        <f t="shared" si="1"/>
        <v>0</v>
      </c>
      <c r="L19" s="22">
        <f t="shared" si="2"/>
        <v>342</v>
      </c>
      <c r="M19" s="22">
        <v>0</v>
      </c>
      <c r="N19" s="22">
        <f t="shared" si="3"/>
        <v>342</v>
      </c>
      <c r="O19" s="45"/>
    </row>
    <row r="20" spans="1:15" ht="12.75" customHeight="1">
      <c r="A20" s="92" t="s">
        <v>54</v>
      </c>
      <c r="B20" s="23" t="s">
        <v>16</v>
      </c>
      <c r="C20" s="22">
        <v>0</v>
      </c>
      <c r="D20" s="22">
        <v>0</v>
      </c>
      <c r="E20" s="22">
        <v>0</v>
      </c>
      <c r="F20" s="22">
        <v>0</v>
      </c>
      <c r="G20" s="22">
        <f t="shared" si="4"/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v>0</v>
      </c>
      <c r="N20" s="22">
        <f t="shared" si="3"/>
        <v>0</v>
      </c>
      <c r="O20" s="45"/>
    </row>
    <row r="21" spans="1:15" ht="12.75" customHeight="1">
      <c r="A21" s="92"/>
      <c r="B21" s="23" t="s">
        <v>17</v>
      </c>
      <c r="C21" s="22">
        <v>0</v>
      </c>
      <c r="D21" s="22">
        <v>0</v>
      </c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v>0</v>
      </c>
      <c r="N21" s="22">
        <f t="shared" si="3"/>
        <v>0</v>
      </c>
      <c r="O21" s="45"/>
    </row>
    <row r="22" spans="1:15" ht="12.75" customHeight="1">
      <c r="A22" s="25" t="s">
        <v>21</v>
      </c>
      <c r="B22" s="23" t="s">
        <v>16</v>
      </c>
      <c r="C22" s="42">
        <v>24.9</v>
      </c>
      <c r="D22" s="42">
        <v>14.1</v>
      </c>
      <c r="E22" s="42">
        <v>0</v>
      </c>
      <c r="F22" s="42">
        <v>0</v>
      </c>
      <c r="G22" s="42">
        <f t="shared" si="4"/>
        <v>39</v>
      </c>
      <c r="H22" s="42">
        <v>7.1</v>
      </c>
      <c r="I22" s="42">
        <v>1.5</v>
      </c>
      <c r="J22" s="42">
        <v>1.6</v>
      </c>
      <c r="K22" s="42">
        <f t="shared" si="1"/>
        <v>10.2</v>
      </c>
      <c r="L22" s="42">
        <f t="shared" si="2"/>
        <v>49.2</v>
      </c>
      <c r="M22" s="42">
        <v>1.4</v>
      </c>
      <c r="N22" s="42">
        <f t="shared" si="3"/>
        <v>50.6</v>
      </c>
      <c r="O22" s="45"/>
    </row>
    <row r="23" spans="1:15" ht="12.75" customHeight="1">
      <c r="A23" s="25"/>
      <c r="B23" s="23" t="s">
        <v>17</v>
      </c>
      <c r="C23" s="22">
        <v>1825</v>
      </c>
      <c r="D23" s="22">
        <v>1075</v>
      </c>
      <c r="E23" s="22">
        <v>0</v>
      </c>
      <c r="F23" s="22">
        <v>0</v>
      </c>
      <c r="G23" s="22">
        <f t="shared" si="4"/>
        <v>2900</v>
      </c>
      <c r="H23" s="22">
        <v>669</v>
      </c>
      <c r="I23" s="22">
        <v>102</v>
      </c>
      <c r="J23" s="22">
        <v>72</v>
      </c>
      <c r="K23" s="22">
        <f t="shared" si="1"/>
        <v>843</v>
      </c>
      <c r="L23" s="22">
        <f t="shared" si="2"/>
        <v>3743</v>
      </c>
      <c r="M23" s="22">
        <v>164</v>
      </c>
      <c r="N23" s="22">
        <f t="shared" si="3"/>
        <v>3907</v>
      </c>
      <c r="O23" s="45"/>
    </row>
    <row r="24" spans="1:15" ht="12.75" customHeight="1">
      <c r="A24" s="90" t="s">
        <v>22</v>
      </c>
      <c r="B24" s="23" t="s">
        <v>16</v>
      </c>
      <c r="C24" s="22">
        <v>52.1</v>
      </c>
      <c r="D24" s="22">
        <v>21.3</v>
      </c>
      <c r="E24" s="22">
        <v>0.1</v>
      </c>
      <c r="F24" s="22">
        <v>0.2</v>
      </c>
      <c r="G24" s="22">
        <f t="shared" si="4"/>
        <v>73.7</v>
      </c>
      <c r="H24" s="22">
        <v>21.6</v>
      </c>
      <c r="I24" s="22">
        <v>0.5</v>
      </c>
      <c r="J24" s="22">
        <v>15.5</v>
      </c>
      <c r="K24" s="22">
        <f t="shared" si="1"/>
        <v>37.6</v>
      </c>
      <c r="L24" s="22">
        <f t="shared" si="2"/>
        <v>111.30000000000001</v>
      </c>
      <c r="M24" s="22">
        <v>0.5</v>
      </c>
      <c r="N24" s="22">
        <f t="shared" si="3"/>
        <v>111.80000000000001</v>
      </c>
      <c r="O24" s="45"/>
    </row>
    <row r="25" spans="1:15" ht="12.75" customHeight="1">
      <c r="A25" s="90"/>
      <c r="B25" s="23" t="s">
        <v>17</v>
      </c>
      <c r="C25" s="22">
        <v>3152</v>
      </c>
      <c r="D25" s="22">
        <v>927</v>
      </c>
      <c r="E25" s="22">
        <v>6</v>
      </c>
      <c r="F25" s="22">
        <v>7</v>
      </c>
      <c r="G25" s="22">
        <f t="shared" si="4"/>
        <v>4092</v>
      </c>
      <c r="H25" s="22">
        <v>1082</v>
      </c>
      <c r="I25" s="22">
        <v>21</v>
      </c>
      <c r="J25" s="22">
        <v>113</v>
      </c>
      <c r="K25" s="22">
        <f t="shared" si="1"/>
        <v>1216</v>
      </c>
      <c r="L25" s="22">
        <f t="shared" si="2"/>
        <v>5308</v>
      </c>
      <c r="M25" s="22">
        <v>24</v>
      </c>
      <c r="N25" s="22">
        <f t="shared" si="3"/>
        <v>5332</v>
      </c>
      <c r="O25" s="45"/>
    </row>
    <row r="26" spans="1:15" ht="12.75" customHeight="1">
      <c r="A26" s="90" t="s">
        <v>23</v>
      </c>
      <c r="B26" s="23" t="s">
        <v>16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  <c r="H26" s="22">
        <v>0</v>
      </c>
      <c r="I26" s="22">
        <v>0</v>
      </c>
      <c r="J26" s="22">
        <v>0</v>
      </c>
      <c r="K26" s="22">
        <f t="shared" si="1"/>
        <v>0</v>
      </c>
      <c r="L26" s="22">
        <f t="shared" si="2"/>
        <v>0</v>
      </c>
      <c r="M26" s="22">
        <v>0</v>
      </c>
      <c r="N26" s="22">
        <f t="shared" si="3"/>
        <v>0</v>
      </c>
      <c r="O26" s="45"/>
    </row>
    <row r="27" spans="1:15" ht="12.75" customHeight="1">
      <c r="A27" s="90"/>
      <c r="B27" s="23" t="s">
        <v>17</v>
      </c>
      <c r="C27" s="22">
        <v>0</v>
      </c>
      <c r="D27" s="22">
        <v>0</v>
      </c>
      <c r="E27" s="22">
        <v>0</v>
      </c>
      <c r="F27" s="22">
        <v>0</v>
      </c>
      <c r="G27" s="22">
        <f t="shared" si="4"/>
        <v>0</v>
      </c>
      <c r="H27" s="22">
        <v>0</v>
      </c>
      <c r="I27" s="22">
        <v>0</v>
      </c>
      <c r="J27" s="22">
        <v>0</v>
      </c>
      <c r="K27" s="22">
        <f t="shared" si="1"/>
        <v>0</v>
      </c>
      <c r="L27" s="22">
        <f t="shared" si="2"/>
        <v>0</v>
      </c>
      <c r="M27" s="22">
        <v>0</v>
      </c>
      <c r="N27" s="22">
        <f t="shared" si="3"/>
        <v>0</v>
      </c>
      <c r="O27" s="45"/>
    </row>
    <row r="28" spans="1:15" ht="12.75" customHeight="1">
      <c r="A28" s="90" t="s">
        <v>24</v>
      </c>
      <c r="B28" s="23" t="s">
        <v>16</v>
      </c>
      <c r="C28" s="22">
        <v>0</v>
      </c>
      <c r="D28" s="22">
        <v>0</v>
      </c>
      <c r="E28" s="22">
        <v>0</v>
      </c>
      <c r="F28" s="22">
        <v>0</v>
      </c>
      <c r="G28" s="22">
        <f t="shared" si="4"/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v>0</v>
      </c>
      <c r="N28" s="22">
        <f t="shared" si="3"/>
        <v>0</v>
      </c>
      <c r="O28" s="45"/>
    </row>
    <row r="29" spans="1:15" ht="12.75" customHeight="1">
      <c r="A29" s="90"/>
      <c r="B29" s="23" t="s">
        <v>17</v>
      </c>
      <c r="C29" s="22">
        <v>0</v>
      </c>
      <c r="D29" s="22">
        <v>0</v>
      </c>
      <c r="E29" s="22">
        <v>0</v>
      </c>
      <c r="F29" s="22">
        <v>0</v>
      </c>
      <c r="G29" s="22">
        <f t="shared" si="4"/>
        <v>0</v>
      </c>
      <c r="H29" s="22">
        <v>0</v>
      </c>
      <c r="I29" s="22">
        <v>0</v>
      </c>
      <c r="J29" s="22">
        <v>0</v>
      </c>
      <c r="K29" s="22">
        <f t="shared" si="1"/>
        <v>0</v>
      </c>
      <c r="L29" s="22">
        <f t="shared" si="2"/>
        <v>0</v>
      </c>
      <c r="M29" s="22">
        <v>0</v>
      </c>
      <c r="N29" s="22">
        <f t="shared" si="3"/>
        <v>0</v>
      </c>
      <c r="O29" s="45"/>
    </row>
    <row r="30" spans="1:15" ht="12.75" customHeight="1">
      <c r="A30" s="90" t="s">
        <v>25</v>
      </c>
      <c r="B30" s="23" t="s">
        <v>16</v>
      </c>
      <c r="C30" s="42">
        <v>86.4</v>
      </c>
      <c r="D30" s="42">
        <v>11.6</v>
      </c>
      <c r="E30" s="42">
        <v>0</v>
      </c>
      <c r="F30" s="42">
        <v>0</v>
      </c>
      <c r="G30" s="42">
        <f t="shared" si="4"/>
        <v>98</v>
      </c>
      <c r="H30" s="42">
        <v>14.7</v>
      </c>
      <c r="I30" s="42">
        <v>0.4</v>
      </c>
      <c r="J30" s="42">
        <v>0.8</v>
      </c>
      <c r="K30" s="42">
        <f t="shared" si="1"/>
        <v>15.9</v>
      </c>
      <c r="L30" s="42">
        <f t="shared" si="2"/>
        <v>113.9</v>
      </c>
      <c r="M30" s="42">
        <v>0</v>
      </c>
      <c r="N30" s="42">
        <f t="shared" si="3"/>
        <v>113.9</v>
      </c>
      <c r="O30" s="45"/>
    </row>
    <row r="31" spans="1:15" ht="12.75" customHeight="1">
      <c r="A31" s="90"/>
      <c r="B31" s="23" t="s">
        <v>17</v>
      </c>
      <c r="C31" s="22">
        <v>14957</v>
      </c>
      <c r="D31" s="22">
        <v>1803</v>
      </c>
      <c r="E31" s="22">
        <v>0</v>
      </c>
      <c r="F31" s="22">
        <v>0</v>
      </c>
      <c r="G31" s="22">
        <f t="shared" si="4"/>
        <v>16760</v>
      </c>
      <c r="H31" s="22">
        <v>2428</v>
      </c>
      <c r="I31" s="22">
        <v>59</v>
      </c>
      <c r="J31" s="22">
        <v>217</v>
      </c>
      <c r="K31" s="22">
        <f t="shared" si="1"/>
        <v>2704</v>
      </c>
      <c r="L31" s="22">
        <f t="shared" si="2"/>
        <v>19464</v>
      </c>
      <c r="M31" s="22">
        <v>0</v>
      </c>
      <c r="N31" s="22">
        <f t="shared" si="3"/>
        <v>19464</v>
      </c>
      <c r="O31" s="45"/>
    </row>
    <row r="32" spans="1:15" ht="12.75" customHeight="1">
      <c r="A32" s="90" t="s">
        <v>26</v>
      </c>
      <c r="B32" s="23" t="s">
        <v>16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  <c r="H32" s="22">
        <v>0</v>
      </c>
      <c r="I32" s="22">
        <v>0</v>
      </c>
      <c r="J32" s="22">
        <v>0</v>
      </c>
      <c r="K32" s="22">
        <f t="shared" si="1"/>
        <v>0</v>
      </c>
      <c r="L32" s="22">
        <f t="shared" si="2"/>
        <v>0</v>
      </c>
      <c r="M32" s="22">
        <v>0</v>
      </c>
      <c r="N32" s="22">
        <f t="shared" si="3"/>
        <v>0</v>
      </c>
      <c r="O32" s="45"/>
    </row>
    <row r="33" spans="1:15" ht="12.75" customHeight="1">
      <c r="A33" s="90"/>
      <c r="B33" s="23" t="s">
        <v>17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  <c r="H33" s="22">
        <v>0</v>
      </c>
      <c r="I33" s="22">
        <v>0</v>
      </c>
      <c r="J33" s="22">
        <v>0</v>
      </c>
      <c r="K33" s="22">
        <f t="shared" si="1"/>
        <v>0</v>
      </c>
      <c r="L33" s="22">
        <f t="shared" si="2"/>
        <v>0</v>
      </c>
      <c r="M33" s="22">
        <v>0</v>
      </c>
      <c r="N33" s="22">
        <f t="shared" si="3"/>
        <v>0</v>
      </c>
      <c r="O33" s="45"/>
    </row>
    <row r="34" spans="1:15" ht="12.75" customHeight="1">
      <c r="A34" s="90" t="s">
        <v>27</v>
      </c>
      <c r="B34" s="23" t="s">
        <v>16</v>
      </c>
      <c r="C34" s="22">
        <v>0</v>
      </c>
      <c r="D34" s="22">
        <v>0</v>
      </c>
      <c r="E34" s="22">
        <v>0</v>
      </c>
      <c r="F34" s="22">
        <v>0</v>
      </c>
      <c r="G34" s="22">
        <f t="shared" si="4"/>
        <v>0</v>
      </c>
      <c r="H34" s="22">
        <v>0</v>
      </c>
      <c r="I34" s="22">
        <v>0</v>
      </c>
      <c r="J34" s="22">
        <v>0</v>
      </c>
      <c r="K34" s="22">
        <f t="shared" si="1"/>
        <v>0</v>
      </c>
      <c r="L34" s="22">
        <f t="shared" si="2"/>
        <v>0</v>
      </c>
      <c r="M34" s="22">
        <v>0</v>
      </c>
      <c r="N34" s="22">
        <f t="shared" si="3"/>
        <v>0</v>
      </c>
      <c r="O34" s="45"/>
    </row>
    <row r="35" spans="1:15" ht="12.75" customHeight="1">
      <c r="A35" s="90"/>
      <c r="B35" s="23" t="s">
        <v>17</v>
      </c>
      <c r="C35" s="22">
        <v>0</v>
      </c>
      <c r="D35" s="22">
        <v>0</v>
      </c>
      <c r="E35" s="22">
        <v>0</v>
      </c>
      <c r="F35" s="22">
        <v>0</v>
      </c>
      <c r="G35" s="22">
        <f t="shared" si="4"/>
        <v>0</v>
      </c>
      <c r="H35" s="22">
        <v>0</v>
      </c>
      <c r="I35" s="22">
        <v>0</v>
      </c>
      <c r="J35" s="22">
        <v>0</v>
      </c>
      <c r="K35" s="22">
        <f t="shared" si="1"/>
        <v>0</v>
      </c>
      <c r="L35" s="22">
        <f t="shared" si="2"/>
        <v>0</v>
      </c>
      <c r="M35" s="22">
        <v>0</v>
      </c>
      <c r="N35" s="22">
        <f t="shared" si="3"/>
        <v>0</v>
      </c>
      <c r="O35" s="45"/>
    </row>
    <row r="36" spans="1:15" ht="12.75" customHeight="1">
      <c r="A36" s="90" t="s">
        <v>28</v>
      </c>
      <c r="B36" s="23" t="s">
        <v>16</v>
      </c>
      <c r="C36" s="22">
        <v>191.8</v>
      </c>
      <c r="D36" s="22">
        <v>2</v>
      </c>
      <c r="E36" s="22">
        <v>0</v>
      </c>
      <c r="F36" s="22">
        <v>0</v>
      </c>
      <c r="G36" s="22">
        <f t="shared" si="4"/>
        <v>193.8</v>
      </c>
      <c r="H36" s="22">
        <v>0</v>
      </c>
      <c r="I36" s="22">
        <v>8.9</v>
      </c>
      <c r="J36" s="22">
        <v>0</v>
      </c>
      <c r="K36" s="22">
        <f t="shared" si="1"/>
        <v>8.9</v>
      </c>
      <c r="L36" s="22">
        <f t="shared" si="2"/>
        <v>202.70000000000002</v>
      </c>
      <c r="M36" s="22">
        <v>0</v>
      </c>
      <c r="N36" s="22">
        <f t="shared" si="3"/>
        <v>202.70000000000002</v>
      </c>
      <c r="O36" s="45"/>
    </row>
    <row r="37" spans="1:15" ht="12.75" customHeight="1">
      <c r="A37" s="90"/>
      <c r="B37" s="23" t="s">
        <v>17</v>
      </c>
      <c r="C37" s="22">
        <v>355</v>
      </c>
      <c r="D37" s="22">
        <v>2</v>
      </c>
      <c r="E37" s="22">
        <v>0</v>
      </c>
      <c r="F37" s="22">
        <v>0</v>
      </c>
      <c r="G37" s="22">
        <f t="shared" si="4"/>
        <v>357</v>
      </c>
      <c r="H37" s="22">
        <v>0</v>
      </c>
      <c r="I37" s="22">
        <v>21</v>
      </c>
      <c r="J37" s="22">
        <v>0</v>
      </c>
      <c r="K37" s="22">
        <f t="shared" si="1"/>
        <v>21</v>
      </c>
      <c r="L37" s="22">
        <f t="shared" si="2"/>
        <v>378</v>
      </c>
      <c r="M37" s="22">
        <v>0</v>
      </c>
      <c r="N37" s="22">
        <f t="shared" si="3"/>
        <v>378</v>
      </c>
      <c r="O37" s="45"/>
    </row>
    <row r="38" spans="1:16" ht="12.75" customHeight="1">
      <c r="A38" s="25" t="s">
        <v>29</v>
      </c>
      <c r="B38" s="23" t="s">
        <v>16</v>
      </c>
      <c r="C38" s="35">
        <f>C4+C12+C14+C16+C18+C20+C22+C24+C26+C28+C30+C32+C34+C36</f>
        <v>8887.199999999999</v>
      </c>
      <c r="D38" s="35">
        <f aca="true" t="shared" si="5" ref="D38:I39">D4+D12+D14+D16+D18+D20+D22+D24+D26+D28+D30+D32+D34+D36</f>
        <v>4651.000000000002</v>
      </c>
      <c r="E38" s="35">
        <f t="shared" si="5"/>
        <v>13.1</v>
      </c>
      <c r="F38" s="35">
        <f t="shared" si="5"/>
        <v>44.2</v>
      </c>
      <c r="G38" s="35">
        <f t="shared" si="5"/>
        <v>13595.500000000002</v>
      </c>
      <c r="H38" s="35">
        <f t="shared" si="5"/>
        <v>3315</v>
      </c>
      <c r="I38" s="35">
        <f t="shared" si="5"/>
        <v>129.10000000000002</v>
      </c>
      <c r="J38" s="35">
        <f>J4+J12+J14+J16+J18+J20+J22+J24+J26+J28+J30+J32+J34+J36</f>
        <v>214.5</v>
      </c>
      <c r="K38" s="35">
        <f>K4+K12+K14+K16+K18+K20+K22+K24+K26+K28+K30+K32+K34+K36</f>
        <v>3658.6</v>
      </c>
      <c r="L38" s="35">
        <f>L4+L12+L14+L16+L18+L20+L22+L24+L26+L28+L30+L32+L34+L36</f>
        <v>17254.100000000002</v>
      </c>
      <c r="M38" s="35">
        <f>M4+M12+M14+M16+M18+M20+M22+M24+M26+M28+M30+M32+M34+M36</f>
        <v>37.8</v>
      </c>
      <c r="N38" s="38">
        <f>N4+N12+N14+N16+N18+N20+N22+N24+N26+N28+N30+N32+N34+N36</f>
        <v>17291.899999999998</v>
      </c>
      <c r="O38" s="55"/>
      <c r="P38" s="2"/>
    </row>
    <row r="39" spans="1:16" ht="12.75" customHeight="1">
      <c r="A39" s="23"/>
      <c r="B39" s="23" t="s">
        <v>17</v>
      </c>
      <c r="C39" s="30">
        <f>C5+C13+C15+C17+C19+C21+C23+C25+C27+C29+C31+C33+C35+C37</f>
        <v>777557</v>
      </c>
      <c r="D39" s="30">
        <f>D5+D13+D15+D17+D19+D21+D23+D25+D27+D29+D31+D33+D35+D37</f>
        <v>294125</v>
      </c>
      <c r="E39" s="30">
        <f t="shared" si="5"/>
        <v>67</v>
      </c>
      <c r="F39" s="30">
        <f t="shared" si="5"/>
        <v>1736</v>
      </c>
      <c r="G39" s="30">
        <f t="shared" si="5"/>
        <v>1073485</v>
      </c>
      <c r="H39" s="30">
        <f t="shared" si="5"/>
        <v>441985</v>
      </c>
      <c r="I39" s="30">
        <f t="shared" si="5"/>
        <v>11907</v>
      </c>
      <c r="J39" s="30">
        <f>J5+J13+J15+J17+J19+J21+J23+J25+J27+J29+J31+J33+J35+J37</f>
        <v>38358</v>
      </c>
      <c r="K39" s="30">
        <f>K5+K13+K15+K17+K19+K21+K23+K25+K27+K29+K31+K33+K35+K37</f>
        <v>492250</v>
      </c>
      <c r="L39" s="30">
        <f>L5+L13+L15+L17+L19+L21+L23+L25+L27+L29+L31+L33+L35+L37</f>
        <v>1565735</v>
      </c>
      <c r="M39" s="30">
        <f>M5+M13+M15+M17+M19+M21+M23+M25+M27+M29+M31+M33+M35+M37</f>
        <v>6237</v>
      </c>
      <c r="N39" s="30">
        <f>N5+N13+N15+N17+N19+N21+N23+N25+N27+N29+N31+N33+N35+N37</f>
        <v>1571972</v>
      </c>
      <c r="O39" s="45"/>
      <c r="P39" s="2"/>
    </row>
    <row r="40" spans="3:15" ht="12.7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3:15" ht="12.7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3:15" ht="12.7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22" bottom="0.7480314960629921" header="0.17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31.57421875" style="44" customWidth="1"/>
    <col min="2" max="2" width="4.00390625" style="44" customWidth="1"/>
    <col min="3" max="3" width="8.140625" style="44" customWidth="1"/>
    <col min="4" max="4" width="9.140625" style="44" customWidth="1"/>
    <col min="5" max="5" width="5.8515625" style="44" customWidth="1"/>
    <col min="6" max="6" width="5.421875" style="44" customWidth="1"/>
    <col min="7" max="7" width="12.140625" style="44" customWidth="1"/>
    <col min="8" max="8" width="9.140625" style="44" customWidth="1"/>
    <col min="9" max="9" width="7.28125" style="44" customWidth="1"/>
    <col min="10" max="10" width="7.421875" style="44" customWidth="1"/>
    <col min="11" max="11" width="11.28125" style="44" customWidth="1"/>
    <col min="12" max="12" width="8.7109375" style="44" customWidth="1"/>
    <col min="13" max="13" width="6.421875" style="44" customWidth="1"/>
    <col min="14" max="14" width="10.8515625" style="44" customWidth="1"/>
    <col min="15" max="16384" width="9.140625" style="44" customWidth="1"/>
  </cols>
  <sheetData>
    <row r="1" ht="12.75" customHeight="1">
      <c r="A1" s="44" t="s">
        <v>49</v>
      </c>
    </row>
    <row r="2" spans="1:14" ht="11.25" customHeight="1">
      <c r="A2" s="27" t="s">
        <v>0</v>
      </c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17" t="s">
        <v>2</v>
      </c>
    </row>
    <row r="3" spans="1:14" ht="25.5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/>
    </row>
    <row r="4" spans="1:14" ht="14.25" customHeight="1">
      <c r="A4" s="28" t="s">
        <v>15</v>
      </c>
      <c r="B4" s="26" t="s">
        <v>16</v>
      </c>
      <c r="C4" s="78">
        <f>C6+C8+C10</f>
        <v>1167.1000000000001</v>
      </c>
      <c r="D4" s="78">
        <f>D6+D8+D10</f>
        <v>502.90000000000003</v>
      </c>
      <c r="E4" s="78">
        <f>E6+E8+E10</f>
        <v>0</v>
      </c>
      <c r="F4" s="78">
        <f>F6+F8+F10</f>
        <v>0</v>
      </c>
      <c r="G4" s="78">
        <f>SUM(C4:F4)</f>
        <v>1670.0000000000002</v>
      </c>
      <c r="H4" s="78">
        <f>H6+H8+H10</f>
        <v>1137.1</v>
      </c>
      <c r="I4" s="78">
        <f>I6+I8</f>
        <v>26.9</v>
      </c>
      <c r="J4" s="78">
        <f>J6+J8</f>
        <v>235.4</v>
      </c>
      <c r="K4" s="78">
        <f>SUM(H4:J4)</f>
        <v>1399.4</v>
      </c>
      <c r="L4" s="78">
        <f>G4+K4</f>
        <v>3069.4000000000005</v>
      </c>
      <c r="M4" s="78">
        <f>M6+M8+M10</f>
        <v>23.9</v>
      </c>
      <c r="N4" s="63">
        <f>SUM(L4:M4)</f>
        <v>3093.3000000000006</v>
      </c>
    </row>
    <row r="5" spans="1:14" ht="14.25" customHeight="1">
      <c r="A5" s="28"/>
      <c r="B5" s="26" t="s">
        <v>17</v>
      </c>
      <c r="C5" s="79">
        <f>C7+C9+C11</f>
        <v>353580</v>
      </c>
      <c r="D5" s="79">
        <f>D7+D9+D11</f>
        <v>147158</v>
      </c>
      <c r="E5" s="79">
        <f>E7+E9+E11</f>
        <v>0</v>
      </c>
      <c r="F5" s="79">
        <f>F7+F9+F11</f>
        <v>0</v>
      </c>
      <c r="G5" s="79">
        <f>SUM(C5:F5)</f>
        <v>500738</v>
      </c>
      <c r="H5" s="79">
        <f>H7+H9+H11</f>
        <v>324178</v>
      </c>
      <c r="I5" s="79">
        <f>I7+I9+I11</f>
        <v>7608</v>
      </c>
      <c r="J5" s="79">
        <f>J7+J9+J11</f>
        <v>81491</v>
      </c>
      <c r="K5" s="79">
        <f>SUM(H5:J5)</f>
        <v>413277</v>
      </c>
      <c r="L5" s="79">
        <f>G5+K5</f>
        <v>914015</v>
      </c>
      <c r="M5" s="79">
        <f>M7+M9+M11</f>
        <v>5058</v>
      </c>
      <c r="N5" s="62">
        <f>SUM(L5:M5)</f>
        <v>919073</v>
      </c>
    </row>
    <row r="6" spans="1:14" ht="13.5" customHeight="1">
      <c r="A6" s="93" t="s">
        <v>51</v>
      </c>
      <c r="B6" s="26" t="s">
        <v>16</v>
      </c>
      <c r="C6" s="82">
        <v>1112.9</v>
      </c>
      <c r="D6" s="82">
        <v>498.6</v>
      </c>
      <c r="E6" s="83">
        <v>0</v>
      </c>
      <c r="F6" s="83">
        <v>0</v>
      </c>
      <c r="G6" s="83">
        <f>SUM(C6:F6)</f>
        <v>1611.5</v>
      </c>
      <c r="H6" s="82">
        <v>1130.3</v>
      </c>
      <c r="I6" s="82">
        <v>26.9</v>
      </c>
      <c r="J6" s="82">
        <v>235.4</v>
      </c>
      <c r="K6" s="83">
        <f>SUM(H6:J6)</f>
        <v>1392.6000000000001</v>
      </c>
      <c r="L6" s="83">
        <f>G6+K6</f>
        <v>3004.1000000000004</v>
      </c>
      <c r="M6" s="82">
        <v>23.5</v>
      </c>
      <c r="N6" s="61">
        <f>SUM(L6:M6)</f>
        <v>3027.6000000000004</v>
      </c>
    </row>
    <row r="7" spans="1:14" ht="15" customHeight="1">
      <c r="A7" s="93"/>
      <c r="B7" s="26" t="s">
        <v>17</v>
      </c>
      <c r="C7" s="82">
        <v>347738</v>
      </c>
      <c r="D7" s="82">
        <v>146961</v>
      </c>
      <c r="E7" s="83">
        <v>0</v>
      </c>
      <c r="F7" s="83">
        <v>0</v>
      </c>
      <c r="G7" s="83">
        <f>SUM(C7:F7)</f>
        <v>494699</v>
      </c>
      <c r="H7" s="82">
        <v>323347</v>
      </c>
      <c r="I7" s="82">
        <v>7608</v>
      </c>
      <c r="J7" s="82">
        <v>81491</v>
      </c>
      <c r="K7" s="83">
        <f>SUM(H7:J7)</f>
        <v>412446</v>
      </c>
      <c r="L7" s="83">
        <f>G7+K7</f>
        <v>907145</v>
      </c>
      <c r="M7" s="82">
        <v>5055</v>
      </c>
      <c r="N7" s="61">
        <f>SUM(L7:M7)</f>
        <v>912200</v>
      </c>
    </row>
    <row r="8" spans="1:14" ht="13.5" customHeight="1">
      <c r="A8" s="93" t="s">
        <v>52</v>
      </c>
      <c r="B8" s="26" t="s">
        <v>16</v>
      </c>
      <c r="C8" s="83">
        <v>54.2</v>
      </c>
      <c r="D8" s="83">
        <v>4.3</v>
      </c>
      <c r="E8" s="83">
        <v>0</v>
      </c>
      <c r="F8" s="83">
        <v>0</v>
      </c>
      <c r="G8" s="83">
        <f aca="true" t="shared" si="0" ref="G8:G37">SUM(C8:F8)</f>
        <v>58.5</v>
      </c>
      <c r="H8" s="83">
        <v>6.7</v>
      </c>
      <c r="I8" s="83">
        <v>0</v>
      </c>
      <c r="J8" s="83">
        <v>0</v>
      </c>
      <c r="K8" s="83">
        <f aca="true" t="shared" si="1" ref="K8:K37">SUM(H8:J8)</f>
        <v>6.7</v>
      </c>
      <c r="L8" s="83">
        <f aca="true" t="shared" si="2" ref="L8:L37">G8+K8</f>
        <v>65.2</v>
      </c>
      <c r="M8" s="83">
        <v>0.4</v>
      </c>
      <c r="N8" s="61">
        <f aca="true" t="shared" si="3" ref="N8:N37">SUM(L8:M8)</f>
        <v>65.60000000000001</v>
      </c>
    </row>
    <row r="9" spans="1:14" ht="26.25" customHeight="1">
      <c r="A9" s="93"/>
      <c r="B9" s="26" t="s">
        <v>17</v>
      </c>
      <c r="C9" s="83">
        <v>5842</v>
      </c>
      <c r="D9" s="83">
        <v>197</v>
      </c>
      <c r="E9" s="83">
        <v>0</v>
      </c>
      <c r="F9" s="83">
        <v>0</v>
      </c>
      <c r="G9" s="83">
        <f t="shared" si="0"/>
        <v>6039</v>
      </c>
      <c r="H9" s="83">
        <v>809</v>
      </c>
      <c r="I9" s="83">
        <v>0</v>
      </c>
      <c r="J9" s="83">
        <v>0</v>
      </c>
      <c r="K9" s="83">
        <f t="shared" si="1"/>
        <v>809</v>
      </c>
      <c r="L9" s="83">
        <f t="shared" si="2"/>
        <v>6848</v>
      </c>
      <c r="M9" s="83">
        <v>3</v>
      </c>
      <c r="N9" s="61">
        <f t="shared" si="3"/>
        <v>6851</v>
      </c>
    </row>
    <row r="10" spans="1:14" ht="12.75" customHeight="1">
      <c r="A10" s="93" t="s">
        <v>50</v>
      </c>
      <c r="B10" s="26" t="s">
        <v>16</v>
      </c>
      <c r="C10" s="83">
        <v>0</v>
      </c>
      <c r="D10" s="83">
        <v>0</v>
      </c>
      <c r="E10" s="83">
        <v>0</v>
      </c>
      <c r="F10" s="83">
        <v>0</v>
      </c>
      <c r="G10" s="83">
        <f t="shared" si="0"/>
        <v>0</v>
      </c>
      <c r="H10" s="83">
        <v>0.1</v>
      </c>
      <c r="I10" s="83">
        <v>0</v>
      </c>
      <c r="J10" s="83">
        <v>0</v>
      </c>
      <c r="K10" s="83">
        <f t="shared" si="1"/>
        <v>0.1</v>
      </c>
      <c r="L10" s="83">
        <f t="shared" si="2"/>
        <v>0.1</v>
      </c>
      <c r="M10" s="83">
        <v>0</v>
      </c>
      <c r="N10" s="61">
        <f t="shared" si="3"/>
        <v>0.1</v>
      </c>
    </row>
    <row r="11" spans="1:14" ht="13.5" customHeight="1">
      <c r="A11" s="93"/>
      <c r="B11" s="26" t="s">
        <v>17</v>
      </c>
      <c r="C11" s="83">
        <v>0</v>
      </c>
      <c r="D11" s="83">
        <v>0</v>
      </c>
      <c r="E11" s="83">
        <v>0</v>
      </c>
      <c r="F11" s="83">
        <v>0</v>
      </c>
      <c r="G11" s="83">
        <f t="shared" si="0"/>
        <v>0</v>
      </c>
      <c r="H11" s="83">
        <v>22</v>
      </c>
      <c r="I11" s="83">
        <v>0</v>
      </c>
      <c r="J11" s="83">
        <v>0</v>
      </c>
      <c r="K11" s="83">
        <f t="shared" si="1"/>
        <v>22</v>
      </c>
      <c r="L11" s="83">
        <f t="shared" si="2"/>
        <v>22</v>
      </c>
      <c r="M11" s="83">
        <v>0</v>
      </c>
      <c r="N11" s="61">
        <f t="shared" si="3"/>
        <v>22</v>
      </c>
    </row>
    <row r="12" spans="1:14" ht="14.25" customHeight="1">
      <c r="A12" s="28" t="s">
        <v>18</v>
      </c>
      <c r="B12" s="26" t="s">
        <v>16</v>
      </c>
      <c r="C12" s="81">
        <v>1152.1</v>
      </c>
      <c r="D12" s="81">
        <v>1865.5</v>
      </c>
      <c r="E12" s="81">
        <v>0</v>
      </c>
      <c r="F12" s="81">
        <v>2.8</v>
      </c>
      <c r="G12" s="78">
        <f t="shared" si="0"/>
        <v>3020.4</v>
      </c>
      <c r="H12" s="78">
        <v>396.1</v>
      </c>
      <c r="I12" s="78">
        <v>9.8</v>
      </c>
      <c r="J12" s="78">
        <v>13.7</v>
      </c>
      <c r="K12" s="78">
        <f t="shared" si="1"/>
        <v>419.6</v>
      </c>
      <c r="L12" s="78">
        <f t="shared" si="2"/>
        <v>3440</v>
      </c>
      <c r="M12" s="78">
        <v>2.9</v>
      </c>
      <c r="N12" s="63">
        <f t="shared" si="3"/>
        <v>3442.9</v>
      </c>
    </row>
    <row r="13" spans="1:14" ht="14.25" customHeight="1">
      <c r="A13" s="26" t="s">
        <v>31</v>
      </c>
      <c r="B13" s="26" t="s">
        <v>17</v>
      </c>
      <c r="C13" s="83">
        <v>64044</v>
      </c>
      <c r="D13" s="83">
        <v>113164</v>
      </c>
      <c r="E13" s="83">
        <v>0</v>
      </c>
      <c r="F13" s="83">
        <v>209</v>
      </c>
      <c r="G13" s="79">
        <f t="shared" si="0"/>
        <v>177417</v>
      </c>
      <c r="H13" s="79">
        <v>23731</v>
      </c>
      <c r="I13" s="79">
        <v>693</v>
      </c>
      <c r="J13" s="79">
        <v>752</v>
      </c>
      <c r="K13" s="79">
        <f t="shared" si="1"/>
        <v>25176</v>
      </c>
      <c r="L13" s="79">
        <f t="shared" si="2"/>
        <v>202593</v>
      </c>
      <c r="M13" s="79">
        <v>233</v>
      </c>
      <c r="N13" s="62">
        <f t="shared" si="3"/>
        <v>202826</v>
      </c>
    </row>
    <row r="14" spans="1:14" ht="14.25" customHeight="1">
      <c r="A14" s="93" t="s">
        <v>19</v>
      </c>
      <c r="B14" s="26" t="s">
        <v>16</v>
      </c>
      <c r="C14" s="88">
        <v>39.4</v>
      </c>
      <c r="D14" s="88">
        <v>75.8</v>
      </c>
      <c r="E14" s="88">
        <v>0</v>
      </c>
      <c r="F14" s="88">
        <v>2.7</v>
      </c>
      <c r="G14" s="88">
        <f t="shared" si="0"/>
        <v>117.89999999999999</v>
      </c>
      <c r="H14" s="88">
        <v>23.7</v>
      </c>
      <c r="I14" s="88">
        <v>0.5</v>
      </c>
      <c r="J14" s="88">
        <v>0.2</v>
      </c>
      <c r="K14" s="88">
        <f t="shared" si="1"/>
        <v>24.4</v>
      </c>
      <c r="L14" s="88">
        <f t="shared" si="2"/>
        <v>142.29999999999998</v>
      </c>
      <c r="M14" s="88">
        <v>0</v>
      </c>
      <c r="N14" s="88">
        <f t="shared" si="3"/>
        <v>142.29999999999998</v>
      </c>
    </row>
    <row r="15" spans="1:14" ht="14.25" customHeight="1">
      <c r="A15" s="93"/>
      <c r="B15" s="26" t="s">
        <v>17</v>
      </c>
      <c r="C15" s="89">
        <v>5296</v>
      </c>
      <c r="D15" s="89">
        <v>12372</v>
      </c>
      <c r="E15" s="89">
        <v>0</v>
      </c>
      <c r="F15" s="89">
        <v>346</v>
      </c>
      <c r="G15" s="89">
        <f t="shared" si="0"/>
        <v>18014</v>
      </c>
      <c r="H15" s="89">
        <v>2947</v>
      </c>
      <c r="I15" s="89">
        <v>46</v>
      </c>
      <c r="J15" s="89">
        <v>70</v>
      </c>
      <c r="K15" s="89">
        <f t="shared" si="1"/>
        <v>3063</v>
      </c>
      <c r="L15" s="89">
        <f t="shared" si="2"/>
        <v>21077</v>
      </c>
      <c r="M15" s="89">
        <v>0</v>
      </c>
      <c r="N15" s="89">
        <f t="shared" si="3"/>
        <v>21077</v>
      </c>
    </row>
    <row r="16" spans="1:14" ht="14.25" customHeight="1">
      <c r="A16" s="93" t="s">
        <v>20</v>
      </c>
      <c r="B16" s="26" t="s">
        <v>16</v>
      </c>
      <c r="C16" s="89">
        <v>2138.6</v>
      </c>
      <c r="D16" s="89">
        <v>1200.98</v>
      </c>
      <c r="E16" s="89">
        <v>4.5</v>
      </c>
      <c r="F16" s="89">
        <v>22.8</v>
      </c>
      <c r="G16" s="89">
        <f t="shared" si="0"/>
        <v>3366.88</v>
      </c>
      <c r="H16" s="89">
        <v>294.1</v>
      </c>
      <c r="I16" s="89">
        <v>9.3</v>
      </c>
      <c r="J16" s="89">
        <v>12.9</v>
      </c>
      <c r="K16" s="89">
        <f t="shared" si="1"/>
        <v>316.3</v>
      </c>
      <c r="L16" s="89">
        <f t="shared" si="2"/>
        <v>3683.1800000000003</v>
      </c>
      <c r="M16" s="89">
        <v>0</v>
      </c>
      <c r="N16" s="89">
        <f t="shared" si="3"/>
        <v>3683.1800000000003</v>
      </c>
    </row>
    <row r="17" spans="1:14" ht="14.25" customHeight="1">
      <c r="A17" s="93"/>
      <c r="B17" s="26" t="s">
        <v>17</v>
      </c>
      <c r="C17" s="89">
        <v>41443</v>
      </c>
      <c r="D17" s="89">
        <v>23202</v>
      </c>
      <c r="E17" s="89">
        <v>19</v>
      </c>
      <c r="F17" s="89">
        <v>805</v>
      </c>
      <c r="G17" s="89">
        <f t="shared" si="0"/>
        <v>65469</v>
      </c>
      <c r="H17" s="89">
        <v>5912</v>
      </c>
      <c r="I17" s="89">
        <v>241</v>
      </c>
      <c r="J17" s="89">
        <v>337</v>
      </c>
      <c r="K17" s="89">
        <f t="shared" si="1"/>
        <v>6490</v>
      </c>
      <c r="L17" s="89">
        <f t="shared" si="2"/>
        <v>71959</v>
      </c>
      <c r="M17" s="89">
        <v>0</v>
      </c>
      <c r="N17" s="89">
        <f t="shared" si="3"/>
        <v>71959</v>
      </c>
    </row>
    <row r="18" spans="1:14" ht="14.25" customHeight="1">
      <c r="A18" s="95" t="s">
        <v>53</v>
      </c>
      <c r="B18" s="26" t="s">
        <v>16</v>
      </c>
      <c r="C18" s="78">
        <v>1.9</v>
      </c>
      <c r="D18" s="78">
        <v>0.5</v>
      </c>
      <c r="E18" s="78">
        <v>0</v>
      </c>
      <c r="F18" s="78">
        <v>0</v>
      </c>
      <c r="G18" s="78">
        <f t="shared" si="0"/>
        <v>2.4</v>
      </c>
      <c r="H18" s="78">
        <v>1.6</v>
      </c>
      <c r="I18" s="78">
        <v>0</v>
      </c>
      <c r="J18" s="78">
        <v>0</v>
      </c>
      <c r="K18" s="78">
        <f t="shared" si="1"/>
        <v>1.6</v>
      </c>
      <c r="L18" s="78">
        <f t="shared" si="2"/>
        <v>4</v>
      </c>
      <c r="M18" s="78">
        <v>0</v>
      </c>
      <c r="N18" s="63">
        <f t="shared" si="3"/>
        <v>4</v>
      </c>
    </row>
    <row r="19" spans="1:14" ht="14.25" customHeight="1">
      <c r="A19" s="95"/>
      <c r="B19" s="26" t="s">
        <v>17</v>
      </c>
      <c r="C19" s="79">
        <v>625</v>
      </c>
      <c r="D19" s="79">
        <v>97</v>
      </c>
      <c r="E19" s="79">
        <v>0</v>
      </c>
      <c r="F19" s="79">
        <v>0</v>
      </c>
      <c r="G19" s="79">
        <f t="shared" si="0"/>
        <v>722</v>
      </c>
      <c r="H19" s="79">
        <v>577</v>
      </c>
      <c r="I19" s="79">
        <v>0</v>
      </c>
      <c r="J19" s="79">
        <v>0</v>
      </c>
      <c r="K19" s="79">
        <f t="shared" si="1"/>
        <v>577</v>
      </c>
      <c r="L19" s="79">
        <f t="shared" si="2"/>
        <v>1299</v>
      </c>
      <c r="M19" s="79">
        <v>0</v>
      </c>
      <c r="N19" s="62">
        <f t="shared" si="3"/>
        <v>1299</v>
      </c>
    </row>
    <row r="20" spans="1:14" ht="14.25" customHeight="1">
      <c r="A20" s="95" t="s">
        <v>54</v>
      </c>
      <c r="B20" s="26" t="s">
        <v>16</v>
      </c>
      <c r="C20" s="79">
        <v>0</v>
      </c>
      <c r="D20" s="79">
        <v>0</v>
      </c>
      <c r="E20" s="79">
        <v>0</v>
      </c>
      <c r="F20" s="79">
        <v>0</v>
      </c>
      <c r="G20" s="79">
        <f t="shared" si="0"/>
        <v>0</v>
      </c>
      <c r="H20" s="79">
        <v>0</v>
      </c>
      <c r="I20" s="79">
        <v>0</v>
      </c>
      <c r="J20" s="79">
        <v>0</v>
      </c>
      <c r="K20" s="79">
        <f t="shared" si="1"/>
        <v>0</v>
      </c>
      <c r="L20" s="79">
        <f t="shared" si="2"/>
        <v>0</v>
      </c>
      <c r="M20" s="79">
        <v>0</v>
      </c>
      <c r="N20" s="62">
        <f t="shared" si="3"/>
        <v>0</v>
      </c>
    </row>
    <row r="21" spans="1:14" ht="14.25" customHeight="1">
      <c r="A21" s="95"/>
      <c r="B21" s="26" t="s">
        <v>17</v>
      </c>
      <c r="C21" s="79">
        <v>0</v>
      </c>
      <c r="D21" s="79">
        <v>0</v>
      </c>
      <c r="E21" s="79">
        <v>0</v>
      </c>
      <c r="F21" s="79">
        <v>0</v>
      </c>
      <c r="G21" s="79">
        <f t="shared" si="0"/>
        <v>0</v>
      </c>
      <c r="H21" s="79">
        <v>0</v>
      </c>
      <c r="I21" s="79">
        <v>0</v>
      </c>
      <c r="J21" s="79">
        <v>0</v>
      </c>
      <c r="K21" s="79">
        <f t="shared" si="1"/>
        <v>0</v>
      </c>
      <c r="L21" s="79">
        <f t="shared" si="2"/>
        <v>0</v>
      </c>
      <c r="M21" s="79">
        <v>0</v>
      </c>
      <c r="N21" s="62">
        <f t="shared" si="3"/>
        <v>0</v>
      </c>
    </row>
    <row r="22" spans="1:14" ht="14.25" customHeight="1">
      <c r="A22" s="28" t="s">
        <v>21</v>
      </c>
      <c r="B22" s="26" t="s">
        <v>16</v>
      </c>
      <c r="C22" s="78">
        <v>6</v>
      </c>
      <c r="D22" s="78">
        <v>8.2</v>
      </c>
      <c r="E22" s="78">
        <v>0</v>
      </c>
      <c r="F22" s="78">
        <v>0</v>
      </c>
      <c r="G22" s="78">
        <f t="shared" si="0"/>
        <v>14.2</v>
      </c>
      <c r="H22" s="78">
        <v>5.5</v>
      </c>
      <c r="I22" s="78">
        <v>0.4</v>
      </c>
      <c r="J22" s="78">
        <v>0</v>
      </c>
      <c r="K22" s="78">
        <f t="shared" si="1"/>
        <v>5.9</v>
      </c>
      <c r="L22" s="78">
        <f t="shared" si="2"/>
        <v>20.1</v>
      </c>
      <c r="M22" s="78">
        <v>0.6</v>
      </c>
      <c r="N22" s="63">
        <f t="shared" si="3"/>
        <v>20.700000000000003</v>
      </c>
    </row>
    <row r="23" spans="1:14" ht="14.25" customHeight="1">
      <c r="A23" s="28"/>
      <c r="B23" s="26" t="s">
        <v>17</v>
      </c>
      <c r="C23" s="79">
        <v>1132</v>
      </c>
      <c r="D23" s="79">
        <v>1244</v>
      </c>
      <c r="E23" s="79">
        <v>0</v>
      </c>
      <c r="F23" s="79">
        <v>0</v>
      </c>
      <c r="G23" s="79">
        <f t="shared" si="0"/>
        <v>2376</v>
      </c>
      <c r="H23" s="79">
        <v>1261</v>
      </c>
      <c r="I23" s="79">
        <v>105</v>
      </c>
      <c r="J23" s="79">
        <v>0</v>
      </c>
      <c r="K23" s="79">
        <f t="shared" si="1"/>
        <v>1366</v>
      </c>
      <c r="L23" s="79">
        <f t="shared" si="2"/>
        <v>3742</v>
      </c>
      <c r="M23" s="79">
        <v>82</v>
      </c>
      <c r="N23" s="62">
        <f t="shared" si="3"/>
        <v>3824</v>
      </c>
    </row>
    <row r="24" spans="1:14" ht="14.25" customHeight="1">
      <c r="A24" s="93" t="s">
        <v>22</v>
      </c>
      <c r="B24" s="26" t="s">
        <v>16</v>
      </c>
      <c r="C24" s="78">
        <v>143.93</v>
      </c>
      <c r="D24" s="78">
        <v>20.44</v>
      </c>
      <c r="E24" s="78">
        <v>0.2</v>
      </c>
      <c r="F24" s="78">
        <v>0.2</v>
      </c>
      <c r="G24" s="78">
        <f t="shared" si="0"/>
        <v>164.76999999999998</v>
      </c>
      <c r="H24" s="78">
        <v>77.04</v>
      </c>
      <c r="I24" s="78">
        <v>0.3</v>
      </c>
      <c r="J24" s="78">
        <v>4.32</v>
      </c>
      <c r="K24" s="78">
        <f t="shared" si="1"/>
        <v>81.66</v>
      </c>
      <c r="L24" s="78">
        <f t="shared" si="2"/>
        <v>246.42999999999998</v>
      </c>
      <c r="M24" s="78">
        <v>1.8</v>
      </c>
      <c r="N24" s="63">
        <f t="shared" si="3"/>
        <v>248.23</v>
      </c>
    </row>
    <row r="25" spans="1:14" ht="14.25" customHeight="1">
      <c r="A25" s="93"/>
      <c r="B25" s="26" t="s">
        <v>17</v>
      </c>
      <c r="C25" s="79">
        <v>6900</v>
      </c>
      <c r="D25" s="79">
        <v>1520</v>
      </c>
      <c r="E25" s="79">
        <v>7</v>
      </c>
      <c r="F25" s="79">
        <v>12</v>
      </c>
      <c r="G25" s="79">
        <f t="shared" si="0"/>
        <v>8439</v>
      </c>
      <c r="H25" s="79">
        <v>1090</v>
      </c>
      <c r="I25" s="79">
        <v>11</v>
      </c>
      <c r="J25" s="79">
        <v>132</v>
      </c>
      <c r="K25" s="79">
        <f t="shared" si="1"/>
        <v>1233</v>
      </c>
      <c r="L25" s="79">
        <f t="shared" si="2"/>
        <v>9672</v>
      </c>
      <c r="M25" s="79">
        <v>39</v>
      </c>
      <c r="N25" s="62">
        <f t="shared" si="3"/>
        <v>9711</v>
      </c>
    </row>
    <row r="26" spans="1:14" ht="14.25" customHeight="1">
      <c r="A26" s="93" t="s">
        <v>23</v>
      </c>
      <c r="B26" s="26" t="s">
        <v>16</v>
      </c>
      <c r="C26" s="79">
        <v>0</v>
      </c>
      <c r="D26" s="79">
        <v>0</v>
      </c>
      <c r="E26" s="79">
        <v>0</v>
      </c>
      <c r="F26" s="79">
        <v>0</v>
      </c>
      <c r="G26" s="79">
        <f t="shared" si="0"/>
        <v>0</v>
      </c>
      <c r="H26" s="79">
        <v>0</v>
      </c>
      <c r="I26" s="79">
        <v>0</v>
      </c>
      <c r="J26" s="79">
        <v>0</v>
      </c>
      <c r="K26" s="79">
        <f t="shared" si="1"/>
        <v>0</v>
      </c>
      <c r="L26" s="79">
        <f t="shared" si="2"/>
        <v>0</v>
      </c>
      <c r="M26" s="79">
        <v>0</v>
      </c>
      <c r="N26" s="62">
        <f t="shared" si="3"/>
        <v>0</v>
      </c>
    </row>
    <row r="27" spans="1:14" ht="14.25" customHeight="1">
      <c r="A27" s="93"/>
      <c r="B27" s="26" t="s">
        <v>17</v>
      </c>
      <c r="C27" s="79">
        <v>0</v>
      </c>
      <c r="D27" s="79">
        <v>0</v>
      </c>
      <c r="E27" s="79">
        <v>0</v>
      </c>
      <c r="F27" s="79">
        <v>0</v>
      </c>
      <c r="G27" s="79">
        <f t="shared" si="0"/>
        <v>0</v>
      </c>
      <c r="H27" s="79">
        <v>0</v>
      </c>
      <c r="I27" s="79">
        <v>0</v>
      </c>
      <c r="J27" s="79">
        <v>0</v>
      </c>
      <c r="K27" s="79">
        <f t="shared" si="1"/>
        <v>0</v>
      </c>
      <c r="L27" s="79">
        <f t="shared" si="2"/>
        <v>0</v>
      </c>
      <c r="M27" s="79">
        <v>0</v>
      </c>
      <c r="N27" s="62">
        <f t="shared" si="3"/>
        <v>0</v>
      </c>
    </row>
    <row r="28" spans="1:14" ht="14.25" customHeight="1">
      <c r="A28" s="93" t="s">
        <v>24</v>
      </c>
      <c r="B28" s="26" t="s">
        <v>16</v>
      </c>
      <c r="C28" s="79">
        <v>0</v>
      </c>
      <c r="D28" s="79">
        <v>0</v>
      </c>
      <c r="E28" s="79">
        <v>0</v>
      </c>
      <c r="F28" s="79">
        <v>0</v>
      </c>
      <c r="G28" s="79">
        <f t="shared" si="0"/>
        <v>0</v>
      </c>
      <c r="H28" s="79">
        <v>0</v>
      </c>
      <c r="I28" s="79">
        <v>0</v>
      </c>
      <c r="J28" s="79">
        <v>0</v>
      </c>
      <c r="K28" s="79">
        <f t="shared" si="1"/>
        <v>0</v>
      </c>
      <c r="L28" s="79">
        <f t="shared" si="2"/>
        <v>0</v>
      </c>
      <c r="M28" s="79">
        <v>0</v>
      </c>
      <c r="N28" s="62">
        <f t="shared" si="3"/>
        <v>0</v>
      </c>
    </row>
    <row r="29" spans="1:14" ht="14.25" customHeight="1">
      <c r="A29" s="93"/>
      <c r="B29" s="26" t="s">
        <v>17</v>
      </c>
      <c r="C29" s="79"/>
      <c r="D29" s="79"/>
      <c r="E29" s="79"/>
      <c r="F29" s="79"/>
      <c r="G29" s="79">
        <f t="shared" si="0"/>
        <v>0</v>
      </c>
      <c r="H29" s="79">
        <v>0</v>
      </c>
      <c r="I29" s="79">
        <v>0</v>
      </c>
      <c r="J29" s="79">
        <v>0</v>
      </c>
      <c r="K29" s="79">
        <f t="shared" si="1"/>
        <v>0</v>
      </c>
      <c r="L29" s="79">
        <f t="shared" si="2"/>
        <v>0</v>
      </c>
      <c r="M29" s="79">
        <v>0</v>
      </c>
      <c r="N29" s="62">
        <f t="shared" si="3"/>
        <v>0</v>
      </c>
    </row>
    <row r="30" spans="1:14" ht="14.25" customHeight="1">
      <c r="A30" s="93" t="s">
        <v>25</v>
      </c>
      <c r="B30" s="26" t="s">
        <v>16</v>
      </c>
      <c r="C30" s="78">
        <v>61.7</v>
      </c>
      <c r="D30" s="78">
        <v>12.7</v>
      </c>
      <c r="E30" s="78">
        <v>0</v>
      </c>
      <c r="F30" s="78">
        <v>0</v>
      </c>
      <c r="G30" s="78">
        <f t="shared" si="0"/>
        <v>74.4</v>
      </c>
      <c r="H30" s="78">
        <v>6</v>
      </c>
      <c r="I30" s="78">
        <v>0.2</v>
      </c>
      <c r="J30" s="78">
        <v>0</v>
      </c>
      <c r="K30" s="78">
        <f t="shared" si="1"/>
        <v>6.2</v>
      </c>
      <c r="L30" s="78">
        <f t="shared" si="2"/>
        <v>80.60000000000001</v>
      </c>
      <c r="M30" s="78">
        <v>0.3</v>
      </c>
      <c r="N30" s="63">
        <f t="shared" si="3"/>
        <v>80.9</v>
      </c>
    </row>
    <row r="31" spans="1:14" ht="14.25" customHeight="1">
      <c r="A31" s="93"/>
      <c r="B31" s="26" t="s">
        <v>17</v>
      </c>
      <c r="C31" s="79">
        <v>12141</v>
      </c>
      <c r="D31" s="79">
        <v>1796</v>
      </c>
      <c r="E31" s="79">
        <v>0</v>
      </c>
      <c r="F31" s="79">
        <v>0</v>
      </c>
      <c r="G31" s="79">
        <f t="shared" si="0"/>
        <v>13937</v>
      </c>
      <c r="H31" s="79">
        <v>919</v>
      </c>
      <c r="I31" s="79">
        <v>49</v>
      </c>
      <c r="J31" s="79">
        <v>0</v>
      </c>
      <c r="K31" s="79">
        <f t="shared" si="1"/>
        <v>968</v>
      </c>
      <c r="L31" s="79">
        <f t="shared" si="2"/>
        <v>14905</v>
      </c>
      <c r="M31" s="79">
        <v>58</v>
      </c>
      <c r="N31" s="62">
        <f t="shared" si="3"/>
        <v>14963</v>
      </c>
    </row>
    <row r="32" spans="1:14" ht="14.25" customHeight="1">
      <c r="A32" s="93" t="s">
        <v>26</v>
      </c>
      <c r="B32" s="26" t="s">
        <v>16</v>
      </c>
      <c r="C32" s="79">
        <v>6.9</v>
      </c>
      <c r="D32" s="79">
        <v>0</v>
      </c>
      <c r="E32" s="79">
        <v>0</v>
      </c>
      <c r="F32" s="79">
        <v>0</v>
      </c>
      <c r="G32" s="79">
        <f t="shared" si="0"/>
        <v>6.9</v>
      </c>
      <c r="H32" s="79">
        <v>0</v>
      </c>
      <c r="I32" s="79">
        <v>0</v>
      </c>
      <c r="J32" s="79">
        <v>0</v>
      </c>
      <c r="K32" s="79">
        <f t="shared" si="1"/>
        <v>0</v>
      </c>
      <c r="L32" s="79">
        <f t="shared" si="2"/>
        <v>6.9</v>
      </c>
      <c r="M32" s="79">
        <v>0</v>
      </c>
      <c r="N32" s="62">
        <f t="shared" si="3"/>
        <v>6.9</v>
      </c>
    </row>
    <row r="33" spans="1:14" ht="14.25" customHeight="1">
      <c r="A33" s="93"/>
      <c r="B33" s="26" t="s">
        <v>17</v>
      </c>
      <c r="C33" s="79">
        <v>195</v>
      </c>
      <c r="D33" s="79">
        <v>0</v>
      </c>
      <c r="E33" s="79">
        <v>0</v>
      </c>
      <c r="F33" s="79">
        <v>0</v>
      </c>
      <c r="G33" s="79">
        <f t="shared" si="0"/>
        <v>195</v>
      </c>
      <c r="H33" s="79">
        <v>0</v>
      </c>
      <c r="I33" s="79">
        <v>0</v>
      </c>
      <c r="J33" s="79">
        <v>0</v>
      </c>
      <c r="K33" s="79">
        <f t="shared" si="1"/>
        <v>0</v>
      </c>
      <c r="L33" s="79">
        <f t="shared" si="2"/>
        <v>195</v>
      </c>
      <c r="M33" s="79">
        <v>0</v>
      </c>
      <c r="N33" s="62">
        <f t="shared" si="3"/>
        <v>195</v>
      </c>
    </row>
    <row r="34" spans="1:14" ht="14.25" customHeight="1">
      <c r="A34" s="93" t="s">
        <v>27</v>
      </c>
      <c r="B34" s="26" t="s">
        <v>16</v>
      </c>
      <c r="C34" s="79"/>
      <c r="D34" s="79"/>
      <c r="E34" s="79"/>
      <c r="F34" s="79"/>
      <c r="G34" s="79">
        <f t="shared" si="0"/>
        <v>0</v>
      </c>
      <c r="H34" s="79"/>
      <c r="I34" s="79"/>
      <c r="J34" s="79"/>
      <c r="K34" s="79">
        <f t="shared" si="1"/>
        <v>0</v>
      </c>
      <c r="L34" s="79">
        <f t="shared" si="2"/>
        <v>0</v>
      </c>
      <c r="M34" s="79"/>
      <c r="N34" s="62">
        <f t="shared" si="3"/>
        <v>0</v>
      </c>
    </row>
    <row r="35" spans="1:14" ht="14.25" customHeight="1">
      <c r="A35" s="93"/>
      <c r="B35" s="26" t="s">
        <v>17</v>
      </c>
      <c r="C35" s="79"/>
      <c r="D35" s="79"/>
      <c r="E35" s="79"/>
      <c r="F35" s="79"/>
      <c r="G35" s="79">
        <f t="shared" si="0"/>
        <v>0</v>
      </c>
      <c r="H35" s="79"/>
      <c r="I35" s="79"/>
      <c r="J35" s="79"/>
      <c r="K35" s="79">
        <f t="shared" si="1"/>
        <v>0</v>
      </c>
      <c r="L35" s="79">
        <f t="shared" si="2"/>
        <v>0</v>
      </c>
      <c r="M35" s="79"/>
      <c r="N35" s="62">
        <f t="shared" si="3"/>
        <v>0</v>
      </c>
    </row>
    <row r="36" spans="1:14" ht="14.25" customHeight="1">
      <c r="A36" s="93" t="s">
        <v>28</v>
      </c>
      <c r="B36" s="26" t="s">
        <v>16</v>
      </c>
      <c r="C36" s="78">
        <v>4.05</v>
      </c>
      <c r="D36" s="78">
        <v>0</v>
      </c>
      <c r="E36" s="78">
        <v>0</v>
      </c>
      <c r="F36" s="78">
        <v>0</v>
      </c>
      <c r="G36" s="78">
        <f t="shared" si="0"/>
        <v>4.05</v>
      </c>
      <c r="H36" s="78">
        <v>0.1</v>
      </c>
      <c r="I36" s="78">
        <v>0</v>
      </c>
      <c r="J36" s="78">
        <v>0.1</v>
      </c>
      <c r="K36" s="78">
        <f t="shared" si="1"/>
        <v>0.2</v>
      </c>
      <c r="L36" s="78">
        <f t="shared" si="2"/>
        <v>4.25</v>
      </c>
      <c r="M36" s="78">
        <v>0</v>
      </c>
      <c r="N36" s="63">
        <f t="shared" si="3"/>
        <v>4.25</v>
      </c>
    </row>
    <row r="37" spans="1:15" ht="14.25" customHeight="1">
      <c r="A37" s="93"/>
      <c r="B37" s="26" t="s">
        <v>17</v>
      </c>
      <c r="C37" s="79">
        <v>62</v>
      </c>
      <c r="D37" s="79">
        <v>0</v>
      </c>
      <c r="E37" s="79">
        <v>0</v>
      </c>
      <c r="F37" s="79">
        <v>0</v>
      </c>
      <c r="G37" s="79">
        <f t="shared" si="0"/>
        <v>62</v>
      </c>
      <c r="H37" s="79">
        <v>1</v>
      </c>
      <c r="I37" s="79">
        <v>0</v>
      </c>
      <c r="J37" s="79">
        <v>1</v>
      </c>
      <c r="K37" s="79">
        <f t="shared" si="1"/>
        <v>2</v>
      </c>
      <c r="L37" s="79">
        <f t="shared" si="2"/>
        <v>64</v>
      </c>
      <c r="M37" s="79">
        <v>0</v>
      </c>
      <c r="N37" s="62">
        <f t="shared" si="3"/>
        <v>64</v>
      </c>
      <c r="O37" s="52"/>
    </row>
    <row r="38" spans="1:15" ht="14.25" customHeight="1">
      <c r="A38" s="28" t="s">
        <v>29</v>
      </c>
      <c r="B38" s="26" t="s">
        <v>16</v>
      </c>
      <c r="C38" s="78">
        <f aca="true" t="shared" si="4" ref="C38:L39">C4+C12+C14+C16+C18+C20+C22+C24+C26+C28+C30+C32+C34+C36</f>
        <v>4721.679999999999</v>
      </c>
      <c r="D38" s="78">
        <f t="shared" si="4"/>
        <v>3687.02</v>
      </c>
      <c r="E38" s="78">
        <f t="shared" si="4"/>
        <v>4.7</v>
      </c>
      <c r="F38" s="78">
        <f t="shared" si="4"/>
        <v>28.5</v>
      </c>
      <c r="G38" s="78">
        <f t="shared" si="4"/>
        <v>8441.899999999998</v>
      </c>
      <c r="H38" s="78">
        <f t="shared" si="4"/>
        <v>1941.2399999999998</v>
      </c>
      <c r="I38" s="78">
        <f t="shared" si="4"/>
        <v>47.4</v>
      </c>
      <c r="J38" s="78">
        <f t="shared" si="4"/>
        <v>266.62</v>
      </c>
      <c r="K38" s="78">
        <f>K4+K12+K14+K16+K18+K20+K22+K24+K26+K28+K30+K32+K34+K36</f>
        <v>2255.2599999999998</v>
      </c>
      <c r="L38" s="78">
        <f t="shared" si="4"/>
        <v>10697.160000000002</v>
      </c>
      <c r="M38" s="78">
        <f>M4+M12+M14+M16+M18+M20+M22+M24+M26+M28+M30+M32+M34+M36</f>
        <v>29.5</v>
      </c>
      <c r="N38" s="78">
        <f>N4+N12+N14+N16+N18+N20+N22+N24+N26+N28+N30+N32+N34+N36</f>
        <v>10726.66</v>
      </c>
      <c r="O38" s="48"/>
    </row>
    <row r="39" spans="1:15" ht="14.25" customHeight="1">
      <c r="A39" s="26"/>
      <c r="B39" s="26" t="s">
        <v>17</v>
      </c>
      <c r="C39" s="79">
        <f>C5+C13+C15+C17+C19+C21+C23+C25+C27+C29+C31+C33+C35+C37</f>
        <v>485418</v>
      </c>
      <c r="D39" s="79">
        <f>D5+D13+D15+D17+D19+D21+D23+D25+D27+D29+D31+D33+D35+D37</f>
        <v>300553</v>
      </c>
      <c r="E39" s="79">
        <f t="shared" si="4"/>
        <v>26</v>
      </c>
      <c r="F39" s="79">
        <f t="shared" si="4"/>
        <v>1372</v>
      </c>
      <c r="G39" s="79">
        <f t="shared" si="4"/>
        <v>787369</v>
      </c>
      <c r="H39" s="79">
        <f>H5+H13+H15+H17+H19+H21+H23+H25+H27+H29+H31+H33+H35+H37</f>
        <v>360616</v>
      </c>
      <c r="I39" s="79">
        <f t="shared" si="4"/>
        <v>8753</v>
      </c>
      <c r="J39" s="79">
        <f t="shared" si="4"/>
        <v>82783</v>
      </c>
      <c r="K39" s="79">
        <f t="shared" si="4"/>
        <v>452152</v>
      </c>
      <c r="L39" s="79">
        <f t="shared" si="4"/>
        <v>1239521</v>
      </c>
      <c r="M39" s="79">
        <f>M5+M13+M15+M17+M19+M21+M23+M25+M27+M29+M31+M33+M35+M37</f>
        <v>5470</v>
      </c>
      <c r="N39" s="79">
        <f>N5+N13+N15+N17+N19+N21+N23+N25+N27+N29+N31+N33+N35+N37</f>
        <v>1244991</v>
      </c>
      <c r="O39" s="48"/>
    </row>
    <row r="40" ht="12.75">
      <c r="O40" s="52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8" bottom="0.17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N49" sqref="N49"/>
    </sheetView>
  </sheetViews>
  <sheetFormatPr defaultColWidth="9.140625" defaultRowHeight="15"/>
  <cols>
    <col min="1" max="1" width="31.421875" style="53" customWidth="1"/>
    <col min="2" max="2" width="4.00390625" style="53" customWidth="1"/>
    <col min="3" max="3" width="8.00390625" style="53" customWidth="1"/>
    <col min="4" max="4" width="7.57421875" style="53" customWidth="1"/>
    <col min="5" max="5" width="6.28125" style="53" customWidth="1"/>
    <col min="6" max="6" width="5.8515625" style="53" customWidth="1"/>
    <col min="7" max="7" width="12.57421875" style="53" customWidth="1"/>
    <col min="8" max="8" width="8.00390625" style="53" customWidth="1"/>
    <col min="9" max="9" width="7.421875" style="53" customWidth="1"/>
    <col min="10" max="10" width="6.8515625" style="53" customWidth="1"/>
    <col min="11" max="11" width="11.28125" style="53" customWidth="1"/>
    <col min="12" max="12" width="7.8515625" style="53" customWidth="1"/>
    <col min="13" max="13" width="6.7109375" style="53" customWidth="1"/>
    <col min="14" max="14" width="12.28125" style="53" customWidth="1"/>
    <col min="15" max="16384" width="9.140625" style="53" customWidth="1"/>
  </cols>
  <sheetData>
    <row r="1" ht="13.5" customHeight="1">
      <c r="A1" s="53" t="s">
        <v>48</v>
      </c>
    </row>
    <row r="2" spans="1:14" ht="12.75" customHeight="1">
      <c r="A2" s="31" t="s">
        <v>0</v>
      </c>
      <c r="B2" s="31"/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5" t="s">
        <v>2</v>
      </c>
    </row>
    <row r="3" spans="1:14" ht="25.5" customHeight="1">
      <c r="A3" s="31" t="s">
        <v>3</v>
      </c>
      <c r="B3" s="31"/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/>
    </row>
    <row r="4" spans="1:14" ht="14.25" customHeight="1">
      <c r="A4" s="32" t="s">
        <v>15</v>
      </c>
      <c r="B4" s="33" t="s">
        <v>16</v>
      </c>
      <c r="C4" s="63">
        <f>C6+C8+C10</f>
        <v>1634.48</v>
      </c>
      <c r="D4" s="63">
        <f>D6+D8+D10</f>
        <v>1615.12</v>
      </c>
      <c r="E4" s="63">
        <f>E6+E8+E10</f>
        <v>0</v>
      </c>
      <c r="F4" s="63">
        <f>F6+F8+F10</f>
        <v>4.4</v>
      </c>
      <c r="G4" s="63">
        <f>SUM(C4:F4)</f>
        <v>3254</v>
      </c>
      <c r="H4" s="63">
        <f>H6+H8+H10</f>
        <v>2905.36</v>
      </c>
      <c r="I4" s="63">
        <f>I6+I8</f>
        <v>114.56</v>
      </c>
      <c r="J4" s="63">
        <f>J6+J8</f>
        <v>688.03</v>
      </c>
      <c r="K4" s="63">
        <f>SUM(H4:J4)</f>
        <v>3707.95</v>
      </c>
      <c r="L4" s="63">
        <f>G4+K4</f>
        <v>6961.95</v>
      </c>
      <c r="M4" s="63">
        <f>M6+M8+M10</f>
        <v>2312.4700000000003</v>
      </c>
      <c r="N4" s="63">
        <f>SUM(L4:M4)</f>
        <v>9274.42</v>
      </c>
    </row>
    <row r="5" spans="1:14" ht="14.25" customHeight="1">
      <c r="A5" s="32"/>
      <c r="B5" s="33" t="s">
        <v>32</v>
      </c>
      <c r="C5" s="62">
        <f>C7+C9+C11</f>
        <v>348708</v>
      </c>
      <c r="D5" s="62">
        <f>D7+D9+D11</f>
        <v>351170</v>
      </c>
      <c r="E5" s="62">
        <f>E7+E9+E11</f>
        <v>0</v>
      </c>
      <c r="F5" s="62">
        <f>F7+F9+F11</f>
        <v>481</v>
      </c>
      <c r="G5" s="62">
        <f>SUM(C5:F5)</f>
        <v>700359</v>
      </c>
      <c r="H5" s="62">
        <f>H7+H9+H11</f>
        <v>568977</v>
      </c>
      <c r="I5" s="62">
        <f>I7+I9+I11</f>
        <v>23254</v>
      </c>
      <c r="J5" s="62">
        <f>J7+J9+J11</f>
        <v>146232</v>
      </c>
      <c r="K5" s="62">
        <f>SUM(H5:J5)</f>
        <v>738463</v>
      </c>
      <c r="L5" s="62">
        <f>G5+K5</f>
        <v>1438822</v>
      </c>
      <c r="M5" s="62">
        <f>M7+M9+M11</f>
        <v>350242</v>
      </c>
      <c r="N5" s="62">
        <f>SUM(L5:M5)</f>
        <v>1789064</v>
      </c>
    </row>
    <row r="6" spans="1:14" ht="16.5" customHeight="1">
      <c r="A6" s="100" t="s">
        <v>55</v>
      </c>
      <c r="B6" s="33" t="s">
        <v>16</v>
      </c>
      <c r="C6" s="65">
        <v>983.62</v>
      </c>
      <c r="D6" s="65">
        <v>1270.05</v>
      </c>
      <c r="E6" s="66">
        <v>0</v>
      </c>
      <c r="F6" s="66">
        <v>3.4</v>
      </c>
      <c r="G6" s="66">
        <f>SUM(C6:F6)</f>
        <v>2257.07</v>
      </c>
      <c r="H6" s="65">
        <v>2288.88</v>
      </c>
      <c r="I6" s="65">
        <v>89.06</v>
      </c>
      <c r="J6" s="65">
        <v>579.14</v>
      </c>
      <c r="K6" s="66">
        <f>SUM(H6:J6)</f>
        <v>2957.08</v>
      </c>
      <c r="L6" s="66">
        <f>G6+K6</f>
        <v>5214.15</v>
      </c>
      <c r="M6" s="65">
        <v>1846.17</v>
      </c>
      <c r="N6" s="66">
        <f>SUM(L6:M6)</f>
        <v>7060.32</v>
      </c>
    </row>
    <row r="7" spans="1:14" ht="15" customHeight="1">
      <c r="A7" s="100"/>
      <c r="B7" s="33" t="s">
        <v>32</v>
      </c>
      <c r="C7" s="59">
        <v>248735</v>
      </c>
      <c r="D7" s="67">
        <v>317858</v>
      </c>
      <c r="E7" s="61">
        <v>0</v>
      </c>
      <c r="F7" s="61">
        <v>450</v>
      </c>
      <c r="G7" s="61">
        <f>SUM(C7:F7)</f>
        <v>567043</v>
      </c>
      <c r="H7" s="67">
        <v>496193</v>
      </c>
      <c r="I7" s="67">
        <v>21396</v>
      </c>
      <c r="J7" s="67">
        <v>140438</v>
      </c>
      <c r="K7" s="61">
        <f>SUM(H7:J7)</f>
        <v>658027</v>
      </c>
      <c r="L7" s="61">
        <f>G7+K7</f>
        <v>1225070</v>
      </c>
      <c r="M7" s="67">
        <v>326302</v>
      </c>
      <c r="N7" s="61">
        <f>SUM(L7:M7)</f>
        <v>1551372</v>
      </c>
    </row>
    <row r="8" spans="1:14" ht="25.5" customHeight="1">
      <c r="A8" s="100" t="s">
        <v>56</v>
      </c>
      <c r="B8" s="33" t="s">
        <v>16</v>
      </c>
      <c r="C8" s="66">
        <v>333.42</v>
      </c>
      <c r="D8" s="66">
        <v>285.11</v>
      </c>
      <c r="E8" s="66">
        <v>0</v>
      </c>
      <c r="F8" s="66">
        <v>1</v>
      </c>
      <c r="G8" s="66">
        <f aca="true" t="shared" si="0" ref="G8:G37">SUM(C8:F8)</f>
        <v>619.53</v>
      </c>
      <c r="H8" s="66">
        <v>385.52</v>
      </c>
      <c r="I8" s="66">
        <v>25.5</v>
      </c>
      <c r="J8" s="66">
        <v>108.89</v>
      </c>
      <c r="K8" s="66">
        <f aca="true" t="shared" si="1" ref="K8:K37">SUM(H8:J8)</f>
        <v>519.91</v>
      </c>
      <c r="L8" s="66">
        <f aca="true" t="shared" si="2" ref="L8:L37">G8+K8</f>
        <v>1139.44</v>
      </c>
      <c r="M8" s="66">
        <v>466.3</v>
      </c>
      <c r="N8" s="66">
        <f aca="true" t="shared" si="3" ref="N8:N37">SUM(L8:M8)</f>
        <v>1605.74</v>
      </c>
    </row>
    <row r="9" spans="1:14" ht="20.25" customHeight="1">
      <c r="A9" s="100"/>
      <c r="B9" s="33" t="s">
        <v>32</v>
      </c>
      <c r="C9" s="61">
        <v>22638</v>
      </c>
      <c r="D9" s="61">
        <v>18850</v>
      </c>
      <c r="E9" s="61">
        <v>0</v>
      </c>
      <c r="F9" s="61">
        <v>31</v>
      </c>
      <c r="G9" s="61">
        <f t="shared" si="0"/>
        <v>41519</v>
      </c>
      <c r="H9" s="61">
        <v>25311</v>
      </c>
      <c r="I9" s="61">
        <v>1858</v>
      </c>
      <c r="J9" s="61">
        <v>5794</v>
      </c>
      <c r="K9" s="61">
        <f t="shared" si="1"/>
        <v>32963</v>
      </c>
      <c r="L9" s="61">
        <f t="shared" si="2"/>
        <v>74482</v>
      </c>
      <c r="M9" s="59">
        <v>23940</v>
      </c>
      <c r="N9" s="61">
        <f t="shared" si="3"/>
        <v>98422</v>
      </c>
    </row>
    <row r="10" spans="1:14" ht="13.5" customHeight="1">
      <c r="A10" s="100" t="s">
        <v>50</v>
      </c>
      <c r="B10" s="33" t="s">
        <v>16</v>
      </c>
      <c r="C10" s="66">
        <v>317.44</v>
      </c>
      <c r="D10" s="66">
        <v>59.96</v>
      </c>
      <c r="E10" s="66">
        <v>0</v>
      </c>
      <c r="F10" s="66">
        <v>0</v>
      </c>
      <c r="G10" s="66">
        <f t="shared" si="0"/>
        <v>377.4</v>
      </c>
      <c r="H10" s="66">
        <v>230.96</v>
      </c>
      <c r="I10" s="66">
        <v>0</v>
      </c>
      <c r="J10" s="66">
        <v>0</v>
      </c>
      <c r="K10" s="66">
        <f t="shared" si="1"/>
        <v>230.96</v>
      </c>
      <c r="L10" s="66">
        <f t="shared" si="2"/>
        <v>608.36</v>
      </c>
      <c r="M10" s="66">
        <v>0</v>
      </c>
      <c r="N10" s="66">
        <f t="shared" si="3"/>
        <v>608.36</v>
      </c>
    </row>
    <row r="11" spans="1:14" ht="13.5" customHeight="1">
      <c r="A11" s="100"/>
      <c r="B11" s="33" t="s">
        <v>32</v>
      </c>
      <c r="C11" s="61">
        <v>77335</v>
      </c>
      <c r="D11" s="61">
        <v>14462</v>
      </c>
      <c r="E11" s="61">
        <v>0</v>
      </c>
      <c r="F11" s="61">
        <v>0</v>
      </c>
      <c r="G11" s="61">
        <f t="shared" si="0"/>
        <v>91797</v>
      </c>
      <c r="H11" s="61">
        <v>47473</v>
      </c>
      <c r="I11" s="61">
        <v>0</v>
      </c>
      <c r="J11" s="61">
        <v>0</v>
      </c>
      <c r="K11" s="61">
        <f t="shared" si="1"/>
        <v>47473</v>
      </c>
      <c r="L11" s="61">
        <f t="shared" si="2"/>
        <v>139270</v>
      </c>
      <c r="M11" s="61">
        <v>0</v>
      </c>
      <c r="N11" s="61">
        <f t="shared" si="3"/>
        <v>139270</v>
      </c>
    </row>
    <row r="12" spans="1:14" ht="13.5" customHeight="1">
      <c r="A12" s="32" t="s">
        <v>18</v>
      </c>
      <c r="B12" s="33" t="s">
        <v>16</v>
      </c>
      <c r="C12" s="63">
        <v>982.13</v>
      </c>
      <c r="D12" s="63">
        <v>1128.02</v>
      </c>
      <c r="E12" s="63">
        <v>3.5</v>
      </c>
      <c r="F12" s="63">
        <v>7.7</v>
      </c>
      <c r="G12" s="63">
        <f t="shared" si="0"/>
        <v>2121.35</v>
      </c>
      <c r="H12" s="63">
        <v>1881.31</v>
      </c>
      <c r="I12" s="63">
        <v>39.7</v>
      </c>
      <c r="J12" s="63">
        <v>89.86</v>
      </c>
      <c r="K12" s="63">
        <f t="shared" si="1"/>
        <v>2010.87</v>
      </c>
      <c r="L12" s="63">
        <f t="shared" si="2"/>
        <v>4132.219999999999</v>
      </c>
      <c r="M12" s="63">
        <v>300.03</v>
      </c>
      <c r="N12" s="63">
        <f t="shared" si="3"/>
        <v>4432.249999999999</v>
      </c>
    </row>
    <row r="13" spans="1:14" ht="13.5" customHeight="1">
      <c r="A13" s="33" t="s">
        <v>31</v>
      </c>
      <c r="B13" s="33" t="s">
        <v>32</v>
      </c>
      <c r="C13" s="62">
        <v>32584</v>
      </c>
      <c r="D13" s="62">
        <v>41886</v>
      </c>
      <c r="E13" s="62">
        <v>79</v>
      </c>
      <c r="F13" s="62">
        <v>152</v>
      </c>
      <c r="G13" s="62">
        <f t="shared" si="0"/>
        <v>74701</v>
      </c>
      <c r="H13" s="62">
        <v>60820</v>
      </c>
      <c r="I13" s="62">
        <v>1109</v>
      </c>
      <c r="J13" s="62">
        <v>2195</v>
      </c>
      <c r="K13" s="62">
        <f t="shared" si="1"/>
        <v>64124</v>
      </c>
      <c r="L13" s="62">
        <f t="shared" si="2"/>
        <v>138825</v>
      </c>
      <c r="M13" s="62">
        <v>6283</v>
      </c>
      <c r="N13" s="62">
        <f t="shared" si="3"/>
        <v>145108</v>
      </c>
    </row>
    <row r="14" spans="1:14" ht="13.5" customHeight="1">
      <c r="A14" s="100" t="s">
        <v>19</v>
      </c>
      <c r="B14" s="33" t="s">
        <v>16</v>
      </c>
      <c r="C14" s="88">
        <v>54.36</v>
      </c>
      <c r="D14" s="88">
        <v>83.64</v>
      </c>
      <c r="E14" s="88">
        <v>0</v>
      </c>
      <c r="F14" s="88">
        <v>1.4</v>
      </c>
      <c r="G14" s="88">
        <f t="shared" si="0"/>
        <v>139.4</v>
      </c>
      <c r="H14" s="88">
        <v>75.16</v>
      </c>
      <c r="I14" s="88">
        <v>1.8</v>
      </c>
      <c r="J14" s="88">
        <v>2.23</v>
      </c>
      <c r="K14" s="88">
        <f t="shared" si="1"/>
        <v>79.19</v>
      </c>
      <c r="L14" s="88">
        <f t="shared" si="2"/>
        <v>218.59</v>
      </c>
      <c r="M14" s="88">
        <v>23.4</v>
      </c>
      <c r="N14" s="88">
        <f t="shared" si="3"/>
        <v>241.99</v>
      </c>
    </row>
    <row r="15" spans="1:14" ht="13.5" customHeight="1">
      <c r="A15" s="100"/>
      <c r="B15" s="33" t="s">
        <v>32</v>
      </c>
      <c r="C15" s="89">
        <v>8988</v>
      </c>
      <c r="D15" s="89">
        <v>14015</v>
      </c>
      <c r="E15" s="89">
        <v>0</v>
      </c>
      <c r="F15" s="89">
        <v>171</v>
      </c>
      <c r="G15" s="89">
        <f t="shared" si="0"/>
        <v>23174</v>
      </c>
      <c r="H15" s="89">
        <v>11267</v>
      </c>
      <c r="I15" s="89">
        <v>509</v>
      </c>
      <c r="J15" s="89">
        <v>388</v>
      </c>
      <c r="K15" s="89">
        <f t="shared" si="1"/>
        <v>12164</v>
      </c>
      <c r="L15" s="89">
        <f t="shared" si="2"/>
        <v>35338</v>
      </c>
      <c r="M15" s="89">
        <v>2638</v>
      </c>
      <c r="N15" s="89">
        <f t="shared" si="3"/>
        <v>37976</v>
      </c>
    </row>
    <row r="16" spans="1:14" ht="13.5" customHeight="1">
      <c r="A16" s="100" t="s">
        <v>20</v>
      </c>
      <c r="B16" s="33" t="s">
        <v>16</v>
      </c>
      <c r="C16" s="89">
        <v>1835.44</v>
      </c>
      <c r="D16" s="89">
        <v>894.69</v>
      </c>
      <c r="E16" s="89">
        <v>3</v>
      </c>
      <c r="F16" s="89">
        <v>16.5</v>
      </c>
      <c r="G16" s="89">
        <f t="shared" si="0"/>
        <v>2749.63</v>
      </c>
      <c r="H16" s="89">
        <v>1062.34</v>
      </c>
      <c r="I16" s="89">
        <v>34.96</v>
      </c>
      <c r="J16" s="89">
        <v>98.6</v>
      </c>
      <c r="K16" s="89">
        <f t="shared" si="1"/>
        <v>1195.8999999999999</v>
      </c>
      <c r="L16" s="89">
        <f t="shared" si="2"/>
        <v>3945.5299999999997</v>
      </c>
      <c r="M16" s="89">
        <v>319.99</v>
      </c>
      <c r="N16" s="89">
        <f t="shared" si="3"/>
        <v>4265.5199999999995</v>
      </c>
    </row>
    <row r="17" spans="1:14" ht="13.5" customHeight="1">
      <c r="A17" s="100"/>
      <c r="B17" s="33" t="s">
        <v>32</v>
      </c>
      <c r="C17" s="89">
        <v>26493</v>
      </c>
      <c r="D17" s="89">
        <v>20926</v>
      </c>
      <c r="E17" s="89">
        <v>81</v>
      </c>
      <c r="F17" s="89">
        <v>386</v>
      </c>
      <c r="G17" s="89">
        <f t="shared" si="0"/>
        <v>47886</v>
      </c>
      <c r="H17" s="89">
        <v>19846</v>
      </c>
      <c r="I17" s="89">
        <v>313</v>
      </c>
      <c r="J17" s="89">
        <v>1968</v>
      </c>
      <c r="K17" s="89">
        <f t="shared" si="1"/>
        <v>22127</v>
      </c>
      <c r="L17" s="89">
        <f t="shared" si="2"/>
        <v>70013</v>
      </c>
      <c r="M17" s="89">
        <v>6988</v>
      </c>
      <c r="N17" s="89">
        <f t="shared" si="3"/>
        <v>77001</v>
      </c>
    </row>
    <row r="18" spans="1:14" ht="13.5" customHeight="1">
      <c r="A18" s="101" t="s">
        <v>57</v>
      </c>
      <c r="B18" s="33" t="s">
        <v>16</v>
      </c>
      <c r="C18" s="62">
        <v>7.3</v>
      </c>
      <c r="D18" s="62">
        <v>3.4</v>
      </c>
      <c r="E18" s="62">
        <v>0</v>
      </c>
      <c r="F18" s="62">
        <v>0</v>
      </c>
      <c r="G18" s="62">
        <f t="shared" si="0"/>
        <v>10.7</v>
      </c>
      <c r="H18" s="62">
        <v>0</v>
      </c>
      <c r="I18" s="62">
        <v>0</v>
      </c>
      <c r="J18" s="62">
        <v>0</v>
      </c>
      <c r="K18" s="62">
        <f t="shared" si="1"/>
        <v>0</v>
      </c>
      <c r="L18" s="62">
        <f t="shared" si="2"/>
        <v>10.7</v>
      </c>
      <c r="M18" s="62">
        <v>0</v>
      </c>
      <c r="N18" s="62">
        <f t="shared" si="3"/>
        <v>10.7</v>
      </c>
    </row>
    <row r="19" spans="1:14" ht="13.5" customHeight="1">
      <c r="A19" s="101"/>
      <c r="B19" s="33" t="s">
        <v>32</v>
      </c>
      <c r="C19" s="62">
        <v>1092</v>
      </c>
      <c r="D19" s="62">
        <v>886</v>
      </c>
      <c r="E19" s="62">
        <v>0</v>
      </c>
      <c r="F19" s="62">
        <v>0</v>
      </c>
      <c r="G19" s="62">
        <f t="shared" si="0"/>
        <v>1978</v>
      </c>
      <c r="H19" s="62">
        <v>0</v>
      </c>
      <c r="I19" s="62">
        <v>0</v>
      </c>
      <c r="J19" s="62">
        <v>0</v>
      </c>
      <c r="K19" s="62">
        <f t="shared" si="1"/>
        <v>0</v>
      </c>
      <c r="L19" s="62">
        <f t="shared" si="2"/>
        <v>1978</v>
      </c>
      <c r="M19" s="62">
        <v>0</v>
      </c>
      <c r="N19" s="62">
        <f t="shared" si="3"/>
        <v>1978</v>
      </c>
    </row>
    <row r="20" spans="1:14" ht="13.5" customHeight="1">
      <c r="A20" s="101" t="s">
        <v>58</v>
      </c>
      <c r="B20" s="33" t="s">
        <v>16</v>
      </c>
      <c r="C20" s="62">
        <v>0</v>
      </c>
      <c r="D20" s="62">
        <v>0</v>
      </c>
      <c r="E20" s="62">
        <v>0</v>
      </c>
      <c r="F20" s="62">
        <v>0</v>
      </c>
      <c r="G20" s="62">
        <f t="shared" si="0"/>
        <v>0</v>
      </c>
      <c r="H20" s="62">
        <v>0</v>
      </c>
      <c r="I20" s="62">
        <v>0</v>
      </c>
      <c r="J20" s="62">
        <v>0</v>
      </c>
      <c r="K20" s="62">
        <f t="shared" si="1"/>
        <v>0</v>
      </c>
      <c r="L20" s="62">
        <f t="shared" si="2"/>
        <v>0</v>
      </c>
      <c r="M20" s="62">
        <v>0</v>
      </c>
      <c r="N20" s="62">
        <f t="shared" si="3"/>
        <v>0</v>
      </c>
    </row>
    <row r="21" spans="1:14" ht="13.5" customHeight="1">
      <c r="A21" s="101"/>
      <c r="B21" s="33" t="s">
        <v>32</v>
      </c>
      <c r="C21" s="62">
        <v>0</v>
      </c>
      <c r="D21" s="62">
        <v>0</v>
      </c>
      <c r="E21" s="62">
        <v>0</v>
      </c>
      <c r="F21" s="62">
        <v>0</v>
      </c>
      <c r="G21" s="62">
        <f t="shared" si="0"/>
        <v>0</v>
      </c>
      <c r="H21" s="62">
        <v>0</v>
      </c>
      <c r="I21" s="62">
        <v>0</v>
      </c>
      <c r="J21" s="62">
        <v>0</v>
      </c>
      <c r="K21" s="62">
        <f t="shared" si="1"/>
        <v>0</v>
      </c>
      <c r="L21" s="62">
        <f t="shared" si="2"/>
        <v>0</v>
      </c>
      <c r="M21" s="62">
        <v>0</v>
      </c>
      <c r="N21" s="62">
        <f t="shared" si="3"/>
        <v>0</v>
      </c>
    </row>
    <row r="22" spans="1:14" ht="13.5" customHeight="1">
      <c r="A22" s="32" t="s">
        <v>21</v>
      </c>
      <c r="B22" s="33" t="s">
        <v>16</v>
      </c>
      <c r="C22" s="63">
        <v>1.25</v>
      </c>
      <c r="D22" s="63">
        <v>0.33</v>
      </c>
      <c r="E22" s="63">
        <v>0</v>
      </c>
      <c r="F22" s="63">
        <v>0</v>
      </c>
      <c r="G22" s="63">
        <f t="shared" si="0"/>
        <v>1.58</v>
      </c>
      <c r="H22" s="63">
        <v>3.44</v>
      </c>
      <c r="I22" s="63">
        <v>0</v>
      </c>
      <c r="J22" s="63">
        <v>0.04</v>
      </c>
      <c r="K22" s="63">
        <f t="shared" si="1"/>
        <v>3.48</v>
      </c>
      <c r="L22" s="63">
        <f t="shared" si="2"/>
        <v>5.0600000000000005</v>
      </c>
      <c r="M22" s="63">
        <v>0.44</v>
      </c>
      <c r="N22" s="63">
        <f t="shared" si="3"/>
        <v>5.500000000000001</v>
      </c>
    </row>
    <row r="23" spans="1:14" ht="13.5" customHeight="1">
      <c r="A23" s="32"/>
      <c r="B23" s="33" t="s">
        <v>32</v>
      </c>
      <c r="C23" s="62">
        <v>56</v>
      </c>
      <c r="D23" s="62">
        <v>37</v>
      </c>
      <c r="E23" s="62">
        <v>0</v>
      </c>
      <c r="F23" s="62">
        <v>0</v>
      </c>
      <c r="G23" s="62">
        <f t="shared" si="0"/>
        <v>93</v>
      </c>
      <c r="H23" s="62">
        <v>392</v>
      </c>
      <c r="I23" s="62">
        <v>0</v>
      </c>
      <c r="J23" s="62">
        <v>6</v>
      </c>
      <c r="K23" s="62">
        <f t="shared" si="1"/>
        <v>398</v>
      </c>
      <c r="L23" s="62">
        <f t="shared" si="2"/>
        <v>491</v>
      </c>
      <c r="M23" s="62">
        <v>54</v>
      </c>
      <c r="N23" s="62">
        <f t="shared" si="3"/>
        <v>545</v>
      </c>
    </row>
    <row r="24" spans="1:14" ht="13.5" customHeight="1">
      <c r="A24" s="100" t="s">
        <v>22</v>
      </c>
      <c r="B24" s="33" t="s">
        <v>16</v>
      </c>
      <c r="C24" s="63">
        <v>26.52</v>
      </c>
      <c r="D24" s="63">
        <v>14.33</v>
      </c>
      <c r="E24" s="63">
        <v>8.3</v>
      </c>
      <c r="F24" s="63">
        <v>0</v>
      </c>
      <c r="G24" s="63">
        <f t="shared" si="0"/>
        <v>49.150000000000006</v>
      </c>
      <c r="H24" s="63">
        <v>17.38</v>
      </c>
      <c r="I24" s="63">
        <v>0.2</v>
      </c>
      <c r="J24" s="63">
        <v>1.5</v>
      </c>
      <c r="K24" s="63">
        <f t="shared" si="1"/>
        <v>19.08</v>
      </c>
      <c r="L24" s="63">
        <f t="shared" si="2"/>
        <v>68.23</v>
      </c>
      <c r="M24" s="63">
        <v>7.25</v>
      </c>
      <c r="N24" s="63">
        <f t="shared" si="3"/>
        <v>75.48</v>
      </c>
    </row>
    <row r="25" spans="1:14" ht="13.5" customHeight="1">
      <c r="A25" s="100"/>
      <c r="B25" s="33" t="s">
        <v>32</v>
      </c>
      <c r="C25" s="62">
        <v>1335</v>
      </c>
      <c r="D25" s="62">
        <v>513</v>
      </c>
      <c r="E25" s="62">
        <v>446</v>
      </c>
      <c r="F25" s="62">
        <v>0</v>
      </c>
      <c r="G25" s="62">
        <f t="shared" si="0"/>
        <v>2294</v>
      </c>
      <c r="H25" s="62">
        <v>650</v>
      </c>
      <c r="I25" s="62">
        <v>35</v>
      </c>
      <c r="J25" s="62">
        <v>83</v>
      </c>
      <c r="K25" s="62">
        <f t="shared" si="1"/>
        <v>768</v>
      </c>
      <c r="L25" s="62">
        <f t="shared" si="2"/>
        <v>3062</v>
      </c>
      <c r="M25" s="62">
        <v>312</v>
      </c>
      <c r="N25" s="62">
        <f t="shared" si="3"/>
        <v>3374</v>
      </c>
    </row>
    <row r="26" spans="1:14" ht="13.5" customHeight="1">
      <c r="A26" s="100" t="s">
        <v>23</v>
      </c>
      <c r="B26" s="33" t="s">
        <v>16</v>
      </c>
      <c r="C26" s="62">
        <v>0</v>
      </c>
      <c r="D26" s="62">
        <v>0</v>
      </c>
      <c r="E26" s="62">
        <v>0</v>
      </c>
      <c r="F26" s="62">
        <v>0</v>
      </c>
      <c r="G26" s="62">
        <f t="shared" si="0"/>
        <v>0</v>
      </c>
      <c r="H26" s="62">
        <v>0</v>
      </c>
      <c r="I26" s="62">
        <v>0</v>
      </c>
      <c r="J26" s="62">
        <v>0</v>
      </c>
      <c r="K26" s="62">
        <f t="shared" si="1"/>
        <v>0</v>
      </c>
      <c r="L26" s="62">
        <f t="shared" si="2"/>
        <v>0</v>
      </c>
      <c r="M26" s="62">
        <v>0</v>
      </c>
      <c r="N26" s="62">
        <f t="shared" si="3"/>
        <v>0</v>
      </c>
    </row>
    <row r="27" spans="1:14" ht="13.5" customHeight="1">
      <c r="A27" s="100"/>
      <c r="B27" s="33" t="s">
        <v>32</v>
      </c>
      <c r="C27" s="62">
        <v>0</v>
      </c>
      <c r="D27" s="62">
        <v>0</v>
      </c>
      <c r="E27" s="62">
        <v>0</v>
      </c>
      <c r="F27" s="62">
        <v>0</v>
      </c>
      <c r="G27" s="62">
        <f t="shared" si="0"/>
        <v>0</v>
      </c>
      <c r="H27" s="62">
        <v>0</v>
      </c>
      <c r="I27" s="62">
        <v>0</v>
      </c>
      <c r="J27" s="62">
        <v>0</v>
      </c>
      <c r="K27" s="62">
        <f t="shared" si="1"/>
        <v>0</v>
      </c>
      <c r="L27" s="62">
        <f t="shared" si="2"/>
        <v>0</v>
      </c>
      <c r="M27" s="62">
        <v>0</v>
      </c>
      <c r="N27" s="62">
        <f t="shared" si="3"/>
        <v>0</v>
      </c>
    </row>
    <row r="28" spans="1:14" ht="13.5" customHeight="1">
      <c r="A28" s="100" t="s">
        <v>24</v>
      </c>
      <c r="B28" s="33" t="s">
        <v>16</v>
      </c>
      <c r="C28" s="62">
        <v>0</v>
      </c>
      <c r="D28" s="62">
        <v>0</v>
      </c>
      <c r="E28" s="62">
        <v>0</v>
      </c>
      <c r="F28" s="62">
        <v>0</v>
      </c>
      <c r="G28" s="62">
        <f t="shared" si="0"/>
        <v>0</v>
      </c>
      <c r="H28" s="62">
        <v>0</v>
      </c>
      <c r="I28" s="62">
        <v>0</v>
      </c>
      <c r="J28" s="62">
        <v>0</v>
      </c>
      <c r="K28" s="62">
        <f t="shared" si="1"/>
        <v>0</v>
      </c>
      <c r="L28" s="62">
        <f t="shared" si="2"/>
        <v>0</v>
      </c>
      <c r="M28" s="62">
        <v>0</v>
      </c>
      <c r="N28" s="62">
        <f t="shared" si="3"/>
        <v>0</v>
      </c>
    </row>
    <row r="29" spans="1:14" ht="13.5" customHeight="1">
      <c r="A29" s="100"/>
      <c r="B29" s="33" t="s">
        <v>32</v>
      </c>
      <c r="C29" s="62">
        <v>0</v>
      </c>
      <c r="D29" s="62">
        <v>0</v>
      </c>
      <c r="E29" s="62">
        <v>0</v>
      </c>
      <c r="F29" s="62">
        <v>0</v>
      </c>
      <c r="G29" s="62">
        <f t="shared" si="0"/>
        <v>0</v>
      </c>
      <c r="H29" s="62">
        <v>0</v>
      </c>
      <c r="I29" s="62">
        <v>0</v>
      </c>
      <c r="J29" s="62">
        <v>0</v>
      </c>
      <c r="K29" s="62">
        <f t="shared" si="1"/>
        <v>0</v>
      </c>
      <c r="L29" s="62">
        <f t="shared" si="2"/>
        <v>0</v>
      </c>
      <c r="M29" s="62">
        <v>0</v>
      </c>
      <c r="N29" s="62">
        <f t="shared" si="3"/>
        <v>0</v>
      </c>
    </row>
    <row r="30" spans="1:14" ht="13.5" customHeight="1">
      <c r="A30" s="100" t="s">
        <v>25</v>
      </c>
      <c r="B30" s="33" t="s">
        <v>16</v>
      </c>
      <c r="C30" s="63">
        <v>6.87</v>
      </c>
      <c r="D30" s="63">
        <v>1.54</v>
      </c>
      <c r="E30" s="63">
        <v>0</v>
      </c>
      <c r="F30" s="63">
        <v>0.03</v>
      </c>
      <c r="G30" s="63">
        <f t="shared" si="0"/>
        <v>8.44</v>
      </c>
      <c r="H30" s="63">
        <v>9.2</v>
      </c>
      <c r="I30" s="63">
        <v>0.02</v>
      </c>
      <c r="J30" s="63">
        <v>6.92</v>
      </c>
      <c r="K30" s="63">
        <f t="shared" si="1"/>
        <v>16.14</v>
      </c>
      <c r="L30" s="63">
        <f t="shared" si="2"/>
        <v>24.58</v>
      </c>
      <c r="M30" s="63">
        <v>4.25</v>
      </c>
      <c r="N30" s="63">
        <f t="shared" si="3"/>
        <v>28.83</v>
      </c>
    </row>
    <row r="31" spans="1:14" ht="13.5" customHeight="1">
      <c r="A31" s="100"/>
      <c r="B31" s="33" t="s">
        <v>32</v>
      </c>
      <c r="C31" s="62">
        <v>1304</v>
      </c>
      <c r="D31" s="62">
        <v>166</v>
      </c>
      <c r="E31" s="62">
        <v>0</v>
      </c>
      <c r="F31" s="62">
        <v>5</v>
      </c>
      <c r="G31" s="62">
        <f t="shared" si="0"/>
        <v>1475</v>
      </c>
      <c r="H31" s="62">
        <v>999</v>
      </c>
      <c r="I31" s="62">
        <v>10</v>
      </c>
      <c r="J31" s="62">
        <v>394</v>
      </c>
      <c r="K31" s="62">
        <f t="shared" si="1"/>
        <v>1403</v>
      </c>
      <c r="L31" s="62">
        <f t="shared" si="2"/>
        <v>2878</v>
      </c>
      <c r="M31" s="62">
        <v>455</v>
      </c>
      <c r="N31" s="62">
        <f t="shared" si="3"/>
        <v>3333</v>
      </c>
    </row>
    <row r="32" spans="1:14" ht="13.5" customHeight="1">
      <c r="A32" s="100" t="s">
        <v>26</v>
      </c>
      <c r="B32" s="33" t="s">
        <v>16</v>
      </c>
      <c r="C32" s="63">
        <v>8.4</v>
      </c>
      <c r="D32" s="63">
        <v>18.4</v>
      </c>
      <c r="E32" s="63">
        <v>1</v>
      </c>
      <c r="F32" s="63">
        <v>0</v>
      </c>
      <c r="G32" s="63">
        <f t="shared" si="0"/>
        <v>27.799999999999997</v>
      </c>
      <c r="H32" s="63">
        <v>18.4</v>
      </c>
      <c r="I32" s="63">
        <v>2.7</v>
      </c>
      <c r="J32" s="63">
        <v>3.1</v>
      </c>
      <c r="K32" s="63">
        <f t="shared" si="1"/>
        <v>24.2</v>
      </c>
      <c r="L32" s="63">
        <f t="shared" si="2"/>
        <v>52</v>
      </c>
      <c r="M32" s="63">
        <v>1.5</v>
      </c>
      <c r="N32" s="63">
        <f t="shared" si="3"/>
        <v>53.5</v>
      </c>
    </row>
    <row r="33" spans="1:14" ht="13.5" customHeight="1">
      <c r="A33" s="100"/>
      <c r="B33" s="33" t="s">
        <v>32</v>
      </c>
      <c r="C33" s="62">
        <v>86</v>
      </c>
      <c r="D33" s="62">
        <v>341</v>
      </c>
      <c r="E33" s="62">
        <v>7</v>
      </c>
      <c r="F33" s="62">
        <v>0</v>
      </c>
      <c r="G33" s="62">
        <f t="shared" si="0"/>
        <v>434</v>
      </c>
      <c r="H33" s="62">
        <v>559</v>
      </c>
      <c r="I33" s="62">
        <v>28</v>
      </c>
      <c r="J33" s="62">
        <v>34</v>
      </c>
      <c r="K33" s="62">
        <f t="shared" si="1"/>
        <v>621</v>
      </c>
      <c r="L33" s="62">
        <f t="shared" si="2"/>
        <v>1055</v>
      </c>
      <c r="M33" s="62">
        <v>115</v>
      </c>
      <c r="N33" s="62">
        <f t="shared" si="3"/>
        <v>1170</v>
      </c>
    </row>
    <row r="34" spans="1:14" ht="13.5" customHeight="1">
      <c r="A34" s="100" t="s">
        <v>27</v>
      </c>
      <c r="B34" s="33" t="s">
        <v>16</v>
      </c>
      <c r="C34" s="63">
        <v>0.99</v>
      </c>
      <c r="D34" s="63">
        <v>4.77</v>
      </c>
      <c r="E34" s="63">
        <v>0</v>
      </c>
      <c r="F34" s="63">
        <v>0</v>
      </c>
      <c r="G34" s="63">
        <f t="shared" si="0"/>
        <v>5.76</v>
      </c>
      <c r="H34" s="63">
        <v>2.9</v>
      </c>
      <c r="I34" s="63">
        <v>0</v>
      </c>
      <c r="J34" s="63">
        <v>0</v>
      </c>
      <c r="K34" s="63">
        <f t="shared" si="1"/>
        <v>2.9</v>
      </c>
      <c r="L34" s="63">
        <f t="shared" si="2"/>
        <v>8.66</v>
      </c>
      <c r="M34" s="63">
        <v>2.81</v>
      </c>
      <c r="N34" s="63">
        <f t="shared" si="3"/>
        <v>11.47</v>
      </c>
    </row>
    <row r="35" spans="1:14" ht="13.5" customHeight="1">
      <c r="A35" s="100"/>
      <c r="B35" s="33" t="s">
        <v>32</v>
      </c>
      <c r="C35" s="62">
        <v>248</v>
      </c>
      <c r="D35" s="62">
        <v>1216</v>
      </c>
      <c r="E35" s="62">
        <v>0</v>
      </c>
      <c r="F35" s="62">
        <v>0</v>
      </c>
      <c r="G35" s="62">
        <f t="shared" si="0"/>
        <v>1464</v>
      </c>
      <c r="H35" s="62">
        <v>723</v>
      </c>
      <c r="I35" s="62">
        <v>0</v>
      </c>
      <c r="J35" s="62">
        <v>0</v>
      </c>
      <c r="K35" s="62">
        <f t="shared" si="1"/>
        <v>723</v>
      </c>
      <c r="L35" s="62">
        <f t="shared" si="2"/>
        <v>2187</v>
      </c>
      <c r="M35" s="62">
        <v>550</v>
      </c>
      <c r="N35" s="62">
        <f t="shared" si="3"/>
        <v>2737</v>
      </c>
    </row>
    <row r="36" spans="1:14" ht="13.5" customHeight="1">
      <c r="A36" s="100" t="s">
        <v>28</v>
      </c>
      <c r="B36" s="33" t="s">
        <v>16</v>
      </c>
      <c r="C36" s="63">
        <v>0.83</v>
      </c>
      <c r="D36" s="63">
        <v>1.32</v>
      </c>
      <c r="E36" s="63">
        <v>0</v>
      </c>
      <c r="F36" s="63">
        <v>0</v>
      </c>
      <c r="G36" s="63">
        <f t="shared" si="0"/>
        <v>2.15</v>
      </c>
      <c r="H36" s="63">
        <v>0.22</v>
      </c>
      <c r="I36" s="63">
        <v>0.03</v>
      </c>
      <c r="J36" s="63">
        <v>0</v>
      </c>
      <c r="K36" s="63">
        <f t="shared" si="1"/>
        <v>0.25</v>
      </c>
      <c r="L36" s="63">
        <f t="shared" si="2"/>
        <v>2.4</v>
      </c>
      <c r="M36" s="63">
        <v>0.5</v>
      </c>
      <c r="N36" s="63">
        <f t="shared" si="3"/>
        <v>2.9</v>
      </c>
    </row>
    <row r="37" spans="1:15" ht="13.5" customHeight="1">
      <c r="A37" s="100"/>
      <c r="B37" s="33" t="s">
        <v>32</v>
      </c>
      <c r="C37" s="62">
        <v>59</v>
      </c>
      <c r="D37" s="62">
        <v>49</v>
      </c>
      <c r="E37" s="62">
        <v>0</v>
      </c>
      <c r="F37" s="62">
        <v>0</v>
      </c>
      <c r="G37" s="62">
        <f t="shared" si="0"/>
        <v>108</v>
      </c>
      <c r="H37" s="62">
        <v>17</v>
      </c>
      <c r="I37" s="62">
        <v>11</v>
      </c>
      <c r="J37" s="62">
        <v>0</v>
      </c>
      <c r="K37" s="62">
        <f t="shared" si="1"/>
        <v>28</v>
      </c>
      <c r="L37" s="62">
        <f t="shared" si="2"/>
        <v>136</v>
      </c>
      <c r="M37" s="62">
        <v>115</v>
      </c>
      <c r="N37" s="62">
        <f t="shared" si="3"/>
        <v>251</v>
      </c>
      <c r="O37" s="57"/>
    </row>
    <row r="38" spans="1:16" ht="13.5" customHeight="1">
      <c r="A38" s="32" t="s">
        <v>29</v>
      </c>
      <c r="B38" s="33" t="s">
        <v>16</v>
      </c>
      <c r="C38" s="63">
        <f aca="true" t="shared" si="4" ref="C38:L38">C4+C12+C14+C16+C18+C20+C22+C24+C26+C28+C30+C32+C34+C36</f>
        <v>4558.57</v>
      </c>
      <c r="D38" s="63">
        <f t="shared" si="4"/>
        <v>3765.56</v>
      </c>
      <c r="E38" s="63">
        <f t="shared" si="4"/>
        <v>15.8</v>
      </c>
      <c r="F38" s="63">
        <f t="shared" si="4"/>
        <v>30.03</v>
      </c>
      <c r="G38" s="63">
        <f t="shared" si="4"/>
        <v>8369.960000000001</v>
      </c>
      <c r="H38" s="63">
        <f t="shared" si="4"/>
        <v>5975.709999999999</v>
      </c>
      <c r="I38" s="63">
        <f t="shared" si="4"/>
        <v>193.97</v>
      </c>
      <c r="J38" s="63">
        <f t="shared" si="4"/>
        <v>890.28</v>
      </c>
      <c r="K38" s="63">
        <f>K4+K12+K14+K16+K18+K20+K22+K24+K26+K28+K30+K32+K34+K36</f>
        <v>7059.959999999998</v>
      </c>
      <c r="L38" s="63">
        <f t="shared" si="4"/>
        <v>15429.919999999996</v>
      </c>
      <c r="M38" s="63">
        <f>M4+M12+M14+M16+M18+M20+M22+M24+M26+M28+M30+M32+M34+M36</f>
        <v>2972.6400000000003</v>
      </c>
      <c r="N38" s="63">
        <f>N4+N12+N14+N16+N18+N20+N22+N24+N26+N28+N30+N32+N34+N36</f>
        <v>18402.56</v>
      </c>
      <c r="O38" s="58"/>
      <c r="P38" s="16"/>
    </row>
    <row r="39" spans="1:16" ht="13.5" customHeight="1">
      <c r="A39" s="33"/>
      <c r="B39" s="33" t="s">
        <v>32</v>
      </c>
      <c r="C39" s="62">
        <f>C5+C13+C15+C17+C19+C21+C23+C25+C27+C29+C31+C33+C35+C37</f>
        <v>420953</v>
      </c>
      <c r="D39" s="62">
        <f>D5+D13+D15+D17+D19+D21+D23+D25+D27+D29+D31+D33+D35+D37</f>
        <v>431205</v>
      </c>
      <c r="E39" s="62">
        <f aca="true" t="shared" si="5" ref="E39:L39">E5+E13+E15+E17+E19+E21+E23+E25+E27+E29+E31+E33+E35+E37</f>
        <v>613</v>
      </c>
      <c r="F39" s="62">
        <f t="shared" si="5"/>
        <v>1195</v>
      </c>
      <c r="G39" s="62">
        <f t="shared" si="5"/>
        <v>853966</v>
      </c>
      <c r="H39" s="62">
        <f>H5+H13+H15+H17+H19+H21+H23+H25+H27+H29+H31+H33+H35+H37</f>
        <v>664250</v>
      </c>
      <c r="I39" s="62">
        <f t="shared" si="5"/>
        <v>25269</v>
      </c>
      <c r="J39" s="62">
        <f t="shared" si="5"/>
        <v>151300</v>
      </c>
      <c r="K39" s="62">
        <f t="shared" si="5"/>
        <v>840819</v>
      </c>
      <c r="L39" s="62">
        <f t="shared" si="5"/>
        <v>1694785</v>
      </c>
      <c r="M39" s="62">
        <f>M5+M13+M15+M17+M19+M21+M23+M25+M27+M29+M31+M33+M35+M37</f>
        <v>367752</v>
      </c>
      <c r="N39" s="62">
        <f>N5+N13+N15+N17+N19+N21+N23+N25+N27+N29+N31+N33+N35+N37</f>
        <v>2062537</v>
      </c>
      <c r="O39" s="58"/>
      <c r="P39" s="16"/>
    </row>
    <row r="40" spans="3:15" ht="12.75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7"/>
    </row>
    <row r="41" spans="3:14" ht="12.7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21" bottom="0.2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1.57421875" style="44" customWidth="1"/>
    <col min="2" max="2" width="4.00390625" style="44" customWidth="1"/>
    <col min="3" max="3" width="8.140625" style="44" customWidth="1"/>
    <col min="4" max="4" width="9.140625" style="44" customWidth="1"/>
    <col min="5" max="5" width="5.8515625" style="44" customWidth="1"/>
    <col min="6" max="6" width="5.421875" style="44" customWidth="1"/>
    <col min="7" max="7" width="12.140625" style="44" customWidth="1"/>
    <col min="8" max="8" width="9.140625" style="44" customWidth="1"/>
    <col min="9" max="9" width="7.28125" style="44" customWidth="1"/>
    <col min="10" max="10" width="9.140625" style="44" customWidth="1"/>
    <col min="11" max="11" width="12.57421875" style="44" customWidth="1"/>
    <col min="12" max="12" width="7.8515625" style="44" customWidth="1"/>
    <col min="13" max="13" width="7.7109375" style="44" customWidth="1"/>
    <col min="14" max="14" width="11.8515625" style="44" customWidth="1"/>
    <col min="15" max="16384" width="9.140625" style="44" customWidth="1"/>
  </cols>
  <sheetData>
    <row r="1" ht="12.75" customHeight="1">
      <c r="A1" s="44" t="s">
        <v>47</v>
      </c>
    </row>
    <row r="2" spans="1:14" ht="11.25" customHeight="1">
      <c r="A2" s="27" t="s">
        <v>0</v>
      </c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17" t="s">
        <v>2</v>
      </c>
    </row>
    <row r="3" spans="1:14" ht="25.5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/>
    </row>
    <row r="4" spans="1:14" ht="14.25" customHeight="1">
      <c r="A4" s="28" t="s">
        <v>15</v>
      </c>
      <c r="B4" s="26" t="s">
        <v>16</v>
      </c>
      <c r="C4" s="78">
        <f>C6+C8+C10</f>
        <v>2801.58</v>
      </c>
      <c r="D4" s="78">
        <f>D6+D8+D10</f>
        <v>2118.02</v>
      </c>
      <c r="E4" s="78">
        <f>E6+E8+E10</f>
        <v>0</v>
      </c>
      <c r="F4" s="78">
        <f>F6+F8+F10</f>
        <v>4.4</v>
      </c>
      <c r="G4" s="78">
        <f>SUM(C4:F4)</f>
        <v>4924</v>
      </c>
      <c r="H4" s="78">
        <f>H6+H8+H10</f>
        <v>4042.46</v>
      </c>
      <c r="I4" s="78">
        <f>I6+I8</f>
        <v>141.46</v>
      </c>
      <c r="J4" s="78">
        <f>J6+J8</f>
        <v>923.43</v>
      </c>
      <c r="K4" s="78">
        <f>SUM(H4:J4)</f>
        <v>5107.35</v>
      </c>
      <c r="L4" s="78">
        <f>G4+K4</f>
        <v>10031.35</v>
      </c>
      <c r="M4" s="78">
        <f>M6+M8+M10</f>
        <v>2336.37</v>
      </c>
      <c r="N4" s="78">
        <f>SUM(L4:M4)</f>
        <v>12367.720000000001</v>
      </c>
    </row>
    <row r="5" spans="1:14" ht="14.25" customHeight="1">
      <c r="A5" s="28"/>
      <c r="B5" s="26" t="s">
        <v>17</v>
      </c>
      <c r="C5" s="79">
        <f>C7+C9+C11</f>
        <v>702288</v>
      </c>
      <c r="D5" s="79">
        <f>D7+D9+D11</f>
        <v>498328</v>
      </c>
      <c r="E5" s="79">
        <f>E7+E9+E11</f>
        <v>0</v>
      </c>
      <c r="F5" s="79">
        <f>F7+F9+F11</f>
        <v>481</v>
      </c>
      <c r="G5" s="79">
        <f>SUM(C5:F5)</f>
        <v>1201097</v>
      </c>
      <c r="H5" s="79">
        <f>H7+H9+H11</f>
        <v>893155</v>
      </c>
      <c r="I5" s="79">
        <f>I7+I9+I11</f>
        <v>30862</v>
      </c>
      <c r="J5" s="79">
        <f>J7+J9+J11</f>
        <v>227723</v>
      </c>
      <c r="K5" s="79">
        <f>SUM(H5:J5)</f>
        <v>1151740</v>
      </c>
      <c r="L5" s="79">
        <f>G5+K5</f>
        <v>2352837</v>
      </c>
      <c r="M5" s="79">
        <f>M7+M9+M11</f>
        <v>355300</v>
      </c>
      <c r="N5" s="79">
        <f>SUM(L5:M5)</f>
        <v>2708137</v>
      </c>
    </row>
    <row r="6" spans="1:14" ht="13.5" customHeight="1">
      <c r="A6" s="93" t="s">
        <v>51</v>
      </c>
      <c r="B6" s="26" t="s">
        <v>16</v>
      </c>
      <c r="C6" s="80">
        <f>'Vidzeme valsts'!C6+'Vidzeme pārējie'!C6</f>
        <v>2096.52</v>
      </c>
      <c r="D6" s="80">
        <f>'Vidzeme valsts'!D6+'Vidzeme pārējie'!D6</f>
        <v>1768.65</v>
      </c>
      <c r="E6" s="80">
        <f>'Vidzeme valsts'!E6+'Vidzeme pārējie'!E6</f>
        <v>0</v>
      </c>
      <c r="F6" s="80">
        <f>'Vidzeme valsts'!F6+'Vidzeme pārējie'!F6</f>
        <v>3.4</v>
      </c>
      <c r="G6" s="81">
        <f>SUM(C6:F6)</f>
        <v>3868.57</v>
      </c>
      <c r="H6" s="80">
        <f>'Vidzeme valsts'!H6+'Vidzeme pārējie'!H6</f>
        <v>3419.1800000000003</v>
      </c>
      <c r="I6" s="80">
        <f>'Vidzeme valsts'!I6+'Vidzeme pārējie'!I6</f>
        <v>115.96000000000001</v>
      </c>
      <c r="J6" s="80">
        <f>'Vidzeme valsts'!J6+'Vidzeme pārējie'!J6</f>
        <v>814.54</v>
      </c>
      <c r="K6" s="81">
        <f>SUM(H6:J6)</f>
        <v>4349.68</v>
      </c>
      <c r="L6" s="81">
        <f>G6+K6</f>
        <v>8218.25</v>
      </c>
      <c r="M6" s="80">
        <f>'Vidzeme valsts'!M6+'Vidzeme pārējie'!M6</f>
        <v>1869.67</v>
      </c>
      <c r="N6" s="81">
        <f>SUM(L6:M6)</f>
        <v>10087.92</v>
      </c>
    </row>
    <row r="7" spans="1:14" ht="15" customHeight="1">
      <c r="A7" s="93"/>
      <c r="B7" s="26" t="s">
        <v>17</v>
      </c>
      <c r="C7" s="82">
        <f>'Vidzeme valsts'!C7+'Vidzeme pārējie'!C7</f>
        <v>596473</v>
      </c>
      <c r="D7" s="82">
        <f>'Vidzeme valsts'!D7+'Vidzeme pārējie'!D7</f>
        <v>464819</v>
      </c>
      <c r="E7" s="82">
        <f>'Vidzeme valsts'!E7+'Vidzeme pārējie'!E7</f>
        <v>0</v>
      </c>
      <c r="F7" s="82">
        <f>'Vidzeme valsts'!F7+'Vidzeme pārējie'!F7</f>
        <v>450</v>
      </c>
      <c r="G7" s="83">
        <f>SUM(C7:F7)</f>
        <v>1061742</v>
      </c>
      <c r="H7" s="82">
        <f>'Vidzeme valsts'!H7+'Vidzeme pārējie'!H7</f>
        <v>819540</v>
      </c>
      <c r="I7" s="82">
        <f>'Vidzeme valsts'!I7+'Vidzeme pārējie'!I7</f>
        <v>29004</v>
      </c>
      <c r="J7" s="82">
        <f>'Vidzeme valsts'!J7+'Vidzeme pārējie'!J7</f>
        <v>221929</v>
      </c>
      <c r="K7" s="83">
        <f>SUM(H7:J7)</f>
        <v>1070473</v>
      </c>
      <c r="L7" s="83">
        <f>G7+K7</f>
        <v>2132215</v>
      </c>
      <c r="M7" s="82">
        <f>'Vidzeme valsts'!M7+'Vidzeme pārējie'!M7</f>
        <v>331357</v>
      </c>
      <c r="N7" s="83">
        <f>SUM(L7:M7)</f>
        <v>2463572</v>
      </c>
    </row>
    <row r="8" spans="1:14" ht="12" customHeight="1">
      <c r="A8" s="93" t="s">
        <v>52</v>
      </c>
      <c r="B8" s="26" t="s">
        <v>16</v>
      </c>
      <c r="C8" s="80">
        <f>'Vidzeme valsts'!C8+'Vidzeme pārējie'!C8</f>
        <v>387.62</v>
      </c>
      <c r="D8" s="80">
        <f>'Vidzeme valsts'!D8+'Vidzeme pārējie'!D8</f>
        <v>289.41</v>
      </c>
      <c r="E8" s="80">
        <f>'Vidzeme valsts'!E8+'Vidzeme pārējie'!E8</f>
        <v>0</v>
      </c>
      <c r="F8" s="80">
        <f>'Vidzeme valsts'!F8+'Vidzeme pārējie'!F8</f>
        <v>1</v>
      </c>
      <c r="G8" s="81">
        <f aca="true" t="shared" si="0" ref="G8:G37">SUM(C8:F8)</f>
        <v>678.03</v>
      </c>
      <c r="H8" s="80">
        <f>'Vidzeme valsts'!H8+'Vidzeme pārējie'!H8</f>
        <v>392.21999999999997</v>
      </c>
      <c r="I8" s="80">
        <f>'Vidzeme valsts'!I8+'Vidzeme pārējie'!I8</f>
        <v>25.5</v>
      </c>
      <c r="J8" s="80">
        <f>'Vidzeme valsts'!J8+'Vidzeme pārējie'!J8</f>
        <v>108.89</v>
      </c>
      <c r="K8" s="81">
        <f aca="true" t="shared" si="1" ref="K8:K37">SUM(H8:J8)</f>
        <v>526.61</v>
      </c>
      <c r="L8" s="81">
        <f aca="true" t="shared" si="2" ref="L8:L37">G8+K8</f>
        <v>1204.6399999999999</v>
      </c>
      <c r="M8" s="80">
        <f>'Vidzeme valsts'!M8+'Vidzeme pārējie'!M8</f>
        <v>466.7</v>
      </c>
      <c r="N8" s="81">
        <f aca="true" t="shared" si="3" ref="N8:N37">SUM(L8:M8)</f>
        <v>1671.34</v>
      </c>
    </row>
    <row r="9" spans="1:14" ht="29.25" customHeight="1">
      <c r="A9" s="93"/>
      <c r="B9" s="26" t="s">
        <v>17</v>
      </c>
      <c r="C9" s="84">
        <f>'Vidzeme valsts'!C9+'Vidzeme pārējie'!C9</f>
        <v>28480</v>
      </c>
      <c r="D9" s="84">
        <f>'Vidzeme valsts'!D9+'Vidzeme pārējie'!D9</f>
        <v>19047</v>
      </c>
      <c r="E9" s="84">
        <f>'Vidzeme valsts'!E9+'Vidzeme pārējie'!E9</f>
        <v>0</v>
      </c>
      <c r="F9" s="84">
        <f>'Vidzeme valsts'!F9+'Vidzeme pārējie'!F9</f>
        <v>31</v>
      </c>
      <c r="G9" s="85">
        <f t="shared" si="0"/>
        <v>47558</v>
      </c>
      <c r="H9" s="84">
        <f>'Vidzeme valsts'!H9+'Vidzeme pārējie'!H9</f>
        <v>26120</v>
      </c>
      <c r="I9" s="84">
        <f>'Vidzeme valsts'!I9+'Vidzeme pārējie'!I9</f>
        <v>1858</v>
      </c>
      <c r="J9" s="84">
        <f>'Vidzeme valsts'!J9+'Vidzeme pārējie'!J9</f>
        <v>5794</v>
      </c>
      <c r="K9" s="85">
        <f t="shared" si="1"/>
        <v>33772</v>
      </c>
      <c r="L9" s="85">
        <f t="shared" si="2"/>
        <v>81330</v>
      </c>
      <c r="M9" s="84">
        <f>'Vidzeme valsts'!M9+'Vidzeme pārējie'!M9</f>
        <v>23943</v>
      </c>
      <c r="N9" s="85">
        <f t="shared" si="3"/>
        <v>105273</v>
      </c>
    </row>
    <row r="10" spans="1:14" ht="12.75" customHeight="1">
      <c r="A10" s="93" t="s">
        <v>50</v>
      </c>
      <c r="B10" s="26" t="s">
        <v>16</v>
      </c>
      <c r="C10" s="80">
        <f>'Vidzeme valsts'!C10+'Vidzeme pārējie'!C10</f>
        <v>317.44</v>
      </c>
      <c r="D10" s="80">
        <f>'Vidzeme valsts'!D10+'Vidzeme pārējie'!D10</f>
        <v>59.96</v>
      </c>
      <c r="E10" s="80">
        <f>'Vidzeme valsts'!E10+'Vidzeme pārējie'!E10</f>
        <v>0</v>
      </c>
      <c r="F10" s="80">
        <f>'Vidzeme valsts'!F10+'Vidzeme pārējie'!F10</f>
        <v>0</v>
      </c>
      <c r="G10" s="81">
        <f t="shared" si="0"/>
        <v>377.4</v>
      </c>
      <c r="H10" s="80">
        <f>'Vidzeme valsts'!H10+'Vidzeme pārējie'!H10</f>
        <v>231.06</v>
      </c>
      <c r="I10" s="80">
        <f>'Vidzeme valsts'!I10+'Vidzeme pārējie'!I10</f>
        <v>0</v>
      </c>
      <c r="J10" s="80">
        <f>'Vidzeme valsts'!J10+'Vidzeme pārējie'!J10</f>
        <v>0</v>
      </c>
      <c r="K10" s="81">
        <f t="shared" si="1"/>
        <v>231.06</v>
      </c>
      <c r="L10" s="81">
        <f t="shared" si="2"/>
        <v>608.46</v>
      </c>
      <c r="M10" s="80">
        <f>'Vidzeme valsts'!M10+'Vidzeme pārējie'!M10</f>
        <v>0</v>
      </c>
      <c r="N10" s="81">
        <f t="shared" si="3"/>
        <v>608.46</v>
      </c>
    </row>
    <row r="11" spans="1:14" ht="13.5" customHeight="1">
      <c r="A11" s="93"/>
      <c r="B11" s="26" t="s">
        <v>17</v>
      </c>
      <c r="C11" s="82">
        <f>'Vidzeme valsts'!C11+'Vidzeme pārējie'!C11</f>
        <v>77335</v>
      </c>
      <c r="D11" s="82">
        <f>'Vidzeme valsts'!D11+'Vidzeme pārējie'!D11</f>
        <v>14462</v>
      </c>
      <c r="E11" s="82">
        <f>'Vidzeme valsts'!E11+'Vidzeme pārējie'!E11</f>
        <v>0</v>
      </c>
      <c r="F11" s="82">
        <f>'Vidzeme valsts'!F11+'Vidzeme pārējie'!F11</f>
        <v>0</v>
      </c>
      <c r="G11" s="83">
        <f t="shared" si="0"/>
        <v>91797</v>
      </c>
      <c r="H11" s="82">
        <f>'Vidzeme valsts'!H11+'Vidzeme pārējie'!H11</f>
        <v>47495</v>
      </c>
      <c r="I11" s="82">
        <f>'Vidzeme valsts'!I11+'Vidzeme pārējie'!I11</f>
        <v>0</v>
      </c>
      <c r="J11" s="82">
        <f>'Vidzeme valsts'!J11+'Vidzeme pārējie'!J11</f>
        <v>0</v>
      </c>
      <c r="K11" s="83">
        <f t="shared" si="1"/>
        <v>47495</v>
      </c>
      <c r="L11" s="83">
        <f t="shared" si="2"/>
        <v>139292</v>
      </c>
      <c r="M11" s="82">
        <f>'Vidzeme valsts'!M11+'Vidzeme pārējie'!M11</f>
        <v>0</v>
      </c>
      <c r="N11" s="83">
        <f t="shared" si="3"/>
        <v>139292</v>
      </c>
    </row>
    <row r="12" spans="1:14" ht="14.25" customHeight="1">
      <c r="A12" s="28" t="s">
        <v>18</v>
      </c>
      <c r="B12" s="26" t="s">
        <v>16</v>
      </c>
      <c r="C12" s="80">
        <f>'Vidzeme valsts'!C12+'Vidzeme pārējie'!C12</f>
        <v>2134.23</v>
      </c>
      <c r="D12" s="80">
        <f>'Vidzeme valsts'!D12+'Vidzeme pārējie'!D12</f>
        <v>2993.52</v>
      </c>
      <c r="E12" s="80">
        <f>'Vidzeme valsts'!E12+'Vidzeme pārējie'!E12</f>
        <v>3.5</v>
      </c>
      <c r="F12" s="80">
        <f>'Vidzeme valsts'!F12+'Vidzeme pārējie'!F12</f>
        <v>10.5</v>
      </c>
      <c r="G12" s="78">
        <f t="shared" si="0"/>
        <v>5141.75</v>
      </c>
      <c r="H12" s="80">
        <f>'Vidzeme valsts'!H12+'Vidzeme pārējie'!H12</f>
        <v>2277.41</v>
      </c>
      <c r="I12" s="80">
        <f>'Vidzeme valsts'!I12+'Vidzeme pārējie'!I12</f>
        <v>49.5</v>
      </c>
      <c r="J12" s="80">
        <f>'Vidzeme valsts'!J12+'Vidzeme pārējie'!J12</f>
        <v>103.56</v>
      </c>
      <c r="K12" s="78">
        <f t="shared" si="1"/>
        <v>2430.47</v>
      </c>
      <c r="L12" s="78">
        <f t="shared" si="2"/>
        <v>7572.219999999999</v>
      </c>
      <c r="M12" s="80">
        <f>'Vidzeme valsts'!M12+'Vidzeme pārējie'!M12</f>
        <v>302.92999999999995</v>
      </c>
      <c r="N12" s="78">
        <f t="shared" si="3"/>
        <v>7875.15</v>
      </c>
    </row>
    <row r="13" spans="1:14" ht="14.25" customHeight="1">
      <c r="A13" s="26" t="s">
        <v>31</v>
      </c>
      <c r="B13" s="26" t="s">
        <v>17</v>
      </c>
      <c r="C13" s="82">
        <f>'Vidzeme valsts'!C13+'Vidzeme pārējie'!C13</f>
        <v>96628</v>
      </c>
      <c r="D13" s="82">
        <f>'Vidzeme valsts'!D13+'Vidzeme pārējie'!D13</f>
        <v>155050</v>
      </c>
      <c r="E13" s="82">
        <f>'Vidzeme valsts'!E13+'Vidzeme pārējie'!E13</f>
        <v>79</v>
      </c>
      <c r="F13" s="82">
        <f>'Vidzeme valsts'!F13+'Vidzeme pārējie'!F13</f>
        <v>361</v>
      </c>
      <c r="G13" s="79">
        <f t="shared" si="0"/>
        <v>252118</v>
      </c>
      <c r="H13" s="82">
        <f>'Vidzeme valsts'!H13+'Vidzeme pārējie'!H13</f>
        <v>84551</v>
      </c>
      <c r="I13" s="82">
        <f>'Vidzeme valsts'!I13+'Vidzeme pārējie'!I13</f>
        <v>1802</v>
      </c>
      <c r="J13" s="82">
        <f>'Vidzeme valsts'!J13+'Vidzeme pārējie'!J13</f>
        <v>2947</v>
      </c>
      <c r="K13" s="79">
        <f t="shared" si="1"/>
        <v>89300</v>
      </c>
      <c r="L13" s="79">
        <f t="shared" si="2"/>
        <v>341418</v>
      </c>
      <c r="M13" s="82">
        <f>'Vidzeme valsts'!M13+'Vidzeme pārējie'!M13</f>
        <v>6516</v>
      </c>
      <c r="N13" s="79">
        <f t="shared" si="3"/>
        <v>347934</v>
      </c>
    </row>
    <row r="14" spans="1:14" ht="14.25" customHeight="1">
      <c r="A14" s="93" t="s">
        <v>19</v>
      </c>
      <c r="B14" s="26" t="s">
        <v>16</v>
      </c>
      <c r="C14" s="80">
        <f>'Vidzeme valsts'!C14+'Vidzeme pārējie'!C14</f>
        <v>93.75999999999999</v>
      </c>
      <c r="D14" s="80">
        <f>'Vidzeme valsts'!D14+'Vidzeme pārējie'!D14</f>
        <v>159.44</v>
      </c>
      <c r="E14" s="80">
        <f>'Vidzeme valsts'!E14+'Vidzeme pārējie'!E14</f>
        <v>0</v>
      </c>
      <c r="F14" s="80">
        <f>'Vidzeme valsts'!F14+'Vidzeme pārējie'!F14</f>
        <v>4.1</v>
      </c>
      <c r="G14" s="78">
        <f t="shared" si="0"/>
        <v>257.3</v>
      </c>
      <c r="H14" s="80">
        <f>'Vidzeme valsts'!H14+'Vidzeme pārējie'!H14</f>
        <v>98.86</v>
      </c>
      <c r="I14" s="80">
        <f>'Vidzeme valsts'!I14+'Vidzeme pārējie'!I14</f>
        <v>2.3</v>
      </c>
      <c r="J14" s="80">
        <f>'Vidzeme valsts'!J14+'Vidzeme pārējie'!J14</f>
        <v>2.43</v>
      </c>
      <c r="K14" s="78">
        <f t="shared" si="1"/>
        <v>103.59</v>
      </c>
      <c r="L14" s="78">
        <f t="shared" si="2"/>
        <v>360.89</v>
      </c>
      <c r="M14" s="80">
        <f>'Vidzeme valsts'!M14+'Vidzeme pārējie'!M14</f>
        <v>23.4</v>
      </c>
      <c r="N14" s="78">
        <f t="shared" si="3"/>
        <v>384.28999999999996</v>
      </c>
    </row>
    <row r="15" spans="1:14" ht="14.25" customHeight="1">
      <c r="A15" s="93"/>
      <c r="B15" s="26" t="s">
        <v>17</v>
      </c>
      <c r="C15" s="82">
        <f>'Vidzeme valsts'!C15+'Vidzeme pārējie'!C15</f>
        <v>14284</v>
      </c>
      <c r="D15" s="82">
        <f>'Vidzeme valsts'!D15+'Vidzeme pārējie'!D15</f>
        <v>26387</v>
      </c>
      <c r="E15" s="82">
        <f>'Vidzeme valsts'!E15+'Vidzeme pārējie'!E15</f>
        <v>0</v>
      </c>
      <c r="F15" s="82">
        <f>'Vidzeme valsts'!F15+'Vidzeme pārējie'!F15</f>
        <v>517</v>
      </c>
      <c r="G15" s="79">
        <f t="shared" si="0"/>
        <v>41188</v>
      </c>
      <c r="H15" s="82">
        <f>'Vidzeme valsts'!H15+'Vidzeme pārējie'!H15</f>
        <v>14214</v>
      </c>
      <c r="I15" s="82">
        <f>'Vidzeme valsts'!I15+'Vidzeme pārējie'!I15</f>
        <v>555</v>
      </c>
      <c r="J15" s="82">
        <f>'Vidzeme valsts'!J15+'Vidzeme pārējie'!J15</f>
        <v>458</v>
      </c>
      <c r="K15" s="79">
        <f t="shared" si="1"/>
        <v>15227</v>
      </c>
      <c r="L15" s="79">
        <f t="shared" si="2"/>
        <v>56415</v>
      </c>
      <c r="M15" s="82">
        <f>'Vidzeme valsts'!M15+'Vidzeme pārējie'!M15</f>
        <v>2638</v>
      </c>
      <c r="N15" s="79">
        <f t="shared" si="3"/>
        <v>59053</v>
      </c>
    </row>
    <row r="16" spans="1:14" ht="14.25" customHeight="1">
      <c r="A16" s="93" t="s">
        <v>20</v>
      </c>
      <c r="B16" s="26" t="s">
        <v>16</v>
      </c>
      <c r="C16" s="82">
        <f>'Vidzeme valsts'!C16+'Vidzeme pārējie'!C16</f>
        <v>3974.04</v>
      </c>
      <c r="D16" s="82">
        <f>'Vidzeme valsts'!D16+'Vidzeme pārējie'!D16</f>
        <v>2095.67</v>
      </c>
      <c r="E16" s="82">
        <f>'Vidzeme valsts'!E16+'Vidzeme pārējie'!E16</f>
        <v>7.5</v>
      </c>
      <c r="F16" s="82">
        <f>'Vidzeme valsts'!F16+'Vidzeme pārējie'!F16</f>
        <v>39.3</v>
      </c>
      <c r="G16" s="79">
        <f t="shared" si="0"/>
        <v>6116.51</v>
      </c>
      <c r="H16" s="82">
        <f>'Vidzeme valsts'!H16+'Vidzeme pārējie'!H16</f>
        <v>1356.44</v>
      </c>
      <c r="I16" s="82">
        <f>'Vidzeme valsts'!I16+'Vidzeme pārējie'!I16</f>
        <v>44.260000000000005</v>
      </c>
      <c r="J16" s="82">
        <f>'Vidzeme valsts'!J16+'Vidzeme pārējie'!J16</f>
        <v>111.5</v>
      </c>
      <c r="K16" s="79">
        <f t="shared" si="1"/>
        <v>1512.2</v>
      </c>
      <c r="L16" s="79">
        <f t="shared" si="2"/>
        <v>7628.71</v>
      </c>
      <c r="M16" s="82">
        <f>'Vidzeme valsts'!M16+'Vidzeme pārējie'!M16</f>
        <v>319.99</v>
      </c>
      <c r="N16" s="79">
        <f t="shared" si="3"/>
        <v>7948.7</v>
      </c>
    </row>
    <row r="17" spans="1:14" ht="14.25" customHeight="1">
      <c r="A17" s="93"/>
      <c r="B17" s="26" t="s">
        <v>17</v>
      </c>
      <c r="C17" s="82">
        <f>'Vidzeme valsts'!C17+'Vidzeme pārējie'!C17</f>
        <v>67936</v>
      </c>
      <c r="D17" s="82">
        <f>'Vidzeme valsts'!D17+'Vidzeme pārējie'!D17</f>
        <v>44128</v>
      </c>
      <c r="E17" s="82">
        <f>'Vidzeme valsts'!E17+'Vidzeme pārējie'!E17</f>
        <v>100</v>
      </c>
      <c r="F17" s="82">
        <f>'Vidzeme valsts'!F17+'Vidzeme pārējie'!F17</f>
        <v>1191</v>
      </c>
      <c r="G17" s="79">
        <f t="shared" si="0"/>
        <v>113355</v>
      </c>
      <c r="H17" s="82">
        <f>'Vidzeme valsts'!H17+'Vidzeme pārējie'!H17</f>
        <v>25758</v>
      </c>
      <c r="I17" s="82">
        <f>'Vidzeme valsts'!I17+'Vidzeme pārējie'!I17</f>
        <v>554</v>
      </c>
      <c r="J17" s="82">
        <f>'Vidzeme valsts'!J17+'Vidzeme pārējie'!J17</f>
        <v>2305</v>
      </c>
      <c r="K17" s="79">
        <f t="shared" si="1"/>
        <v>28617</v>
      </c>
      <c r="L17" s="79">
        <f t="shared" si="2"/>
        <v>141972</v>
      </c>
      <c r="M17" s="82">
        <f>'Vidzeme valsts'!M17+'Vidzeme pārējie'!M17</f>
        <v>6988</v>
      </c>
      <c r="N17" s="79">
        <f t="shared" si="3"/>
        <v>148960</v>
      </c>
    </row>
    <row r="18" spans="1:14" ht="14.25" customHeight="1">
      <c r="A18" s="95" t="s">
        <v>53</v>
      </c>
      <c r="B18" s="26" t="s">
        <v>16</v>
      </c>
      <c r="C18" s="82">
        <f>'Vidzeme valsts'!C18+'Vidzeme pārējie'!C18</f>
        <v>9.2</v>
      </c>
      <c r="D18" s="82">
        <f>'Vidzeme valsts'!D18+'Vidzeme pārējie'!D18</f>
        <v>3.9</v>
      </c>
      <c r="E18" s="82">
        <f>'Vidzeme valsts'!E18+'Vidzeme pārējie'!E18</f>
        <v>0</v>
      </c>
      <c r="F18" s="82">
        <f>'Vidzeme valsts'!F18+'Vidzeme pārējie'!F18</f>
        <v>0</v>
      </c>
      <c r="G18" s="79">
        <f t="shared" si="0"/>
        <v>13.1</v>
      </c>
      <c r="H18" s="82">
        <f>'Vidzeme valsts'!H18+'Vidzeme pārējie'!H18</f>
        <v>1.6</v>
      </c>
      <c r="I18" s="82">
        <f>'Vidzeme valsts'!I18+'Vidzeme pārējie'!I18</f>
        <v>0</v>
      </c>
      <c r="J18" s="82">
        <f>'Vidzeme valsts'!J18+'Vidzeme pārējie'!J18</f>
        <v>0</v>
      </c>
      <c r="K18" s="79">
        <f t="shared" si="1"/>
        <v>1.6</v>
      </c>
      <c r="L18" s="79">
        <f t="shared" si="2"/>
        <v>14.7</v>
      </c>
      <c r="M18" s="82">
        <f>'Vidzeme valsts'!M18+'Vidzeme pārējie'!M18</f>
        <v>0</v>
      </c>
      <c r="N18" s="79">
        <f t="shared" si="3"/>
        <v>14.7</v>
      </c>
    </row>
    <row r="19" spans="1:14" ht="14.25" customHeight="1">
      <c r="A19" s="95"/>
      <c r="B19" s="26" t="s">
        <v>17</v>
      </c>
      <c r="C19" s="82">
        <f>'Vidzeme valsts'!C19+'Vidzeme pārējie'!C19</f>
        <v>1717</v>
      </c>
      <c r="D19" s="82">
        <f>'Vidzeme valsts'!D19+'Vidzeme pārējie'!D19</f>
        <v>983</v>
      </c>
      <c r="E19" s="82">
        <f>'Vidzeme valsts'!E19+'Vidzeme pārējie'!E19</f>
        <v>0</v>
      </c>
      <c r="F19" s="82">
        <f>'Vidzeme valsts'!F19+'Vidzeme pārējie'!F19</f>
        <v>0</v>
      </c>
      <c r="G19" s="79">
        <f t="shared" si="0"/>
        <v>2700</v>
      </c>
      <c r="H19" s="82">
        <f>'Vidzeme valsts'!H19+'Vidzeme pārējie'!H19</f>
        <v>577</v>
      </c>
      <c r="I19" s="82">
        <f>'Vidzeme valsts'!I19+'Vidzeme pārējie'!I19</f>
        <v>0</v>
      </c>
      <c r="J19" s="82">
        <f>'Vidzeme valsts'!J19+'Vidzeme pārējie'!J19</f>
        <v>0</v>
      </c>
      <c r="K19" s="79">
        <f t="shared" si="1"/>
        <v>577</v>
      </c>
      <c r="L19" s="79">
        <f t="shared" si="2"/>
        <v>3277</v>
      </c>
      <c r="M19" s="82">
        <f>'Vidzeme valsts'!M19+'Vidzeme pārējie'!M19</f>
        <v>0</v>
      </c>
      <c r="N19" s="79">
        <f t="shared" si="3"/>
        <v>3277</v>
      </c>
    </row>
    <row r="20" spans="1:14" ht="14.25" customHeight="1">
      <c r="A20" s="95" t="s">
        <v>54</v>
      </c>
      <c r="B20" s="26" t="s">
        <v>16</v>
      </c>
      <c r="C20" s="82">
        <f>'Vidzeme valsts'!C20+'Vidzeme pārējie'!C20</f>
        <v>0</v>
      </c>
      <c r="D20" s="82">
        <f>'Vidzeme valsts'!D20+'Vidzeme pārējie'!D20</f>
        <v>0</v>
      </c>
      <c r="E20" s="82">
        <f>'Vidzeme valsts'!E20+'Vidzeme pārējie'!E20</f>
        <v>0</v>
      </c>
      <c r="F20" s="82">
        <f>'Vidzeme valsts'!F20+'Vidzeme pārējie'!F20</f>
        <v>0</v>
      </c>
      <c r="G20" s="79">
        <f t="shared" si="0"/>
        <v>0</v>
      </c>
      <c r="H20" s="82">
        <f>'Vidzeme valsts'!H20+'Vidzeme pārējie'!H20</f>
        <v>0</v>
      </c>
      <c r="I20" s="82">
        <f>'Vidzeme valsts'!I20+'Vidzeme pārējie'!I20</f>
        <v>0</v>
      </c>
      <c r="J20" s="82">
        <f>'Vidzeme valsts'!J20+'Vidzeme pārējie'!J20</f>
        <v>0</v>
      </c>
      <c r="K20" s="79">
        <f t="shared" si="1"/>
        <v>0</v>
      </c>
      <c r="L20" s="79">
        <f t="shared" si="2"/>
        <v>0</v>
      </c>
      <c r="M20" s="82">
        <f>'Vidzeme valsts'!M20+'Vidzeme pārējie'!M20</f>
        <v>0</v>
      </c>
      <c r="N20" s="79">
        <f t="shared" si="3"/>
        <v>0</v>
      </c>
    </row>
    <row r="21" spans="1:14" ht="14.25" customHeight="1">
      <c r="A21" s="95"/>
      <c r="B21" s="26" t="s">
        <v>17</v>
      </c>
      <c r="C21" s="82">
        <f>'Vidzeme valsts'!C21+'Vidzeme pārējie'!C21</f>
        <v>0</v>
      </c>
      <c r="D21" s="82">
        <f>'Vidzeme valsts'!D21+'Vidzeme pārējie'!D21</f>
        <v>0</v>
      </c>
      <c r="E21" s="82">
        <f>'Vidzeme valsts'!E21+'Vidzeme pārējie'!E21</f>
        <v>0</v>
      </c>
      <c r="F21" s="82">
        <f>'Vidzeme valsts'!F21+'Vidzeme pārējie'!F21</f>
        <v>0</v>
      </c>
      <c r="G21" s="79">
        <f t="shared" si="0"/>
        <v>0</v>
      </c>
      <c r="H21" s="82">
        <f>'Vidzeme valsts'!H21+'Vidzeme pārējie'!H21</f>
        <v>0</v>
      </c>
      <c r="I21" s="82">
        <f>'Vidzeme valsts'!I21+'Vidzeme pārējie'!I21</f>
        <v>0</v>
      </c>
      <c r="J21" s="82">
        <f>'Vidzeme valsts'!J21+'Vidzeme pārējie'!J21</f>
        <v>0</v>
      </c>
      <c r="K21" s="79">
        <f t="shared" si="1"/>
        <v>0</v>
      </c>
      <c r="L21" s="79">
        <f t="shared" si="2"/>
        <v>0</v>
      </c>
      <c r="M21" s="82">
        <f>'Vidzeme valsts'!M21+'Vidzeme pārējie'!M21</f>
        <v>0</v>
      </c>
      <c r="N21" s="79">
        <f t="shared" si="3"/>
        <v>0</v>
      </c>
    </row>
    <row r="22" spans="1:14" ht="14.25" customHeight="1">
      <c r="A22" s="28" t="s">
        <v>21</v>
      </c>
      <c r="B22" s="26" t="s">
        <v>16</v>
      </c>
      <c r="C22" s="80">
        <f>'Vidzeme valsts'!C22+'Vidzeme pārējie'!C22</f>
        <v>7.25</v>
      </c>
      <c r="D22" s="80">
        <f>'Vidzeme valsts'!D22+'Vidzeme pārējie'!D22</f>
        <v>8.53</v>
      </c>
      <c r="E22" s="80">
        <f>'Vidzeme valsts'!E22+'Vidzeme pārējie'!E22</f>
        <v>0</v>
      </c>
      <c r="F22" s="80">
        <f>'Vidzeme valsts'!F22+'Vidzeme pārējie'!F22</f>
        <v>0</v>
      </c>
      <c r="G22" s="78">
        <f t="shared" si="0"/>
        <v>15.78</v>
      </c>
      <c r="H22" s="80">
        <f>'Vidzeme valsts'!H22+'Vidzeme pārējie'!H22</f>
        <v>8.94</v>
      </c>
      <c r="I22" s="80">
        <f>'Vidzeme valsts'!I22+'Vidzeme pārējie'!I22</f>
        <v>0.4</v>
      </c>
      <c r="J22" s="80">
        <f>'Vidzeme valsts'!J22+'Vidzeme pārējie'!J22</f>
        <v>0.04</v>
      </c>
      <c r="K22" s="78">
        <f t="shared" si="1"/>
        <v>9.379999999999999</v>
      </c>
      <c r="L22" s="78">
        <f t="shared" si="2"/>
        <v>25.159999999999997</v>
      </c>
      <c r="M22" s="80">
        <f>'Vidzeme valsts'!M22+'Vidzeme pārējie'!M22</f>
        <v>1.04</v>
      </c>
      <c r="N22" s="78">
        <f t="shared" si="3"/>
        <v>26.199999999999996</v>
      </c>
    </row>
    <row r="23" spans="1:14" ht="14.25" customHeight="1">
      <c r="A23" s="28"/>
      <c r="B23" s="26" t="s">
        <v>17</v>
      </c>
      <c r="C23" s="82">
        <f>'Vidzeme valsts'!C23+'Vidzeme pārējie'!C23</f>
        <v>1188</v>
      </c>
      <c r="D23" s="82">
        <f>'Vidzeme valsts'!D23+'Vidzeme pārējie'!D23</f>
        <v>1281</v>
      </c>
      <c r="E23" s="82">
        <f>'Vidzeme valsts'!E23+'Vidzeme pārējie'!E23</f>
        <v>0</v>
      </c>
      <c r="F23" s="82">
        <f>'Vidzeme valsts'!F23+'Vidzeme pārējie'!F23</f>
        <v>0</v>
      </c>
      <c r="G23" s="79">
        <f t="shared" si="0"/>
        <v>2469</v>
      </c>
      <c r="H23" s="82">
        <f>'Vidzeme valsts'!H23+'Vidzeme pārējie'!H23</f>
        <v>1653</v>
      </c>
      <c r="I23" s="82">
        <f>'Vidzeme valsts'!I23+'Vidzeme pārējie'!I23</f>
        <v>105</v>
      </c>
      <c r="J23" s="82">
        <f>'Vidzeme valsts'!J23+'Vidzeme pārējie'!J23</f>
        <v>6</v>
      </c>
      <c r="K23" s="79">
        <f t="shared" si="1"/>
        <v>1764</v>
      </c>
      <c r="L23" s="79">
        <f t="shared" si="2"/>
        <v>4233</v>
      </c>
      <c r="M23" s="82">
        <f>'Vidzeme valsts'!M23+'Vidzeme pārējie'!M23</f>
        <v>136</v>
      </c>
      <c r="N23" s="79">
        <f t="shared" si="3"/>
        <v>4369</v>
      </c>
    </row>
    <row r="24" spans="1:14" ht="14.25" customHeight="1">
      <c r="A24" s="93" t="s">
        <v>22</v>
      </c>
      <c r="B24" s="26" t="s">
        <v>16</v>
      </c>
      <c r="C24" s="80">
        <f>'Vidzeme valsts'!C24+'Vidzeme pārējie'!C24</f>
        <v>170.45000000000002</v>
      </c>
      <c r="D24" s="80">
        <f>'Vidzeme valsts'!D24+'Vidzeme pārējie'!D24</f>
        <v>34.77</v>
      </c>
      <c r="E24" s="80">
        <f>'Vidzeme valsts'!E24+'Vidzeme pārējie'!E24</f>
        <v>8.5</v>
      </c>
      <c r="F24" s="80">
        <f>'Vidzeme valsts'!F24+'Vidzeme pārējie'!F24</f>
        <v>0.2</v>
      </c>
      <c r="G24" s="78">
        <f t="shared" si="0"/>
        <v>213.92000000000002</v>
      </c>
      <c r="H24" s="80">
        <f>'Vidzeme valsts'!H24+'Vidzeme pārējie'!H24</f>
        <v>94.42</v>
      </c>
      <c r="I24" s="80">
        <f>'Vidzeme valsts'!I24+'Vidzeme pārējie'!I24</f>
        <v>0.5</v>
      </c>
      <c r="J24" s="80">
        <f>'Vidzeme valsts'!J24+'Vidzeme pārējie'!J24</f>
        <v>5.82</v>
      </c>
      <c r="K24" s="78">
        <f t="shared" si="1"/>
        <v>100.74000000000001</v>
      </c>
      <c r="L24" s="78">
        <f t="shared" si="2"/>
        <v>314.66</v>
      </c>
      <c r="M24" s="80">
        <f>'Vidzeme valsts'!M24+'Vidzeme pārējie'!M24</f>
        <v>9.05</v>
      </c>
      <c r="N24" s="78">
        <f t="shared" si="3"/>
        <v>323.71000000000004</v>
      </c>
    </row>
    <row r="25" spans="1:14" ht="14.25" customHeight="1">
      <c r="A25" s="93"/>
      <c r="B25" s="26" t="s">
        <v>17</v>
      </c>
      <c r="C25" s="82">
        <f>'Vidzeme valsts'!C25+'Vidzeme pārējie'!C25</f>
        <v>8235</v>
      </c>
      <c r="D25" s="82">
        <f>'Vidzeme valsts'!D25+'Vidzeme pārējie'!D25</f>
        <v>2033</v>
      </c>
      <c r="E25" s="82">
        <f>'Vidzeme valsts'!E25+'Vidzeme pārējie'!E25</f>
        <v>453</v>
      </c>
      <c r="F25" s="82">
        <f>'Vidzeme valsts'!F25+'Vidzeme pārējie'!F25</f>
        <v>12</v>
      </c>
      <c r="G25" s="79">
        <f t="shared" si="0"/>
        <v>10733</v>
      </c>
      <c r="H25" s="82">
        <f>'Vidzeme valsts'!H25+'Vidzeme pārējie'!H25</f>
        <v>1740</v>
      </c>
      <c r="I25" s="82">
        <f>'Vidzeme valsts'!I25+'Vidzeme pārējie'!I25</f>
        <v>46</v>
      </c>
      <c r="J25" s="82">
        <f>'Vidzeme valsts'!J25+'Vidzeme pārējie'!J25</f>
        <v>215</v>
      </c>
      <c r="K25" s="79">
        <f t="shared" si="1"/>
        <v>2001</v>
      </c>
      <c r="L25" s="79">
        <f t="shared" si="2"/>
        <v>12734</v>
      </c>
      <c r="M25" s="82">
        <f>'Vidzeme valsts'!M25+'Vidzeme pārējie'!M25</f>
        <v>351</v>
      </c>
      <c r="N25" s="79">
        <f t="shared" si="3"/>
        <v>13085</v>
      </c>
    </row>
    <row r="26" spans="1:14" ht="14.25" customHeight="1">
      <c r="A26" s="93" t="s">
        <v>23</v>
      </c>
      <c r="B26" s="26" t="s">
        <v>16</v>
      </c>
      <c r="C26" s="82">
        <f>'Vidzeme valsts'!C26+'Vidzeme pārējie'!C26</f>
        <v>0</v>
      </c>
      <c r="D26" s="82">
        <f>'Vidzeme valsts'!D26+'Vidzeme pārējie'!D26</f>
        <v>0</v>
      </c>
      <c r="E26" s="82">
        <f>'Vidzeme valsts'!E26+'Vidzeme pārējie'!E26</f>
        <v>0</v>
      </c>
      <c r="F26" s="82">
        <f>'Vidzeme valsts'!F26+'Vidzeme pārējie'!F26</f>
        <v>0</v>
      </c>
      <c r="G26" s="79">
        <f t="shared" si="0"/>
        <v>0</v>
      </c>
      <c r="H26" s="82">
        <f>'Vidzeme valsts'!H26+'Vidzeme pārējie'!H26</f>
        <v>0</v>
      </c>
      <c r="I26" s="82">
        <f>'Vidzeme valsts'!I26+'Vidzeme pārējie'!I26</f>
        <v>0</v>
      </c>
      <c r="J26" s="82">
        <f>'Vidzeme valsts'!J26+'Vidzeme pārējie'!J26</f>
        <v>0</v>
      </c>
      <c r="K26" s="79">
        <f t="shared" si="1"/>
        <v>0</v>
      </c>
      <c r="L26" s="79">
        <f t="shared" si="2"/>
        <v>0</v>
      </c>
      <c r="M26" s="82">
        <f>'Vidzeme valsts'!M26+'Vidzeme pārējie'!M26</f>
        <v>0</v>
      </c>
      <c r="N26" s="79">
        <f t="shared" si="3"/>
        <v>0</v>
      </c>
    </row>
    <row r="27" spans="1:14" ht="14.25" customHeight="1">
      <c r="A27" s="93"/>
      <c r="B27" s="26" t="s">
        <v>17</v>
      </c>
      <c r="C27" s="82">
        <f>'Vidzeme valsts'!C27+'Vidzeme pārējie'!C27</f>
        <v>0</v>
      </c>
      <c r="D27" s="82">
        <f>'Vidzeme valsts'!D27+'Vidzeme pārējie'!D27</f>
        <v>0</v>
      </c>
      <c r="E27" s="82">
        <f>'Vidzeme valsts'!E27+'Vidzeme pārējie'!E27</f>
        <v>0</v>
      </c>
      <c r="F27" s="82">
        <f>'Vidzeme valsts'!F27+'Vidzeme pārējie'!F27</f>
        <v>0</v>
      </c>
      <c r="G27" s="79">
        <f t="shared" si="0"/>
        <v>0</v>
      </c>
      <c r="H27" s="82">
        <f>'Vidzeme valsts'!H27+'Vidzeme pārējie'!H27</f>
        <v>0</v>
      </c>
      <c r="I27" s="82">
        <f>'Vidzeme valsts'!I27+'Vidzeme pārējie'!I27</f>
        <v>0</v>
      </c>
      <c r="J27" s="82">
        <f>'Vidzeme valsts'!J27+'Vidzeme pārējie'!J27</f>
        <v>0</v>
      </c>
      <c r="K27" s="79">
        <f t="shared" si="1"/>
        <v>0</v>
      </c>
      <c r="L27" s="79">
        <f t="shared" si="2"/>
        <v>0</v>
      </c>
      <c r="M27" s="82">
        <f>'Vidzeme valsts'!M27+'Vidzeme pārējie'!M27</f>
        <v>0</v>
      </c>
      <c r="N27" s="79">
        <f t="shared" si="3"/>
        <v>0</v>
      </c>
    </row>
    <row r="28" spans="1:14" ht="14.25" customHeight="1">
      <c r="A28" s="93" t="s">
        <v>24</v>
      </c>
      <c r="B28" s="26" t="s">
        <v>16</v>
      </c>
      <c r="C28" s="82">
        <f>'Vidzeme valsts'!C28+'Vidzeme pārējie'!C28</f>
        <v>0</v>
      </c>
      <c r="D28" s="82">
        <f>'Vidzeme valsts'!D28+'Vidzeme pārējie'!D28</f>
        <v>0</v>
      </c>
      <c r="E28" s="82">
        <f>'Vidzeme valsts'!E28+'Vidzeme pārējie'!E28</f>
        <v>0</v>
      </c>
      <c r="F28" s="82">
        <f>'Vidzeme valsts'!F28+'Vidzeme pārējie'!F28</f>
        <v>0</v>
      </c>
      <c r="G28" s="79">
        <f t="shared" si="0"/>
        <v>0</v>
      </c>
      <c r="H28" s="82">
        <f>'Vidzeme valsts'!H28+'Vidzeme pārējie'!H28</f>
        <v>0</v>
      </c>
      <c r="I28" s="82">
        <f>'Vidzeme valsts'!I28+'Vidzeme pārējie'!I28</f>
        <v>0</v>
      </c>
      <c r="J28" s="82">
        <f>'Vidzeme valsts'!J28+'Vidzeme pārējie'!J28</f>
        <v>0</v>
      </c>
      <c r="K28" s="79">
        <f t="shared" si="1"/>
        <v>0</v>
      </c>
      <c r="L28" s="79">
        <f t="shared" si="2"/>
        <v>0</v>
      </c>
      <c r="M28" s="82">
        <f>'Vidzeme valsts'!M28+'Vidzeme pārējie'!M28</f>
        <v>0</v>
      </c>
      <c r="N28" s="79">
        <f t="shared" si="3"/>
        <v>0</v>
      </c>
    </row>
    <row r="29" spans="1:14" ht="14.25" customHeight="1">
      <c r="A29" s="93"/>
      <c r="B29" s="26" t="s">
        <v>17</v>
      </c>
      <c r="C29" s="82">
        <f>'Vidzeme valsts'!C29+'Vidzeme pārējie'!C29</f>
        <v>0</v>
      </c>
      <c r="D29" s="82">
        <f>'Vidzeme valsts'!D29+'Vidzeme pārējie'!D29</f>
        <v>0</v>
      </c>
      <c r="E29" s="82">
        <f>'Vidzeme valsts'!E29+'Vidzeme pārējie'!E29</f>
        <v>0</v>
      </c>
      <c r="F29" s="82">
        <f>'Vidzeme valsts'!F29+'Vidzeme pārējie'!F29</f>
        <v>0</v>
      </c>
      <c r="G29" s="79">
        <f t="shared" si="0"/>
        <v>0</v>
      </c>
      <c r="H29" s="82">
        <f>'Vidzeme valsts'!H29+'Vidzeme pārējie'!H29</f>
        <v>0</v>
      </c>
      <c r="I29" s="82">
        <f>'Vidzeme valsts'!I29+'Vidzeme pārējie'!I29</f>
        <v>0</v>
      </c>
      <c r="J29" s="82">
        <f>'Vidzeme valsts'!J29+'Vidzeme pārējie'!J29</f>
        <v>0</v>
      </c>
      <c r="K29" s="79">
        <f t="shared" si="1"/>
        <v>0</v>
      </c>
      <c r="L29" s="79">
        <f t="shared" si="2"/>
        <v>0</v>
      </c>
      <c r="M29" s="82">
        <f>'Vidzeme valsts'!M29+'Vidzeme pārējie'!M29</f>
        <v>0</v>
      </c>
      <c r="N29" s="79">
        <f t="shared" si="3"/>
        <v>0</v>
      </c>
    </row>
    <row r="30" spans="1:14" ht="14.25" customHeight="1">
      <c r="A30" s="93" t="s">
        <v>25</v>
      </c>
      <c r="B30" s="26" t="s">
        <v>16</v>
      </c>
      <c r="C30" s="80">
        <f>'Vidzeme valsts'!C30+'Vidzeme pārējie'!C30</f>
        <v>68.57000000000001</v>
      </c>
      <c r="D30" s="80">
        <f>'Vidzeme valsts'!D30+'Vidzeme pārējie'!D30</f>
        <v>14.239999999999998</v>
      </c>
      <c r="E30" s="80">
        <f>'Vidzeme valsts'!E30+'Vidzeme pārējie'!E30</f>
        <v>0</v>
      </c>
      <c r="F30" s="80">
        <f>'Vidzeme valsts'!F30+'Vidzeme pārējie'!F30</f>
        <v>0.03</v>
      </c>
      <c r="G30" s="78">
        <f t="shared" si="0"/>
        <v>82.84</v>
      </c>
      <c r="H30" s="80">
        <f>'Vidzeme valsts'!H30+'Vidzeme pārējie'!H30</f>
        <v>15.2</v>
      </c>
      <c r="I30" s="80">
        <f>'Vidzeme valsts'!I30+'Vidzeme pārējie'!I30</f>
        <v>0.22</v>
      </c>
      <c r="J30" s="80">
        <f>'Vidzeme valsts'!J30+'Vidzeme pārējie'!J30</f>
        <v>6.92</v>
      </c>
      <c r="K30" s="78">
        <f t="shared" si="1"/>
        <v>22.34</v>
      </c>
      <c r="L30" s="78">
        <f t="shared" si="2"/>
        <v>105.18</v>
      </c>
      <c r="M30" s="80">
        <f>'Vidzeme valsts'!M30+'Vidzeme pārējie'!M30</f>
        <v>4.55</v>
      </c>
      <c r="N30" s="78">
        <f t="shared" si="3"/>
        <v>109.73</v>
      </c>
    </row>
    <row r="31" spans="1:14" ht="14.25" customHeight="1">
      <c r="A31" s="93"/>
      <c r="B31" s="26" t="s">
        <v>17</v>
      </c>
      <c r="C31" s="82">
        <f>'Vidzeme valsts'!C31+'Vidzeme pārējie'!C31</f>
        <v>13445</v>
      </c>
      <c r="D31" s="82">
        <f>'Vidzeme valsts'!D31+'Vidzeme pārējie'!D31</f>
        <v>1962</v>
      </c>
      <c r="E31" s="82">
        <f>'Vidzeme valsts'!E31+'Vidzeme pārējie'!E31</f>
        <v>0</v>
      </c>
      <c r="F31" s="82">
        <f>'Vidzeme valsts'!F31+'Vidzeme pārējie'!F31</f>
        <v>5</v>
      </c>
      <c r="G31" s="79">
        <f t="shared" si="0"/>
        <v>15412</v>
      </c>
      <c r="H31" s="82">
        <f>'Vidzeme valsts'!H31+'Vidzeme pārējie'!H31</f>
        <v>1918</v>
      </c>
      <c r="I31" s="82">
        <f>'Vidzeme valsts'!I31+'Vidzeme pārējie'!I31</f>
        <v>59</v>
      </c>
      <c r="J31" s="82">
        <f>'Vidzeme valsts'!J31+'Vidzeme pārējie'!J31</f>
        <v>394</v>
      </c>
      <c r="K31" s="79">
        <f t="shared" si="1"/>
        <v>2371</v>
      </c>
      <c r="L31" s="79">
        <f t="shared" si="2"/>
        <v>17783</v>
      </c>
      <c r="M31" s="82">
        <f>'Vidzeme valsts'!M31+'Vidzeme pārējie'!M31</f>
        <v>513</v>
      </c>
      <c r="N31" s="79">
        <f t="shared" si="3"/>
        <v>18296</v>
      </c>
    </row>
    <row r="32" spans="1:14" ht="14.25" customHeight="1">
      <c r="A32" s="93" t="s">
        <v>26</v>
      </c>
      <c r="B32" s="26" t="s">
        <v>16</v>
      </c>
      <c r="C32" s="82">
        <f>'Vidzeme valsts'!C32+'Vidzeme pārējie'!C32</f>
        <v>15.3</v>
      </c>
      <c r="D32" s="82">
        <f>'Vidzeme valsts'!D32+'Vidzeme pārējie'!D32</f>
        <v>18.4</v>
      </c>
      <c r="E32" s="82">
        <f>'Vidzeme valsts'!E32+'Vidzeme pārējie'!E32</f>
        <v>1</v>
      </c>
      <c r="F32" s="82">
        <f>'Vidzeme valsts'!F32+'Vidzeme pārējie'!F32</f>
        <v>0</v>
      </c>
      <c r="G32" s="79">
        <f t="shared" si="0"/>
        <v>34.7</v>
      </c>
      <c r="H32" s="82">
        <f>'Vidzeme valsts'!H32+'Vidzeme pārējie'!H32</f>
        <v>18.4</v>
      </c>
      <c r="I32" s="82">
        <f>'Vidzeme valsts'!I32+'Vidzeme pārējie'!I32</f>
        <v>2.7</v>
      </c>
      <c r="J32" s="82">
        <f>'Vidzeme valsts'!J32+'Vidzeme pārējie'!J32</f>
        <v>3.1</v>
      </c>
      <c r="K32" s="79">
        <f t="shared" si="1"/>
        <v>24.2</v>
      </c>
      <c r="L32" s="79">
        <f t="shared" si="2"/>
        <v>58.900000000000006</v>
      </c>
      <c r="M32" s="82">
        <f>'Vidzeme valsts'!M32+'Vidzeme pārējie'!M32</f>
        <v>1.5</v>
      </c>
      <c r="N32" s="79">
        <f t="shared" si="3"/>
        <v>60.400000000000006</v>
      </c>
    </row>
    <row r="33" spans="1:14" ht="14.25" customHeight="1">
      <c r="A33" s="93"/>
      <c r="B33" s="26" t="s">
        <v>17</v>
      </c>
      <c r="C33" s="82">
        <f>'Vidzeme valsts'!C33+'Vidzeme pārējie'!C33</f>
        <v>281</v>
      </c>
      <c r="D33" s="82">
        <f>'Vidzeme valsts'!D33+'Vidzeme pārējie'!D33</f>
        <v>341</v>
      </c>
      <c r="E33" s="82">
        <f>'Vidzeme valsts'!E33+'Vidzeme pārējie'!E33</f>
        <v>7</v>
      </c>
      <c r="F33" s="82">
        <f>'Vidzeme valsts'!F33+'Vidzeme pārējie'!F33</f>
        <v>0</v>
      </c>
      <c r="G33" s="79">
        <f t="shared" si="0"/>
        <v>629</v>
      </c>
      <c r="H33" s="82">
        <f>'Vidzeme valsts'!H33+'Vidzeme pārējie'!H33</f>
        <v>559</v>
      </c>
      <c r="I33" s="82">
        <f>'Vidzeme valsts'!I33+'Vidzeme pārējie'!I33</f>
        <v>28</v>
      </c>
      <c r="J33" s="82">
        <f>'Vidzeme valsts'!J33+'Vidzeme pārējie'!J33</f>
        <v>34</v>
      </c>
      <c r="K33" s="79">
        <f t="shared" si="1"/>
        <v>621</v>
      </c>
      <c r="L33" s="79">
        <f t="shared" si="2"/>
        <v>1250</v>
      </c>
      <c r="M33" s="82">
        <f>'Vidzeme valsts'!M33+'Vidzeme pārējie'!M33</f>
        <v>115</v>
      </c>
      <c r="N33" s="79">
        <f t="shared" si="3"/>
        <v>1365</v>
      </c>
    </row>
    <row r="34" spans="1:14" ht="14.25" customHeight="1">
      <c r="A34" s="93" t="s">
        <v>27</v>
      </c>
      <c r="B34" s="26" t="s">
        <v>16</v>
      </c>
      <c r="C34" s="80">
        <f>'Vidzeme valsts'!C34+'Vidzeme pārējie'!C34</f>
        <v>0.99</v>
      </c>
      <c r="D34" s="80">
        <f>'Vidzeme valsts'!D34+'Vidzeme pārējie'!D34</f>
        <v>4.77</v>
      </c>
      <c r="E34" s="80">
        <f>'Vidzeme valsts'!E34+'Vidzeme pārējie'!E34</f>
        <v>0</v>
      </c>
      <c r="F34" s="80">
        <f>'Vidzeme valsts'!F34+'Vidzeme pārējie'!F34</f>
        <v>0</v>
      </c>
      <c r="G34" s="78">
        <f t="shared" si="0"/>
        <v>5.76</v>
      </c>
      <c r="H34" s="80">
        <f>'Vidzeme valsts'!H34+'Vidzeme pārējie'!H34</f>
        <v>2.9</v>
      </c>
      <c r="I34" s="80">
        <f>'Vidzeme valsts'!I34+'Vidzeme pārējie'!I34</f>
        <v>0</v>
      </c>
      <c r="J34" s="80">
        <f>'Vidzeme valsts'!J34+'Vidzeme pārējie'!J34</f>
        <v>0</v>
      </c>
      <c r="K34" s="78">
        <f t="shared" si="1"/>
        <v>2.9</v>
      </c>
      <c r="L34" s="78">
        <f t="shared" si="2"/>
        <v>8.66</v>
      </c>
      <c r="M34" s="80">
        <f>'Vidzeme valsts'!M34+'Vidzeme pārējie'!M34</f>
        <v>2.81</v>
      </c>
      <c r="N34" s="78">
        <f t="shared" si="3"/>
        <v>11.47</v>
      </c>
    </row>
    <row r="35" spans="1:14" ht="14.25" customHeight="1">
      <c r="A35" s="93"/>
      <c r="B35" s="26" t="s">
        <v>17</v>
      </c>
      <c r="C35" s="82">
        <f>'Vidzeme valsts'!C35+'Vidzeme pārējie'!C35</f>
        <v>248</v>
      </c>
      <c r="D35" s="82">
        <f>'Vidzeme valsts'!D35+'Vidzeme pārējie'!D35</f>
        <v>1216</v>
      </c>
      <c r="E35" s="82">
        <f>'Vidzeme valsts'!E35+'Vidzeme pārējie'!E35</f>
        <v>0</v>
      </c>
      <c r="F35" s="82">
        <f>'Vidzeme valsts'!F35+'Vidzeme pārējie'!F35</f>
        <v>0</v>
      </c>
      <c r="G35" s="79">
        <f t="shared" si="0"/>
        <v>1464</v>
      </c>
      <c r="H35" s="82">
        <f>'Vidzeme valsts'!H35+'Vidzeme pārējie'!H35</f>
        <v>723</v>
      </c>
      <c r="I35" s="82">
        <f>'Vidzeme valsts'!I35+'Vidzeme pārējie'!I35</f>
        <v>0</v>
      </c>
      <c r="J35" s="82">
        <f>'Vidzeme valsts'!J35+'Vidzeme pārējie'!J35</f>
        <v>0</v>
      </c>
      <c r="K35" s="79">
        <f t="shared" si="1"/>
        <v>723</v>
      </c>
      <c r="L35" s="79">
        <f t="shared" si="2"/>
        <v>2187</v>
      </c>
      <c r="M35" s="82">
        <f>'Vidzeme valsts'!M35+'Vidzeme pārējie'!M35</f>
        <v>550</v>
      </c>
      <c r="N35" s="79">
        <f t="shared" si="3"/>
        <v>2737</v>
      </c>
    </row>
    <row r="36" spans="1:14" ht="14.25" customHeight="1">
      <c r="A36" s="93" t="s">
        <v>28</v>
      </c>
      <c r="B36" s="26" t="s">
        <v>16</v>
      </c>
      <c r="C36" s="80">
        <f>'Vidzeme valsts'!C36+'Vidzeme pārējie'!C36</f>
        <v>4.88</v>
      </c>
      <c r="D36" s="80">
        <f>'Vidzeme valsts'!D36+'Vidzeme pārējie'!D36</f>
        <v>1.32</v>
      </c>
      <c r="E36" s="80">
        <f>'Vidzeme valsts'!E36+'Vidzeme pārējie'!E36</f>
        <v>0</v>
      </c>
      <c r="F36" s="80">
        <f>'Vidzeme valsts'!F36+'Vidzeme pārējie'!F36</f>
        <v>0</v>
      </c>
      <c r="G36" s="78">
        <f t="shared" si="0"/>
        <v>6.2</v>
      </c>
      <c r="H36" s="80">
        <f>'Vidzeme valsts'!H36+'Vidzeme pārējie'!H36</f>
        <v>0.32</v>
      </c>
      <c r="I36" s="80">
        <f>'Vidzeme valsts'!I36+'Vidzeme pārējie'!I36</f>
        <v>0.03</v>
      </c>
      <c r="J36" s="80">
        <f>'Vidzeme valsts'!J36+'Vidzeme pārējie'!J36</f>
        <v>0.1</v>
      </c>
      <c r="K36" s="78">
        <f t="shared" si="1"/>
        <v>0.44999999999999996</v>
      </c>
      <c r="L36" s="78">
        <f t="shared" si="2"/>
        <v>6.65</v>
      </c>
      <c r="M36" s="80">
        <f>'Vidzeme valsts'!M36+'Vidzeme pārējie'!M36</f>
        <v>0.5</v>
      </c>
      <c r="N36" s="78">
        <f t="shared" si="3"/>
        <v>7.15</v>
      </c>
    </row>
    <row r="37" spans="1:15" ht="14.25" customHeight="1">
      <c r="A37" s="93"/>
      <c r="B37" s="26" t="s">
        <v>17</v>
      </c>
      <c r="C37" s="82">
        <f>'Vidzeme valsts'!C37+'Vidzeme pārējie'!C37</f>
        <v>121</v>
      </c>
      <c r="D37" s="82">
        <f>'Vidzeme valsts'!D37+'Vidzeme pārējie'!D37</f>
        <v>49</v>
      </c>
      <c r="E37" s="82">
        <f>'Vidzeme valsts'!E37+'Vidzeme pārējie'!E37</f>
        <v>0</v>
      </c>
      <c r="F37" s="82">
        <f>'Vidzeme valsts'!F37+'Vidzeme pārējie'!F37</f>
        <v>0</v>
      </c>
      <c r="G37" s="79">
        <f t="shared" si="0"/>
        <v>170</v>
      </c>
      <c r="H37" s="82">
        <f>'Vidzeme valsts'!H37+'Vidzeme pārējie'!H37</f>
        <v>18</v>
      </c>
      <c r="I37" s="82">
        <f>'Vidzeme valsts'!I37+'Vidzeme pārējie'!I37</f>
        <v>11</v>
      </c>
      <c r="J37" s="82">
        <f>'Vidzeme valsts'!J37+'Vidzeme pārējie'!J37</f>
        <v>1</v>
      </c>
      <c r="K37" s="79">
        <f t="shared" si="1"/>
        <v>30</v>
      </c>
      <c r="L37" s="79">
        <f t="shared" si="2"/>
        <v>200</v>
      </c>
      <c r="M37" s="82">
        <f>'Vidzeme valsts'!M37+'Vidzeme pārējie'!M37</f>
        <v>115</v>
      </c>
      <c r="N37" s="79">
        <f t="shared" si="3"/>
        <v>315</v>
      </c>
      <c r="O37" s="52"/>
    </row>
    <row r="38" spans="1:15" ht="14.25" customHeight="1">
      <c r="A38" s="28" t="s">
        <v>29</v>
      </c>
      <c r="B38" s="26" t="s">
        <v>16</v>
      </c>
      <c r="C38" s="78">
        <f aca="true" t="shared" si="4" ref="C38:L39">C4+C12+C14+C16+C18+C20+C22+C24+C26+C28+C30+C32+C34+C36</f>
        <v>9280.25</v>
      </c>
      <c r="D38" s="78">
        <f t="shared" si="4"/>
        <v>7452.579999999999</v>
      </c>
      <c r="E38" s="78">
        <f t="shared" si="4"/>
        <v>20.5</v>
      </c>
      <c r="F38" s="78">
        <f t="shared" si="4"/>
        <v>58.53</v>
      </c>
      <c r="G38" s="78">
        <f t="shared" si="4"/>
        <v>16811.859999999993</v>
      </c>
      <c r="H38" s="78">
        <f t="shared" si="4"/>
        <v>7916.949999999999</v>
      </c>
      <c r="I38" s="78">
        <f t="shared" si="4"/>
        <v>241.37000000000003</v>
      </c>
      <c r="J38" s="78">
        <f t="shared" si="4"/>
        <v>1156.8999999999999</v>
      </c>
      <c r="K38" s="78">
        <f>K4+K12+K14+K16+K18+K20+K22+K24+K26+K28+K30+K32+K34+K36</f>
        <v>9315.220000000001</v>
      </c>
      <c r="L38" s="78">
        <f t="shared" si="4"/>
        <v>26127.08</v>
      </c>
      <c r="M38" s="78">
        <f>M4+M12+M14+M16+M18+M20+M22+M24+M26+M28+M30+M32+M34+M36</f>
        <v>3002.14</v>
      </c>
      <c r="N38" s="78">
        <f>N4+N12+N14+N16+N18+N20+N22+N24+N26+N28+N30+N32+N34+N36</f>
        <v>29129.22000000001</v>
      </c>
      <c r="O38" s="48"/>
    </row>
    <row r="39" spans="1:15" ht="14.25" customHeight="1">
      <c r="A39" s="26"/>
      <c r="B39" s="26" t="s">
        <v>17</v>
      </c>
      <c r="C39" s="79">
        <f>C5+C13+C15+C17+C19+C21+C23+C25+C27+C29+C31+C33+C35+C37</f>
        <v>906371</v>
      </c>
      <c r="D39" s="79">
        <f>D5+D13+D15+D17+D19+D21+D23+D25+D27+D29+D31+D33+D35+D37</f>
        <v>731758</v>
      </c>
      <c r="E39" s="79">
        <f t="shared" si="4"/>
        <v>639</v>
      </c>
      <c r="F39" s="79">
        <f t="shared" si="4"/>
        <v>2567</v>
      </c>
      <c r="G39" s="79">
        <f t="shared" si="4"/>
        <v>1641335</v>
      </c>
      <c r="H39" s="79">
        <f>H5+H13+H15+H17+H19+H21+H23+H25+H27+H29+H31+H33+H35+H37</f>
        <v>1024866</v>
      </c>
      <c r="I39" s="79">
        <f t="shared" si="4"/>
        <v>34022</v>
      </c>
      <c r="J39" s="79">
        <f t="shared" si="4"/>
        <v>234083</v>
      </c>
      <c r="K39" s="79">
        <f t="shared" si="4"/>
        <v>1292971</v>
      </c>
      <c r="L39" s="79">
        <f t="shared" si="4"/>
        <v>2934306</v>
      </c>
      <c r="M39" s="79">
        <f>M5+M13+M15+M17+M19+M21+M23+M25+M27+M29+M31+M33+M35+M37</f>
        <v>373222</v>
      </c>
      <c r="N39" s="79">
        <f>N5+N13+N15+N17+N19+N21+N23+N25+N27+N29+N31+N33+N35+N37</f>
        <v>3307528</v>
      </c>
      <c r="O39" s="48"/>
    </row>
    <row r="40" spans="3:15" ht="12.7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52"/>
    </row>
    <row r="41" spans="3:14" ht="12.7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7" bottom="0.19" header="0.17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33.57421875" style="44" customWidth="1"/>
    <col min="2" max="2" width="4.00390625" style="44" customWidth="1"/>
    <col min="3" max="3" width="8.28125" style="44" customWidth="1"/>
    <col min="4" max="4" width="9.140625" style="44" customWidth="1"/>
    <col min="5" max="5" width="5.28125" style="44" customWidth="1"/>
    <col min="6" max="6" width="5.7109375" style="44" customWidth="1"/>
    <col min="7" max="7" width="13.28125" style="44" customWidth="1"/>
    <col min="8" max="8" width="9.140625" style="44" customWidth="1"/>
    <col min="9" max="9" width="6.7109375" style="44" customWidth="1"/>
    <col min="10" max="10" width="7.7109375" style="44" customWidth="1"/>
    <col min="11" max="11" width="11.140625" style="44" customWidth="1"/>
    <col min="12" max="12" width="7.8515625" style="44" customWidth="1"/>
    <col min="13" max="13" width="6.28125" style="44" customWidth="1"/>
    <col min="14" max="14" width="12.140625" style="44" customWidth="1"/>
    <col min="15" max="16384" width="9.140625" style="44" customWidth="1"/>
  </cols>
  <sheetData>
    <row r="1" ht="12.75" customHeight="1">
      <c r="A1" s="44" t="s">
        <v>46</v>
      </c>
    </row>
    <row r="2" spans="1:14" ht="12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5" ht="24.75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31"/>
      <c r="O3" s="45"/>
    </row>
    <row r="4" spans="1:15" ht="13.5" customHeight="1">
      <c r="A4" s="28" t="s">
        <v>15</v>
      </c>
      <c r="B4" s="26" t="s">
        <v>16</v>
      </c>
      <c r="C4" s="35">
        <f>C6+C8+C10</f>
        <v>830.5</v>
      </c>
      <c r="D4" s="35">
        <f aca="true" t="shared" si="0" ref="D4:F5">D6+D8+D10</f>
        <v>308.5</v>
      </c>
      <c r="E4" s="35">
        <f t="shared" si="0"/>
        <v>0</v>
      </c>
      <c r="F4" s="35">
        <f t="shared" si="0"/>
        <v>11.1</v>
      </c>
      <c r="G4" s="35">
        <f>SUM(C4:F4)</f>
        <v>1150.1</v>
      </c>
      <c r="H4" s="35">
        <f>H6+H8+H10</f>
        <v>1302.3999999999999</v>
      </c>
      <c r="I4" s="35">
        <f>I6+I8+I10</f>
        <v>96</v>
      </c>
      <c r="J4" s="35">
        <f>J6+J8+J10</f>
        <v>201.4</v>
      </c>
      <c r="K4" s="35">
        <f>SUM(H4:J4)</f>
        <v>1599.8</v>
      </c>
      <c r="L4" s="35">
        <f>G4+K4</f>
        <v>2749.8999999999996</v>
      </c>
      <c r="M4" s="35">
        <f>M6+M8+M10</f>
        <v>119.6</v>
      </c>
      <c r="N4" s="18">
        <f>M4+L4</f>
        <v>2869.4999999999995</v>
      </c>
      <c r="O4" s="45"/>
    </row>
    <row r="5" spans="1:15" ht="14.25" customHeight="1">
      <c r="A5" s="28"/>
      <c r="B5" s="26" t="s">
        <v>17</v>
      </c>
      <c r="C5" s="30">
        <f>C7+C9+C11</f>
        <v>236636</v>
      </c>
      <c r="D5" s="30">
        <f>D7+D9+D11</f>
        <v>93112</v>
      </c>
      <c r="E5" s="30">
        <f t="shared" si="0"/>
        <v>0</v>
      </c>
      <c r="F5" s="30">
        <f t="shared" si="0"/>
        <v>2047</v>
      </c>
      <c r="G5" s="30">
        <f>SUM(C5:F5)</f>
        <v>331795</v>
      </c>
      <c r="H5" s="30">
        <f>H7+H9+H11</f>
        <v>366992</v>
      </c>
      <c r="I5" s="30">
        <f>I7+I9+I11</f>
        <v>29679</v>
      </c>
      <c r="J5" s="30">
        <f>J7+J9+J11</f>
        <v>70536</v>
      </c>
      <c r="K5" s="30">
        <f>SUM(H5:J5)</f>
        <v>467207</v>
      </c>
      <c r="L5" s="30">
        <f>G5+K5</f>
        <v>799002</v>
      </c>
      <c r="M5" s="30">
        <f>M7+M9+M11</f>
        <v>24963</v>
      </c>
      <c r="N5" s="10">
        <f>M5+L5</f>
        <v>823965</v>
      </c>
      <c r="O5" s="45"/>
    </row>
    <row r="6" spans="1:15" ht="12.75">
      <c r="A6" s="93" t="s">
        <v>51</v>
      </c>
      <c r="B6" s="26" t="s">
        <v>16</v>
      </c>
      <c r="C6" s="46">
        <v>727.7</v>
      </c>
      <c r="D6" s="46">
        <v>305.2</v>
      </c>
      <c r="E6" s="36">
        <v>0</v>
      </c>
      <c r="F6" s="36">
        <v>11.1</v>
      </c>
      <c r="G6" s="36">
        <f>SUM(C6:F6)</f>
        <v>1044</v>
      </c>
      <c r="H6" s="46">
        <v>1289.8</v>
      </c>
      <c r="I6" s="46">
        <v>96</v>
      </c>
      <c r="J6" s="46">
        <v>201.4</v>
      </c>
      <c r="K6" s="36">
        <f>SUM(H6:J6)</f>
        <v>1587.2</v>
      </c>
      <c r="L6" s="36">
        <f>G6+K6</f>
        <v>2631.2</v>
      </c>
      <c r="M6" s="46">
        <v>119.6</v>
      </c>
      <c r="N6" s="34">
        <f>SUM(L6:M6)</f>
        <v>2750.7999999999997</v>
      </c>
      <c r="O6" s="45"/>
    </row>
    <row r="7" spans="1:15" ht="15.75">
      <c r="A7" s="93"/>
      <c r="B7" s="26" t="s">
        <v>17</v>
      </c>
      <c r="C7" s="47">
        <v>231813</v>
      </c>
      <c r="D7" s="47">
        <v>92420</v>
      </c>
      <c r="E7" s="29">
        <v>0</v>
      </c>
      <c r="F7" s="29">
        <v>2047</v>
      </c>
      <c r="G7" s="29">
        <f aca="true" t="shared" si="1" ref="G7:G39">SUM(C7:F7)</f>
        <v>326280</v>
      </c>
      <c r="H7" s="47">
        <v>365407</v>
      </c>
      <c r="I7" s="47">
        <v>29679</v>
      </c>
      <c r="J7" s="47">
        <v>70536</v>
      </c>
      <c r="K7" s="29">
        <f aca="true" t="shared" si="2" ref="K7:K39">SUM(H7:J7)</f>
        <v>465622</v>
      </c>
      <c r="L7" s="29">
        <f aca="true" t="shared" si="3" ref="L7:L39">G7+K7</f>
        <v>791902</v>
      </c>
      <c r="M7" s="47">
        <v>24963</v>
      </c>
      <c r="N7" s="12">
        <f aca="true" t="shared" si="4" ref="N7:N39">SUM(L7:M7)</f>
        <v>816865</v>
      </c>
      <c r="O7" s="45"/>
    </row>
    <row r="8" spans="1:15" ht="12.75">
      <c r="A8" s="93" t="s">
        <v>52</v>
      </c>
      <c r="B8" s="26" t="s">
        <v>16</v>
      </c>
      <c r="C8" s="36">
        <v>102.8</v>
      </c>
      <c r="D8" s="36">
        <v>3.3</v>
      </c>
      <c r="E8" s="36">
        <v>0</v>
      </c>
      <c r="F8" s="36">
        <v>0</v>
      </c>
      <c r="G8" s="36">
        <f t="shared" si="1"/>
        <v>106.1</v>
      </c>
      <c r="H8" s="36">
        <v>12.6</v>
      </c>
      <c r="I8" s="36">
        <v>0</v>
      </c>
      <c r="J8" s="36">
        <v>0</v>
      </c>
      <c r="K8" s="36">
        <f t="shared" si="2"/>
        <v>12.6</v>
      </c>
      <c r="L8" s="36">
        <f t="shared" si="3"/>
        <v>118.69999999999999</v>
      </c>
      <c r="M8" s="36">
        <v>0</v>
      </c>
      <c r="N8" s="34">
        <f t="shared" si="4"/>
        <v>118.69999999999999</v>
      </c>
      <c r="O8" s="45"/>
    </row>
    <row r="9" spans="1:15" ht="27" customHeight="1">
      <c r="A9" s="93"/>
      <c r="B9" s="26" t="s">
        <v>17</v>
      </c>
      <c r="C9" s="29">
        <v>4823</v>
      </c>
      <c r="D9" s="29">
        <v>692</v>
      </c>
      <c r="E9" s="29">
        <v>0</v>
      </c>
      <c r="F9" s="29">
        <v>0</v>
      </c>
      <c r="G9" s="29">
        <f t="shared" si="1"/>
        <v>5515</v>
      </c>
      <c r="H9" s="29">
        <v>1585</v>
      </c>
      <c r="I9" s="29">
        <v>0</v>
      </c>
      <c r="J9" s="29">
        <v>0</v>
      </c>
      <c r="K9" s="29">
        <f t="shared" si="2"/>
        <v>1585</v>
      </c>
      <c r="L9" s="29">
        <f t="shared" si="3"/>
        <v>7100</v>
      </c>
      <c r="M9" s="29">
        <v>0</v>
      </c>
      <c r="N9" s="12">
        <f t="shared" si="4"/>
        <v>7100</v>
      </c>
      <c r="O9" s="45"/>
    </row>
    <row r="10" spans="1:15" ht="13.5" customHeight="1">
      <c r="A10" s="93" t="s">
        <v>50</v>
      </c>
      <c r="B10" s="26" t="s">
        <v>16</v>
      </c>
      <c r="C10" s="29">
        <v>0</v>
      </c>
      <c r="D10" s="29">
        <v>0</v>
      </c>
      <c r="E10" s="29">
        <v>0</v>
      </c>
      <c r="F10" s="29">
        <v>0</v>
      </c>
      <c r="G10" s="29">
        <f t="shared" si="1"/>
        <v>0</v>
      </c>
      <c r="H10" s="29">
        <v>0</v>
      </c>
      <c r="I10" s="29">
        <v>0</v>
      </c>
      <c r="J10" s="29">
        <v>0</v>
      </c>
      <c r="K10" s="29">
        <f t="shared" si="2"/>
        <v>0</v>
      </c>
      <c r="L10" s="29">
        <f t="shared" si="3"/>
        <v>0</v>
      </c>
      <c r="M10" s="29">
        <v>0</v>
      </c>
      <c r="N10" s="12">
        <f t="shared" si="4"/>
        <v>0</v>
      </c>
      <c r="O10" s="45"/>
    </row>
    <row r="11" spans="1:15" ht="14.25" customHeight="1">
      <c r="A11" s="93"/>
      <c r="B11" s="26" t="s">
        <v>17</v>
      </c>
      <c r="C11" s="29">
        <v>0</v>
      </c>
      <c r="D11" s="29">
        <v>0</v>
      </c>
      <c r="E11" s="29">
        <v>0</v>
      </c>
      <c r="F11" s="29">
        <v>0</v>
      </c>
      <c r="G11" s="29">
        <f t="shared" si="1"/>
        <v>0</v>
      </c>
      <c r="H11" s="29">
        <v>0</v>
      </c>
      <c r="I11" s="29">
        <v>0</v>
      </c>
      <c r="J11" s="29">
        <v>0</v>
      </c>
      <c r="K11" s="29">
        <f t="shared" si="2"/>
        <v>0</v>
      </c>
      <c r="L11" s="29">
        <f t="shared" si="3"/>
        <v>0</v>
      </c>
      <c r="M11" s="29">
        <v>0</v>
      </c>
      <c r="N11" s="12">
        <f t="shared" si="4"/>
        <v>0</v>
      </c>
      <c r="O11" s="45"/>
    </row>
    <row r="12" spans="1:15" ht="12.75">
      <c r="A12" s="28" t="s">
        <v>18</v>
      </c>
      <c r="B12" s="26" t="s">
        <v>16</v>
      </c>
      <c r="C12" s="35">
        <v>786.1</v>
      </c>
      <c r="D12" s="35">
        <v>1790.1</v>
      </c>
      <c r="E12" s="35">
        <v>0</v>
      </c>
      <c r="F12" s="35">
        <v>4.1</v>
      </c>
      <c r="G12" s="35">
        <f t="shared" si="1"/>
        <v>2580.2999999999997</v>
      </c>
      <c r="H12" s="35">
        <v>275</v>
      </c>
      <c r="I12" s="35">
        <v>20.5</v>
      </c>
      <c r="J12" s="35">
        <v>14.9</v>
      </c>
      <c r="K12" s="35">
        <f t="shared" si="2"/>
        <v>310.4</v>
      </c>
      <c r="L12" s="35">
        <f t="shared" si="3"/>
        <v>2890.7</v>
      </c>
      <c r="M12" s="35">
        <v>6</v>
      </c>
      <c r="N12" s="18">
        <f t="shared" si="4"/>
        <v>2896.7</v>
      </c>
      <c r="O12" s="45"/>
    </row>
    <row r="13" spans="1:15" ht="15.75">
      <c r="A13" s="26" t="s">
        <v>31</v>
      </c>
      <c r="B13" s="26" t="s">
        <v>17</v>
      </c>
      <c r="C13" s="30">
        <v>47339</v>
      </c>
      <c r="D13" s="30">
        <v>113709</v>
      </c>
      <c r="E13" s="30">
        <v>0</v>
      </c>
      <c r="F13" s="30">
        <v>32</v>
      </c>
      <c r="G13" s="30">
        <f t="shared" si="1"/>
        <v>161080</v>
      </c>
      <c r="H13" s="30">
        <v>14988</v>
      </c>
      <c r="I13" s="30">
        <v>1241</v>
      </c>
      <c r="J13" s="30">
        <v>462</v>
      </c>
      <c r="K13" s="30">
        <f t="shared" si="2"/>
        <v>16691</v>
      </c>
      <c r="L13" s="30">
        <f t="shared" si="3"/>
        <v>177771</v>
      </c>
      <c r="M13" s="30">
        <v>163</v>
      </c>
      <c r="N13" s="10">
        <f t="shared" si="4"/>
        <v>177934</v>
      </c>
      <c r="O13" s="45"/>
    </row>
    <row r="14" spans="1:15" ht="12.75">
      <c r="A14" s="93" t="s">
        <v>19</v>
      </c>
      <c r="B14" s="26" t="s">
        <v>16</v>
      </c>
      <c r="C14" s="18">
        <v>15.6</v>
      </c>
      <c r="D14" s="18">
        <v>80.2</v>
      </c>
      <c r="E14" s="18">
        <v>0</v>
      </c>
      <c r="F14" s="18">
        <v>125.5</v>
      </c>
      <c r="G14" s="18">
        <f t="shared" si="1"/>
        <v>221.3</v>
      </c>
      <c r="H14" s="18">
        <v>28.1</v>
      </c>
      <c r="I14" s="18">
        <v>0</v>
      </c>
      <c r="J14" s="18">
        <v>1.8</v>
      </c>
      <c r="K14" s="18">
        <f t="shared" si="2"/>
        <v>29.900000000000002</v>
      </c>
      <c r="L14" s="18">
        <f t="shared" si="3"/>
        <v>251.20000000000002</v>
      </c>
      <c r="M14" s="18">
        <v>0.9</v>
      </c>
      <c r="N14" s="18">
        <f t="shared" si="4"/>
        <v>252.10000000000002</v>
      </c>
      <c r="O14" s="45"/>
    </row>
    <row r="15" spans="1:15" ht="15.75">
      <c r="A15" s="93"/>
      <c r="B15" s="26" t="s">
        <v>17</v>
      </c>
      <c r="C15" s="10">
        <v>2644</v>
      </c>
      <c r="D15" s="10">
        <v>12509</v>
      </c>
      <c r="E15" s="10">
        <v>0</v>
      </c>
      <c r="F15" s="10">
        <v>19967</v>
      </c>
      <c r="G15" s="10">
        <f t="shared" si="1"/>
        <v>35120</v>
      </c>
      <c r="H15" s="10">
        <v>4581</v>
      </c>
      <c r="I15" s="10">
        <v>0</v>
      </c>
      <c r="J15" s="10">
        <v>250</v>
      </c>
      <c r="K15" s="10">
        <f t="shared" si="2"/>
        <v>4831</v>
      </c>
      <c r="L15" s="10">
        <f t="shared" si="3"/>
        <v>39951</v>
      </c>
      <c r="M15" s="10">
        <v>238</v>
      </c>
      <c r="N15" s="10">
        <f t="shared" si="4"/>
        <v>40189</v>
      </c>
      <c r="O15" s="45"/>
    </row>
    <row r="16" spans="1:15" ht="14.25" customHeight="1">
      <c r="A16" s="93" t="s">
        <v>20</v>
      </c>
      <c r="B16" s="26" t="s">
        <v>16</v>
      </c>
      <c r="C16" s="10">
        <v>1226.7</v>
      </c>
      <c r="D16" s="10">
        <v>804.5</v>
      </c>
      <c r="E16" s="10">
        <v>2.6</v>
      </c>
      <c r="F16" s="10">
        <v>52.8</v>
      </c>
      <c r="G16" s="10">
        <f t="shared" si="1"/>
        <v>2086.6</v>
      </c>
      <c r="H16" s="10">
        <v>458.64</v>
      </c>
      <c r="I16" s="10">
        <v>18.3</v>
      </c>
      <c r="J16" s="10">
        <v>17.3</v>
      </c>
      <c r="K16" s="10">
        <f t="shared" si="2"/>
        <v>494.24</v>
      </c>
      <c r="L16" s="10">
        <f t="shared" si="3"/>
        <v>2580.84</v>
      </c>
      <c r="M16" s="10">
        <v>1.2</v>
      </c>
      <c r="N16" s="10">
        <f t="shared" si="4"/>
        <v>2582.04</v>
      </c>
      <c r="O16" s="45"/>
    </row>
    <row r="17" spans="1:15" ht="14.25" customHeight="1">
      <c r="A17" s="93"/>
      <c r="B17" s="26" t="s">
        <v>17</v>
      </c>
      <c r="C17" s="10">
        <v>14240</v>
      </c>
      <c r="D17" s="10">
        <v>13573</v>
      </c>
      <c r="E17" s="10">
        <v>33</v>
      </c>
      <c r="F17" s="10">
        <v>2417</v>
      </c>
      <c r="G17" s="10">
        <f t="shared" si="1"/>
        <v>30263</v>
      </c>
      <c r="H17" s="10">
        <v>6044</v>
      </c>
      <c r="I17" s="10">
        <v>310</v>
      </c>
      <c r="J17" s="10">
        <v>405</v>
      </c>
      <c r="K17" s="10">
        <f t="shared" si="2"/>
        <v>6759</v>
      </c>
      <c r="L17" s="10">
        <f t="shared" si="3"/>
        <v>37022</v>
      </c>
      <c r="M17" s="10">
        <v>17</v>
      </c>
      <c r="N17" s="10">
        <f t="shared" si="4"/>
        <v>37039</v>
      </c>
      <c r="O17" s="45"/>
    </row>
    <row r="18" spans="1:15" ht="14.25" customHeight="1">
      <c r="A18" s="95" t="s">
        <v>53</v>
      </c>
      <c r="B18" s="26" t="s">
        <v>16</v>
      </c>
      <c r="C18" s="30"/>
      <c r="D18" s="30">
        <v>0.9</v>
      </c>
      <c r="E18" s="30"/>
      <c r="F18" s="30"/>
      <c r="G18" s="30">
        <f t="shared" si="1"/>
        <v>0.9</v>
      </c>
      <c r="H18" s="30">
        <v>0</v>
      </c>
      <c r="I18" s="30">
        <v>0</v>
      </c>
      <c r="J18" s="30">
        <v>0</v>
      </c>
      <c r="K18" s="30">
        <f t="shared" si="2"/>
        <v>0</v>
      </c>
      <c r="L18" s="30">
        <f t="shared" si="3"/>
        <v>0.9</v>
      </c>
      <c r="M18" s="30">
        <v>0</v>
      </c>
      <c r="N18" s="10">
        <f t="shared" si="4"/>
        <v>0.9</v>
      </c>
      <c r="O18" s="45"/>
    </row>
    <row r="19" spans="1:15" ht="14.25" customHeight="1">
      <c r="A19" s="95"/>
      <c r="B19" s="26" t="s">
        <v>17</v>
      </c>
      <c r="C19" s="30"/>
      <c r="D19" s="30">
        <v>231</v>
      </c>
      <c r="E19" s="30"/>
      <c r="F19" s="30"/>
      <c r="G19" s="30">
        <f t="shared" si="1"/>
        <v>231</v>
      </c>
      <c r="H19" s="30">
        <v>0</v>
      </c>
      <c r="I19" s="30">
        <v>0</v>
      </c>
      <c r="J19" s="30">
        <v>0</v>
      </c>
      <c r="K19" s="30">
        <f t="shared" si="2"/>
        <v>0</v>
      </c>
      <c r="L19" s="30">
        <f t="shared" si="3"/>
        <v>231</v>
      </c>
      <c r="M19" s="30">
        <v>0</v>
      </c>
      <c r="N19" s="10">
        <f t="shared" si="4"/>
        <v>231</v>
      </c>
      <c r="O19" s="45"/>
    </row>
    <row r="20" spans="1:15" ht="14.25" customHeight="1">
      <c r="A20" s="95" t="s">
        <v>54</v>
      </c>
      <c r="B20" s="26" t="s">
        <v>16</v>
      </c>
      <c r="C20" s="30">
        <v>0</v>
      </c>
      <c r="D20" s="30">
        <v>0</v>
      </c>
      <c r="E20" s="30">
        <v>0</v>
      </c>
      <c r="F20" s="30">
        <v>0</v>
      </c>
      <c r="G20" s="30">
        <f t="shared" si="1"/>
        <v>0</v>
      </c>
      <c r="H20" s="30">
        <v>0</v>
      </c>
      <c r="I20" s="30">
        <v>0</v>
      </c>
      <c r="J20" s="30">
        <v>0</v>
      </c>
      <c r="K20" s="30">
        <f t="shared" si="2"/>
        <v>0</v>
      </c>
      <c r="L20" s="30">
        <f t="shared" si="3"/>
        <v>0</v>
      </c>
      <c r="M20" s="30">
        <v>0</v>
      </c>
      <c r="N20" s="10">
        <f t="shared" si="4"/>
        <v>0</v>
      </c>
      <c r="O20" s="45"/>
    </row>
    <row r="21" spans="1:15" ht="14.25" customHeight="1">
      <c r="A21" s="95"/>
      <c r="B21" s="26" t="s">
        <v>17</v>
      </c>
      <c r="C21" s="30">
        <v>0</v>
      </c>
      <c r="D21" s="30">
        <v>0</v>
      </c>
      <c r="E21" s="30">
        <v>0</v>
      </c>
      <c r="F21" s="30">
        <v>0</v>
      </c>
      <c r="G21" s="30">
        <f t="shared" si="1"/>
        <v>0</v>
      </c>
      <c r="H21" s="30">
        <v>0</v>
      </c>
      <c r="I21" s="30">
        <v>0</v>
      </c>
      <c r="J21" s="30">
        <v>0</v>
      </c>
      <c r="K21" s="30">
        <f t="shared" si="2"/>
        <v>0</v>
      </c>
      <c r="L21" s="30">
        <f t="shared" si="3"/>
        <v>0</v>
      </c>
      <c r="M21" s="30">
        <v>0</v>
      </c>
      <c r="N21" s="10">
        <f t="shared" si="4"/>
        <v>0</v>
      </c>
      <c r="O21" s="45"/>
    </row>
    <row r="22" spans="1:15" ht="14.25" customHeight="1">
      <c r="A22" s="28" t="s">
        <v>21</v>
      </c>
      <c r="B22" s="26" t="s">
        <v>16</v>
      </c>
      <c r="C22" s="30">
        <v>6.5</v>
      </c>
      <c r="D22" s="30">
        <v>10.1</v>
      </c>
      <c r="E22" s="30">
        <v>0</v>
      </c>
      <c r="F22" s="30">
        <v>0</v>
      </c>
      <c r="G22" s="30">
        <f t="shared" si="1"/>
        <v>16.6</v>
      </c>
      <c r="H22" s="30">
        <v>1.7</v>
      </c>
      <c r="I22" s="30">
        <v>0</v>
      </c>
      <c r="J22" s="30">
        <v>0.5</v>
      </c>
      <c r="K22" s="30">
        <f t="shared" si="2"/>
        <v>2.2</v>
      </c>
      <c r="L22" s="30">
        <f t="shared" si="3"/>
        <v>18.8</v>
      </c>
      <c r="M22" s="30">
        <v>1.3</v>
      </c>
      <c r="N22" s="10">
        <f t="shared" si="4"/>
        <v>20.1</v>
      </c>
      <c r="O22" s="45"/>
    </row>
    <row r="23" spans="1:15" ht="14.25" customHeight="1">
      <c r="A23" s="28"/>
      <c r="B23" s="26" t="s">
        <v>17</v>
      </c>
      <c r="C23" s="30">
        <v>430</v>
      </c>
      <c r="D23" s="30">
        <v>1229</v>
      </c>
      <c r="E23" s="30">
        <v>0</v>
      </c>
      <c r="F23" s="30">
        <v>0</v>
      </c>
      <c r="G23" s="30">
        <f t="shared" si="1"/>
        <v>1659</v>
      </c>
      <c r="H23" s="30">
        <v>254</v>
      </c>
      <c r="I23" s="30">
        <v>0</v>
      </c>
      <c r="J23" s="30">
        <v>17</v>
      </c>
      <c r="K23" s="30">
        <f t="shared" si="2"/>
        <v>271</v>
      </c>
      <c r="L23" s="30">
        <f t="shared" si="3"/>
        <v>1930</v>
      </c>
      <c r="M23" s="30">
        <v>89</v>
      </c>
      <c r="N23" s="10">
        <f t="shared" si="4"/>
        <v>2019</v>
      </c>
      <c r="O23" s="45"/>
    </row>
    <row r="24" spans="1:15" ht="14.25" customHeight="1">
      <c r="A24" s="93" t="s">
        <v>22</v>
      </c>
      <c r="B24" s="26" t="s">
        <v>16</v>
      </c>
      <c r="C24" s="30">
        <v>41.8</v>
      </c>
      <c r="D24" s="30">
        <v>23.2</v>
      </c>
      <c r="E24" s="30">
        <v>6.7</v>
      </c>
      <c r="F24" s="30">
        <v>0.4</v>
      </c>
      <c r="G24" s="30">
        <f t="shared" si="1"/>
        <v>72.10000000000001</v>
      </c>
      <c r="H24" s="30">
        <v>13</v>
      </c>
      <c r="I24" s="30">
        <v>5.3</v>
      </c>
      <c r="J24" s="30">
        <v>1.8</v>
      </c>
      <c r="K24" s="30">
        <f t="shared" si="2"/>
        <v>20.1</v>
      </c>
      <c r="L24" s="30">
        <f t="shared" si="3"/>
        <v>92.20000000000002</v>
      </c>
      <c r="M24" s="30">
        <v>0.9</v>
      </c>
      <c r="N24" s="10">
        <f t="shared" si="4"/>
        <v>93.10000000000002</v>
      </c>
      <c r="O24" s="45"/>
    </row>
    <row r="25" spans="1:15" ht="14.25" customHeight="1">
      <c r="A25" s="93"/>
      <c r="B25" s="26" t="s">
        <v>17</v>
      </c>
      <c r="C25" s="30">
        <v>3588</v>
      </c>
      <c r="D25" s="30">
        <v>1274</v>
      </c>
      <c r="E25" s="30">
        <v>133</v>
      </c>
      <c r="F25" s="30">
        <v>25</v>
      </c>
      <c r="G25" s="30">
        <f t="shared" si="1"/>
        <v>5020</v>
      </c>
      <c r="H25" s="30">
        <v>1170</v>
      </c>
      <c r="I25" s="30">
        <v>525</v>
      </c>
      <c r="J25" s="30">
        <v>138</v>
      </c>
      <c r="K25" s="30">
        <f t="shared" si="2"/>
        <v>1833</v>
      </c>
      <c r="L25" s="30">
        <f t="shared" si="3"/>
        <v>6853</v>
      </c>
      <c r="M25" s="30">
        <v>105</v>
      </c>
      <c r="N25" s="10">
        <f t="shared" si="4"/>
        <v>6958</v>
      </c>
      <c r="O25" s="45"/>
    </row>
    <row r="26" spans="1:15" ht="14.25" customHeight="1">
      <c r="A26" s="93" t="s">
        <v>23</v>
      </c>
      <c r="B26" s="26" t="s">
        <v>16</v>
      </c>
      <c r="C26" s="30">
        <v>0</v>
      </c>
      <c r="D26" s="30">
        <v>0</v>
      </c>
      <c r="E26" s="30">
        <v>0</v>
      </c>
      <c r="F26" s="30">
        <v>0</v>
      </c>
      <c r="G26" s="30">
        <f t="shared" si="1"/>
        <v>0</v>
      </c>
      <c r="H26" s="30">
        <v>0</v>
      </c>
      <c r="I26" s="30">
        <v>0</v>
      </c>
      <c r="J26" s="30">
        <v>0</v>
      </c>
      <c r="K26" s="30">
        <f t="shared" si="2"/>
        <v>0</v>
      </c>
      <c r="L26" s="30">
        <f t="shared" si="3"/>
        <v>0</v>
      </c>
      <c r="M26" s="30">
        <v>0</v>
      </c>
      <c r="N26" s="10">
        <f t="shared" si="4"/>
        <v>0</v>
      </c>
      <c r="O26" s="45"/>
    </row>
    <row r="27" spans="1:15" ht="14.25" customHeight="1">
      <c r="A27" s="93"/>
      <c r="B27" s="26" t="s">
        <v>17</v>
      </c>
      <c r="C27" s="30">
        <v>0</v>
      </c>
      <c r="D27" s="30">
        <v>0</v>
      </c>
      <c r="E27" s="30">
        <v>0</v>
      </c>
      <c r="F27" s="30">
        <v>0</v>
      </c>
      <c r="G27" s="30">
        <f t="shared" si="1"/>
        <v>0</v>
      </c>
      <c r="H27" s="30">
        <v>0</v>
      </c>
      <c r="I27" s="30">
        <v>0</v>
      </c>
      <c r="J27" s="30">
        <v>0</v>
      </c>
      <c r="K27" s="30">
        <f t="shared" si="2"/>
        <v>0</v>
      </c>
      <c r="L27" s="30">
        <f t="shared" si="3"/>
        <v>0</v>
      </c>
      <c r="M27" s="30">
        <v>0</v>
      </c>
      <c r="N27" s="10">
        <f t="shared" si="4"/>
        <v>0</v>
      </c>
      <c r="O27" s="45"/>
    </row>
    <row r="28" spans="1:15" ht="14.25" customHeight="1">
      <c r="A28" s="93" t="s">
        <v>24</v>
      </c>
      <c r="B28" s="26" t="s">
        <v>16</v>
      </c>
      <c r="C28" s="30">
        <v>10.6</v>
      </c>
      <c r="D28" s="30">
        <v>0</v>
      </c>
      <c r="E28" s="30">
        <v>0</v>
      </c>
      <c r="F28" s="30">
        <v>0</v>
      </c>
      <c r="G28" s="30">
        <f t="shared" si="1"/>
        <v>10.6</v>
      </c>
      <c r="H28" s="30">
        <v>0.8</v>
      </c>
      <c r="I28" s="30">
        <v>0</v>
      </c>
      <c r="J28" s="30">
        <v>0</v>
      </c>
      <c r="K28" s="30">
        <f t="shared" si="2"/>
        <v>0.8</v>
      </c>
      <c r="L28" s="30">
        <f t="shared" si="3"/>
        <v>11.4</v>
      </c>
      <c r="M28" s="30">
        <v>0</v>
      </c>
      <c r="N28" s="10">
        <f t="shared" si="4"/>
        <v>11.4</v>
      </c>
      <c r="O28" s="45"/>
    </row>
    <row r="29" spans="1:15" ht="14.25" customHeight="1">
      <c r="A29" s="93"/>
      <c r="B29" s="26" t="s">
        <v>17</v>
      </c>
      <c r="C29" s="30">
        <v>821</v>
      </c>
      <c r="D29" s="30">
        <v>0</v>
      </c>
      <c r="E29" s="30">
        <v>0</v>
      </c>
      <c r="F29" s="30">
        <v>0</v>
      </c>
      <c r="G29" s="30">
        <f t="shared" si="1"/>
        <v>821</v>
      </c>
      <c r="H29" s="30">
        <v>2</v>
      </c>
      <c r="I29" s="30">
        <v>0</v>
      </c>
      <c r="J29" s="30">
        <v>0</v>
      </c>
      <c r="K29" s="30">
        <f t="shared" si="2"/>
        <v>2</v>
      </c>
      <c r="L29" s="30">
        <f t="shared" si="3"/>
        <v>823</v>
      </c>
      <c r="M29" s="30">
        <v>0</v>
      </c>
      <c r="N29" s="10">
        <f t="shared" si="4"/>
        <v>823</v>
      </c>
      <c r="O29" s="45"/>
    </row>
    <row r="30" spans="1:15" ht="14.25" customHeight="1">
      <c r="A30" s="93" t="s">
        <v>25</v>
      </c>
      <c r="B30" s="26" t="s">
        <v>16</v>
      </c>
      <c r="C30" s="35">
        <v>39.34</v>
      </c>
      <c r="D30" s="35">
        <v>14.42</v>
      </c>
      <c r="E30" s="35">
        <v>0</v>
      </c>
      <c r="F30" s="35">
        <v>0.2</v>
      </c>
      <c r="G30" s="35">
        <f t="shared" si="1"/>
        <v>53.96000000000001</v>
      </c>
      <c r="H30" s="35">
        <v>12.93</v>
      </c>
      <c r="I30" s="35">
        <v>1.64</v>
      </c>
      <c r="J30" s="35">
        <v>2.03</v>
      </c>
      <c r="K30" s="35">
        <f t="shared" si="2"/>
        <v>16.6</v>
      </c>
      <c r="L30" s="35">
        <f t="shared" si="3"/>
        <v>70.56</v>
      </c>
      <c r="M30" s="35">
        <v>0.97</v>
      </c>
      <c r="N30" s="18">
        <f t="shared" si="4"/>
        <v>71.53</v>
      </c>
      <c r="O30" s="45"/>
    </row>
    <row r="31" spans="1:15" ht="14.25" customHeight="1">
      <c r="A31" s="93"/>
      <c r="B31" s="26" t="s">
        <v>17</v>
      </c>
      <c r="C31" s="30">
        <v>10644</v>
      </c>
      <c r="D31" s="30">
        <v>2354</v>
      </c>
      <c r="E31" s="30">
        <v>0</v>
      </c>
      <c r="F31" s="30">
        <v>10</v>
      </c>
      <c r="G31" s="30">
        <f t="shared" si="1"/>
        <v>13008</v>
      </c>
      <c r="H31" s="30">
        <v>2143</v>
      </c>
      <c r="I31" s="30">
        <v>338</v>
      </c>
      <c r="J31" s="30">
        <v>430</v>
      </c>
      <c r="K31" s="30">
        <f t="shared" si="2"/>
        <v>2911</v>
      </c>
      <c r="L31" s="30">
        <f t="shared" si="3"/>
        <v>15919</v>
      </c>
      <c r="M31" s="30">
        <v>98</v>
      </c>
      <c r="N31" s="10">
        <f t="shared" si="4"/>
        <v>16017</v>
      </c>
      <c r="O31" s="45"/>
    </row>
    <row r="32" spans="1:15" ht="14.25" customHeight="1">
      <c r="A32" s="93" t="s">
        <v>26</v>
      </c>
      <c r="B32" s="26" t="s">
        <v>16</v>
      </c>
      <c r="C32" s="30">
        <v>0</v>
      </c>
      <c r="D32" s="30">
        <v>0.5</v>
      </c>
      <c r="E32" s="30">
        <v>0</v>
      </c>
      <c r="F32" s="30">
        <v>0</v>
      </c>
      <c r="G32" s="30">
        <f t="shared" si="1"/>
        <v>0.5</v>
      </c>
      <c r="H32" s="30">
        <v>0</v>
      </c>
      <c r="I32" s="30">
        <v>0</v>
      </c>
      <c r="J32" s="30">
        <v>0</v>
      </c>
      <c r="K32" s="30">
        <f t="shared" si="2"/>
        <v>0</v>
      </c>
      <c r="L32" s="30">
        <f t="shared" si="3"/>
        <v>0.5</v>
      </c>
      <c r="M32" s="30">
        <v>0</v>
      </c>
      <c r="N32" s="10">
        <f t="shared" si="4"/>
        <v>0.5</v>
      </c>
      <c r="O32" s="45"/>
    </row>
    <row r="33" spans="1:15" ht="14.25" customHeight="1">
      <c r="A33" s="93"/>
      <c r="B33" s="26" t="s">
        <v>17</v>
      </c>
      <c r="C33" s="30">
        <v>0</v>
      </c>
      <c r="D33" s="30">
        <v>27</v>
      </c>
      <c r="E33" s="30">
        <v>0</v>
      </c>
      <c r="F33" s="30">
        <v>0</v>
      </c>
      <c r="G33" s="30">
        <f t="shared" si="1"/>
        <v>27</v>
      </c>
      <c r="H33" s="30">
        <v>0</v>
      </c>
      <c r="I33" s="30">
        <v>0</v>
      </c>
      <c r="J33" s="30">
        <v>0</v>
      </c>
      <c r="K33" s="30">
        <f t="shared" si="2"/>
        <v>0</v>
      </c>
      <c r="L33" s="30">
        <f t="shared" si="3"/>
        <v>27</v>
      </c>
      <c r="M33" s="30">
        <v>0</v>
      </c>
      <c r="N33" s="10">
        <f t="shared" si="4"/>
        <v>27</v>
      </c>
      <c r="O33" s="45"/>
    </row>
    <row r="34" spans="1:15" ht="14.25" customHeight="1">
      <c r="A34" s="93" t="s">
        <v>27</v>
      </c>
      <c r="B34" s="26" t="s">
        <v>16</v>
      </c>
      <c r="C34" s="30">
        <v>0.1</v>
      </c>
      <c r="D34" s="30">
        <v>0</v>
      </c>
      <c r="E34" s="30">
        <v>0</v>
      </c>
      <c r="F34" s="30">
        <v>0</v>
      </c>
      <c r="G34" s="30">
        <f t="shared" si="1"/>
        <v>0.1</v>
      </c>
      <c r="H34" s="30">
        <v>0</v>
      </c>
      <c r="I34" s="30">
        <v>0</v>
      </c>
      <c r="J34" s="30">
        <v>0</v>
      </c>
      <c r="K34" s="30">
        <f t="shared" si="2"/>
        <v>0</v>
      </c>
      <c r="L34" s="30">
        <f t="shared" si="3"/>
        <v>0.1</v>
      </c>
      <c r="M34" s="30">
        <v>0</v>
      </c>
      <c r="N34" s="10">
        <f t="shared" si="4"/>
        <v>0.1</v>
      </c>
      <c r="O34" s="45"/>
    </row>
    <row r="35" spans="1:15" ht="14.25" customHeight="1">
      <c r="A35" s="93"/>
      <c r="B35" s="26" t="s">
        <v>17</v>
      </c>
      <c r="C35" s="30">
        <v>1</v>
      </c>
      <c r="D35" s="30">
        <v>0</v>
      </c>
      <c r="E35" s="30">
        <v>0</v>
      </c>
      <c r="F35" s="30">
        <v>0</v>
      </c>
      <c r="G35" s="30">
        <f t="shared" si="1"/>
        <v>1</v>
      </c>
      <c r="H35" s="30">
        <v>0</v>
      </c>
      <c r="I35" s="30">
        <v>0</v>
      </c>
      <c r="J35" s="30">
        <v>0</v>
      </c>
      <c r="K35" s="30">
        <f t="shared" si="2"/>
        <v>0</v>
      </c>
      <c r="L35" s="30">
        <f t="shared" si="3"/>
        <v>1</v>
      </c>
      <c r="M35" s="30">
        <v>0</v>
      </c>
      <c r="N35" s="10">
        <f t="shared" si="4"/>
        <v>1</v>
      </c>
      <c r="O35" s="45"/>
    </row>
    <row r="36" spans="1:18" ht="14.25" customHeight="1">
      <c r="A36" s="93" t="s">
        <v>28</v>
      </c>
      <c r="B36" s="26" t="s">
        <v>16</v>
      </c>
      <c r="C36" s="30">
        <v>12.9</v>
      </c>
      <c r="D36" s="30">
        <v>0.1</v>
      </c>
      <c r="E36" s="30"/>
      <c r="F36" s="30"/>
      <c r="G36" s="30">
        <f t="shared" si="1"/>
        <v>13</v>
      </c>
      <c r="H36" s="30"/>
      <c r="I36" s="30"/>
      <c r="J36" s="30"/>
      <c r="K36" s="30">
        <f t="shared" si="2"/>
        <v>0</v>
      </c>
      <c r="L36" s="30">
        <f t="shared" si="3"/>
        <v>13</v>
      </c>
      <c r="M36" s="30"/>
      <c r="N36" s="10">
        <f t="shared" si="4"/>
        <v>13</v>
      </c>
      <c r="O36" s="45"/>
      <c r="R36" s="77"/>
    </row>
    <row r="37" spans="1:15" ht="14.25" customHeight="1">
      <c r="A37" s="93"/>
      <c r="B37" s="26" t="s">
        <v>17</v>
      </c>
      <c r="C37" s="30">
        <v>39</v>
      </c>
      <c r="D37" s="30">
        <v>1</v>
      </c>
      <c r="E37" s="30"/>
      <c r="F37" s="30"/>
      <c r="G37" s="30">
        <f t="shared" si="1"/>
        <v>40</v>
      </c>
      <c r="H37" s="30"/>
      <c r="I37" s="30"/>
      <c r="J37" s="30"/>
      <c r="K37" s="30">
        <f>SUM(H37:J37)</f>
        <v>0</v>
      </c>
      <c r="L37" s="30">
        <f t="shared" si="3"/>
        <v>40</v>
      </c>
      <c r="M37" s="30"/>
      <c r="N37" s="10">
        <f t="shared" si="4"/>
        <v>40</v>
      </c>
      <c r="O37" s="45"/>
    </row>
    <row r="38" spans="1:15" ht="18.75" customHeight="1">
      <c r="A38" s="28" t="s">
        <v>29</v>
      </c>
      <c r="B38" s="26" t="s">
        <v>16</v>
      </c>
      <c r="C38" s="35">
        <f>C4+C12+C14+C16+C18+C20+C22+C24+C26+C28+C30+C32+C34+C36</f>
        <v>2970.14</v>
      </c>
      <c r="D38" s="35">
        <f>D4+D12+D14+D16+D18+D20+D22+D24+D26+D28+D30+D32+D34+D36</f>
        <v>3032.5199999999995</v>
      </c>
      <c r="E38" s="35">
        <f>E4+E12+E14+E16+E18+E20+E22+E24+E26+E28+E30+E32+E34+E36</f>
        <v>9.3</v>
      </c>
      <c r="F38" s="35">
        <f>F4+F12+F14+F16+F18+F20+F22+F24+F26+F28+F30+F32+F34+F36</f>
        <v>194.1</v>
      </c>
      <c r="G38" s="35">
        <f t="shared" si="1"/>
        <v>6206.06</v>
      </c>
      <c r="H38" s="35">
        <f>H4+H12+H14+H16+H18+H20+H22+H24+H26+H28+H30+H32+H34+H36</f>
        <v>2092.5699999999997</v>
      </c>
      <c r="I38" s="35">
        <f>I4+I12+I14+I16+I18+I20+I22+I24+I26+I28+I30+I32+I34+I36</f>
        <v>141.74</v>
      </c>
      <c r="J38" s="35">
        <f>J4+J12+J14+J16+J18+J20+J22+J24+J26+J28+J30+J32+J34+J36</f>
        <v>239.73000000000005</v>
      </c>
      <c r="K38" s="35">
        <f t="shared" si="2"/>
        <v>2474.0399999999995</v>
      </c>
      <c r="L38" s="35">
        <f t="shared" si="3"/>
        <v>8680.1</v>
      </c>
      <c r="M38" s="35">
        <f>M4+M12+M14+M16+M18+M20+M22+M24+M26+M28+M30+M32+M34+M36</f>
        <v>130.87</v>
      </c>
      <c r="N38" s="18">
        <f t="shared" si="4"/>
        <v>8810.970000000001</v>
      </c>
      <c r="O38" s="48"/>
    </row>
    <row r="39" spans="1:15" ht="15.75">
      <c r="A39" s="26"/>
      <c r="B39" s="26" t="s">
        <v>17</v>
      </c>
      <c r="C39" s="30">
        <f>C5+C15+C17+C19+C21+C23+C25+C27+C29+C31+C33+C35+C37+C13</f>
        <v>316382</v>
      </c>
      <c r="D39" s="30">
        <f>D5+D15+D17+D19+D21+D23+D25+D27+D29+D31+D33+D35+D37+D13</f>
        <v>238019</v>
      </c>
      <c r="E39" s="30">
        <f>E5+E15+E17+E19+E21+E23+E25+E27+E29+E31+E33+E35+E37+E13</f>
        <v>166</v>
      </c>
      <c r="F39" s="30">
        <f>F5+F15+F17+F19+F21+F23+F25+F27+F29+F31+F33+F35+F37+F13</f>
        <v>24498</v>
      </c>
      <c r="G39" s="30">
        <f t="shared" si="1"/>
        <v>579065</v>
      </c>
      <c r="H39" s="30">
        <f>H5+H13+H15+H17+H19+H21+H23+H25+H27+H29+H31+H33+H35+H37</f>
        <v>396174</v>
      </c>
      <c r="I39" s="30">
        <f>I5+I13+I15+I17+I19+I21+I23+I25+I27+I29+I31+I33+I35+I37</f>
        <v>32093</v>
      </c>
      <c r="J39" s="30">
        <f>J5+J13+J15+J17+J19+J21+J23+J25+J27+J29+J31+J33+J35+J37</f>
        <v>72238</v>
      </c>
      <c r="K39" s="30">
        <f t="shared" si="2"/>
        <v>500505</v>
      </c>
      <c r="L39" s="30">
        <f t="shared" si="3"/>
        <v>1079570</v>
      </c>
      <c r="M39" s="30">
        <f>M5+M13+M15+M17+M19+M21+M23+M25+M27+M29+M31+M33+M35+M37</f>
        <v>25673</v>
      </c>
      <c r="N39" s="10">
        <f t="shared" si="4"/>
        <v>1105243</v>
      </c>
      <c r="O39" s="45"/>
    </row>
    <row r="40" spans="1:15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53"/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3"/>
      <c r="O41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8" bottom="0.17" header="0.17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C14" sqref="C14:N17"/>
    </sheetView>
  </sheetViews>
  <sheetFormatPr defaultColWidth="9.140625" defaultRowHeight="15"/>
  <cols>
    <col min="1" max="1" width="31.00390625" style="53" customWidth="1"/>
    <col min="2" max="2" width="3.00390625" style="53" customWidth="1"/>
    <col min="3" max="3" width="7.57421875" style="53" customWidth="1"/>
    <col min="4" max="4" width="7.7109375" style="53" customWidth="1"/>
    <col min="5" max="5" width="6.7109375" style="53" customWidth="1"/>
    <col min="6" max="6" width="5.421875" style="53" customWidth="1"/>
    <col min="7" max="7" width="12.140625" style="53" customWidth="1"/>
    <col min="8" max="8" width="7.7109375" style="53" customWidth="1"/>
    <col min="9" max="9" width="7.57421875" style="53" customWidth="1"/>
    <col min="10" max="10" width="9.140625" style="53" customWidth="1"/>
    <col min="11" max="11" width="10.8515625" style="53" customWidth="1"/>
    <col min="12" max="12" width="7.28125" style="53" customWidth="1"/>
    <col min="13" max="13" width="7.7109375" style="53" customWidth="1"/>
    <col min="14" max="14" width="11.57421875" style="53" customWidth="1"/>
    <col min="15" max="16384" width="9.140625" style="53" customWidth="1"/>
  </cols>
  <sheetData>
    <row r="1" ht="12.75">
      <c r="A1" s="53" t="s">
        <v>45</v>
      </c>
    </row>
    <row r="2" spans="1:14" ht="12" customHeight="1">
      <c r="A2" s="31" t="s">
        <v>0</v>
      </c>
      <c r="B2" s="31"/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5" t="s">
        <v>2</v>
      </c>
    </row>
    <row r="3" spans="1:14" ht="24.75" customHeight="1">
      <c r="A3" s="31" t="s">
        <v>3</v>
      </c>
      <c r="B3" s="31"/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/>
    </row>
    <row r="4" spans="1:14" ht="16.5" customHeight="1">
      <c r="A4" s="32" t="s">
        <v>15</v>
      </c>
      <c r="B4" s="33" t="s">
        <v>16</v>
      </c>
      <c r="C4" s="18">
        <f>C6+C8+C10</f>
        <v>484.15</v>
      </c>
      <c r="D4" s="18">
        <f>D6+D8+D10</f>
        <v>233.66</v>
      </c>
      <c r="E4" s="18">
        <f>E6+E8+E10</f>
        <v>1</v>
      </c>
      <c r="F4" s="18">
        <f>F6+F8+F10</f>
        <v>35.5</v>
      </c>
      <c r="G4" s="18">
        <f>SUM(C4:F4)</f>
        <v>754.31</v>
      </c>
      <c r="H4" s="18">
        <f>H6+H8+H10</f>
        <v>1370.5700000000002</v>
      </c>
      <c r="I4" s="18">
        <f>I6+I8+I10</f>
        <v>96.45</v>
      </c>
      <c r="J4" s="18">
        <f>J6+J8+J10</f>
        <v>275.09999999999997</v>
      </c>
      <c r="K4" s="18">
        <f>SUM(H4:J4)</f>
        <v>1742.1200000000001</v>
      </c>
      <c r="L4" s="18">
        <f>G4+K4</f>
        <v>2496.4300000000003</v>
      </c>
      <c r="M4" s="18">
        <f>M6+M8+M10</f>
        <v>1107.27</v>
      </c>
      <c r="N4" s="18">
        <f>M4+L4</f>
        <v>3603.7000000000003</v>
      </c>
    </row>
    <row r="5" spans="1:14" ht="14.25" customHeight="1">
      <c r="A5" s="32"/>
      <c r="B5" s="33" t="s">
        <v>32</v>
      </c>
      <c r="C5" s="10">
        <f>C7+C9+C11</f>
        <v>120049</v>
      </c>
      <c r="D5" s="10">
        <f>D7+D9+D11</f>
        <v>57274</v>
      </c>
      <c r="E5" s="10">
        <f>E7+E9+E11</f>
        <v>77</v>
      </c>
      <c r="F5" s="10">
        <f>F7+F9+F11</f>
        <v>5194</v>
      </c>
      <c r="G5" s="10">
        <f>SUM(C5:F5)</f>
        <v>182594</v>
      </c>
      <c r="H5" s="10">
        <f>H7+H9+H11</f>
        <v>280316</v>
      </c>
      <c r="I5" s="10">
        <f>I7+I9+I11</f>
        <v>21596</v>
      </c>
      <c r="J5" s="10">
        <f>J7+J9+J11</f>
        <v>58114</v>
      </c>
      <c r="K5" s="10">
        <f>SUM(H5:J5)</f>
        <v>360026</v>
      </c>
      <c r="L5" s="10">
        <f>G5+K5</f>
        <v>542620</v>
      </c>
      <c r="M5" s="10">
        <f>M7+M9+M11</f>
        <v>178963</v>
      </c>
      <c r="N5" s="10">
        <f>M5+L5</f>
        <v>721583</v>
      </c>
    </row>
    <row r="6" spans="1:14" ht="17.25" customHeight="1">
      <c r="A6" s="100" t="s">
        <v>55</v>
      </c>
      <c r="B6" s="33" t="s">
        <v>16</v>
      </c>
      <c r="C6" s="50">
        <v>165.79</v>
      </c>
      <c r="D6" s="50">
        <v>177.26</v>
      </c>
      <c r="E6" s="34">
        <v>0</v>
      </c>
      <c r="F6" s="34">
        <v>25</v>
      </c>
      <c r="G6" s="34">
        <f>SUM(C6:F6)</f>
        <v>368.04999999999995</v>
      </c>
      <c r="H6" s="50">
        <v>925.94</v>
      </c>
      <c r="I6" s="50">
        <v>84.8</v>
      </c>
      <c r="J6" s="50">
        <v>240.7</v>
      </c>
      <c r="K6" s="34">
        <f>SUM(H6:J6)</f>
        <v>1251.44</v>
      </c>
      <c r="L6" s="34">
        <f>G6+K6</f>
        <v>1619.49</v>
      </c>
      <c r="M6" s="50">
        <v>937.17</v>
      </c>
      <c r="N6" s="34">
        <f>SUM(L6:M6)</f>
        <v>2556.66</v>
      </c>
    </row>
    <row r="7" spans="1:14" ht="16.5" customHeight="1">
      <c r="A7" s="100"/>
      <c r="B7" s="33" t="s">
        <v>32</v>
      </c>
      <c r="C7" s="75">
        <v>44282</v>
      </c>
      <c r="D7" s="75">
        <v>45507</v>
      </c>
      <c r="E7" s="12">
        <v>0</v>
      </c>
      <c r="F7" s="12">
        <v>4549</v>
      </c>
      <c r="G7" s="12">
        <f aca="true" t="shared" si="0" ref="G7:G39">SUM(C7:F7)</f>
        <v>94338</v>
      </c>
      <c r="H7" s="75">
        <v>203588</v>
      </c>
      <c r="I7" s="75">
        <v>20879</v>
      </c>
      <c r="J7" s="75">
        <v>56045</v>
      </c>
      <c r="K7" s="12">
        <f aca="true" t="shared" si="1" ref="K7:K39">SUM(H7:J7)</f>
        <v>280512</v>
      </c>
      <c r="L7" s="12">
        <f aca="true" t="shared" si="2" ref="L7:L39">G7+K7</f>
        <v>374850</v>
      </c>
      <c r="M7" s="75">
        <v>169033</v>
      </c>
      <c r="N7" s="12">
        <f aca="true" t="shared" si="3" ref="N7:N39">SUM(L7:M7)</f>
        <v>543883</v>
      </c>
    </row>
    <row r="8" spans="1:14" ht="27.75" customHeight="1">
      <c r="A8" s="100" t="s">
        <v>56</v>
      </c>
      <c r="B8" s="33" t="s">
        <v>16</v>
      </c>
      <c r="C8" s="34">
        <v>40.96</v>
      </c>
      <c r="D8" s="34">
        <v>19.8</v>
      </c>
      <c r="E8" s="34">
        <v>1</v>
      </c>
      <c r="F8" s="34">
        <v>10.5</v>
      </c>
      <c r="G8" s="34">
        <f t="shared" si="0"/>
        <v>72.26</v>
      </c>
      <c r="H8" s="34">
        <v>104.69</v>
      </c>
      <c r="I8" s="34">
        <v>11.65</v>
      </c>
      <c r="J8" s="34">
        <v>34.4</v>
      </c>
      <c r="K8" s="34">
        <f t="shared" si="1"/>
        <v>150.74</v>
      </c>
      <c r="L8" s="34">
        <f t="shared" si="2"/>
        <v>223</v>
      </c>
      <c r="M8" s="34">
        <v>169.5</v>
      </c>
      <c r="N8" s="34">
        <f t="shared" si="3"/>
        <v>392.5</v>
      </c>
    </row>
    <row r="9" spans="1:14" ht="15.75">
      <c r="A9" s="100"/>
      <c r="B9" s="33" t="s">
        <v>32</v>
      </c>
      <c r="C9" s="12">
        <v>3521</v>
      </c>
      <c r="D9" s="12">
        <v>1492</v>
      </c>
      <c r="E9" s="12">
        <v>77</v>
      </c>
      <c r="F9" s="12">
        <v>645</v>
      </c>
      <c r="G9" s="12">
        <f t="shared" si="0"/>
        <v>5735</v>
      </c>
      <c r="H9" s="12">
        <v>5599</v>
      </c>
      <c r="I9" s="12">
        <v>717</v>
      </c>
      <c r="J9" s="12">
        <v>2069</v>
      </c>
      <c r="K9" s="12">
        <f t="shared" si="1"/>
        <v>8385</v>
      </c>
      <c r="L9" s="12">
        <f t="shared" si="2"/>
        <v>14120</v>
      </c>
      <c r="M9" s="12">
        <v>9819</v>
      </c>
      <c r="N9" s="12">
        <f t="shared" si="3"/>
        <v>23939</v>
      </c>
    </row>
    <row r="10" spans="1:14" ht="14.25" customHeight="1">
      <c r="A10" s="100" t="s">
        <v>50</v>
      </c>
      <c r="B10" s="33" t="s">
        <v>16</v>
      </c>
      <c r="C10" s="34">
        <v>277.4</v>
      </c>
      <c r="D10" s="34">
        <v>36.6</v>
      </c>
      <c r="E10" s="34">
        <v>0</v>
      </c>
      <c r="F10" s="34">
        <v>0</v>
      </c>
      <c r="G10" s="34">
        <f t="shared" si="0"/>
        <v>314</v>
      </c>
      <c r="H10" s="34">
        <v>339.94</v>
      </c>
      <c r="I10" s="34">
        <v>0</v>
      </c>
      <c r="J10" s="34">
        <v>0</v>
      </c>
      <c r="K10" s="34">
        <f t="shared" si="1"/>
        <v>339.94</v>
      </c>
      <c r="L10" s="34">
        <f t="shared" si="2"/>
        <v>653.94</v>
      </c>
      <c r="M10" s="34">
        <v>0.6</v>
      </c>
      <c r="N10" s="34">
        <f t="shared" si="3"/>
        <v>654.5400000000001</v>
      </c>
    </row>
    <row r="11" spans="1:14" ht="14.25" customHeight="1">
      <c r="A11" s="100"/>
      <c r="B11" s="33" t="s">
        <v>32</v>
      </c>
      <c r="C11" s="12">
        <v>72246</v>
      </c>
      <c r="D11" s="12">
        <v>10275</v>
      </c>
      <c r="E11" s="12">
        <v>0</v>
      </c>
      <c r="F11" s="12">
        <v>0</v>
      </c>
      <c r="G11" s="12">
        <f t="shared" si="0"/>
        <v>82521</v>
      </c>
      <c r="H11" s="12">
        <v>71129</v>
      </c>
      <c r="I11" s="12">
        <v>0</v>
      </c>
      <c r="J11" s="12">
        <v>0</v>
      </c>
      <c r="K11" s="12">
        <f t="shared" si="1"/>
        <v>71129</v>
      </c>
      <c r="L11" s="12">
        <f t="shared" si="2"/>
        <v>153650</v>
      </c>
      <c r="M11" s="12">
        <v>111</v>
      </c>
      <c r="N11" s="12">
        <f t="shared" si="3"/>
        <v>153761</v>
      </c>
    </row>
    <row r="12" spans="1:14" ht="14.25" customHeight="1">
      <c r="A12" s="32" t="s">
        <v>18</v>
      </c>
      <c r="B12" s="33" t="s">
        <v>16</v>
      </c>
      <c r="C12" s="18">
        <v>292.93</v>
      </c>
      <c r="D12" s="18">
        <v>328.18</v>
      </c>
      <c r="E12" s="18">
        <v>3.4</v>
      </c>
      <c r="F12" s="18">
        <v>6.7</v>
      </c>
      <c r="G12" s="18">
        <f t="shared" si="0"/>
        <v>631.21</v>
      </c>
      <c r="H12" s="18">
        <v>762.19</v>
      </c>
      <c r="I12" s="18">
        <v>59.03</v>
      </c>
      <c r="J12" s="18">
        <v>28.7</v>
      </c>
      <c r="K12" s="18">
        <f t="shared" si="1"/>
        <v>849.9200000000001</v>
      </c>
      <c r="L12" s="18">
        <f t="shared" si="2"/>
        <v>1481.13</v>
      </c>
      <c r="M12" s="18">
        <v>185.56</v>
      </c>
      <c r="N12" s="18">
        <f t="shared" si="3"/>
        <v>1666.69</v>
      </c>
    </row>
    <row r="13" spans="1:14" ht="14.25" customHeight="1">
      <c r="A13" s="33" t="s">
        <v>31</v>
      </c>
      <c r="B13" s="33" t="s">
        <v>32</v>
      </c>
      <c r="C13" s="10">
        <v>9275</v>
      </c>
      <c r="D13" s="10">
        <v>9683</v>
      </c>
      <c r="E13" s="10">
        <v>33</v>
      </c>
      <c r="F13" s="10">
        <v>235</v>
      </c>
      <c r="G13" s="10">
        <f t="shared" si="0"/>
        <v>19226</v>
      </c>
      <c r="H13" s="10">
        <v>21495</v>
      </c>
      <c r="I13" s="10">
        <v>1598</v>
      </c>
      <c r="J13" s="10">
        <v>947</v>
      </c>
      <c r="K13" s="10">
        <f t="shared" si="1"/>
        <v>24040</v>
      </c>
      <c r="L13" s="10">
        <f t="shared" si="2"/>
        <v>43266</v>
      </c>
      <c r="M13" s="10">
        <v>4576</v>
      </c>
      <c r="N13" s="10">
        <f t="shared" si="3"/>
        <v>47842</v>
      </c>
    </row>
    <row r="14" spans="1:14" ht="13.5" customHeight="1">
      <c r="A14" s="100" t="s">
        <v>19</v>
      </c>
      <c r="B14" s="33" t="s">
        <v>16</v>
      </c>
      <c r="C14" s="18">
        <v>9.8</v>
      </c>
      <c r="D14" s="18">
        <v>25.2</v>
      </c>
      <c r="E14" s="18">
        <v>0</v>
      </c>
      <c r="F14" s="18">
        <v>22.5</v>
      </c>
      <c r="G14" s="18">
        <f t="shared" si="0"/>
        <v>57.5</v>
      </c>
      <c r="H14" s="18">
        <v>33.1</v>
      </c>
      <c r="I14" s="18">
        <v>6.1</v>
      </c>
      <c r="J14" s="18">
        <v>3.6</v>
      </c>
      <c r="K14" s="18">
        <f t="shared" si="1"/>
        <v>42.800000000000004</v>
      </c>
      <c r="L14" s="18">
        <f t="shared" si="2"/>
        <v>100.30000000000001</v>
      </c>
      <c r="M14" s="18">
        <v>1.4</v>
      </c>
      <c r="N14" s="18">
        <f t="shared" si="3"/>
        <v>101.70000000000002</v>
      </c>
    </row>
    <row r="15" spans="1:14" ht="13.5" customHeight="1">
      <c r="A15" s="100"/>
      <c r="B15" s="33" t="s">
        <v>32</v>
      </c>
      <c r="C15" s="10">
        <v>1931</v>
      </c>
      <c r="D15" s="10">
        <v>3743</v>
      </c>
      <c r="E15" s="10">
        <v>0</v>
      </c>
      <c r="F15" s="10">
        <v>2324</v>
      </c>
      <c r="G15" s="10">
        <f t="shared" si="0"/>
        <v>7998</v>
      </c>
      <c r="H15" s="10">
        <v>3634</v>
      </c>
      <c r="I15" s="10">
        <v>521</v>
      </c>
      <c r="J15" s="10">
        <v>676</v>
      </c>
      <c r="K15" s="10">
        <f t="shared" si="1"/>
        <v>4831</v>
      </c>
      <c r="L15" s="10">
        <f t="shared" si="2"/>
        <v>12829</v>
      </c>
      <c r="M15" s="10">
        <v>403</v>
      </c>
      <c r="N15" s="10">
        <f t="shared" si="3"/>
        <v>13232</v>
      </c>
    </row>
    <row r="16" spans="1:14" ht="13.5" customHeight="1">
      <c r="A16" s="100" t="s">
        <v>20</v>
      </c>
      <c r="B16" s="33" t="s">
        <v>16</v>
      </c>
      <c r="C16" s="10">
        <v>237.51</v>
      </c>
      <c r="D16" s="10">
        <v>123.75</v>
      </c>
      <c r="E16" s="10">
        <v>2.5</v>
      </c>
      <c r="F16" s="10">
        <v>23.9</v>
      </c>
      <c r="G16" s="10">
        <f t="shared" si="0"/>
        <v>387.65999999999997</v>
      </c>
      <c r="H16" s="10">
        <v>336.7</v>
      </c>
      <c r="I16" s="10">
        <v>25.1</v>
      </c>
      <c r="J16" s="10">
        <v>21.9</v>
      </c>
      <c r="K16" s="10">
        <f t="shared" si="1"/>
        <v>383.7</v>
      </c>
      <c r="L16" s="10">
        <f t="shared" si="2"/>
        <v>771.3599999999999</v>
      </c>
      <c r="M16" s="10">
        <v>69.3</v>
      </c>
      <c r="N16" s="10">
        <f t="shared" si="3"/>
        <v>840.6599999999999</v>
      </c>
    </row>
    <row r="17" spans="1:14" ht="13.5" customHeight="1">
      <c r="A17" s="100"/>
      <c r="B17" s="33" t="s">
        <v>32</v>
      </c>
      <c r="C17" s="10">
        <v>3470</v>
      </c>
      <c r="D17" s="10">
        <v>1946</v>
      </c>
      <c r="E17" s="10">
        <v>23</v>
      </c>
      <c r="F17" s="10">
        <v>296</v>
      </c>
      <c r="G17" s="10">
        <f t="shared" si="0"/>
        <v>5735</v>
      </c>
      <c r="H17" s="10">
        <v>6721</v>
      </c>
      <c r="I17" s="10">
        <v>627</v>
      </c>
      <c r="J17" s="10">
        <v>428</v>
      </c>
      <c r="K17" s="10">
        <f t="shared" si="1"/>
        <v>7776</v>
      </c>
      <c r="L17" s="10">
        <f t="shared" si="2"/>
        <v>13511</v>
      </c>
      <c r="M17" s="10">
        <v>1078</v>
      </c>
      <c r="N17" s="10">
        <f t="shared" si="3"/>
        <v>14589</v>
      </c>
    </row>
    <row r="18" spans="1:14" ht="13.5" customHeight="1">
      <c r="A18" s="101" t="s">
        <v>57</v>
      </c>
      <c r="B18" s="33" t="s">
        <v>16</v>
      </c>
      <c r="C18" s="18">
        <v>3.77</v>
      </c>
      <c r="D18" s="18">
        <v>0.5</v>
      </c>
      <c r="E18" s="18">
        <v>0</v>
      </c>
      <c r="F18" s="18">
        <v>0</v>
      </c>
      <c r="G18" s="18">
        <f t="shared" si="0"/>
        <v>4.27</v>
      </c>
      <c r="H18" s="18">
        <v>0.4</v>
      </c>
      <c r="I18" s="18">
        <v>0</v>
      </c>
      <c r="J18" s="18">
        <v>0</v>
      </c>
      <c r="K18" s="18">
        <f t="shared" si="1"/>
        <v>0.4</v>
      </c>
      <c r="L18" s="18">
        <f t="shared" si="2"/>
        <v>4.67</v>
      </c>
      <c r="M18" s="18">
        <v>0</v>
      </c>
      <c r="N18" s="18">
        <f t="shared" si="3"/>
        <v>4.67</v>
      </c>
    </row>
    <row r="19" spans="1:14" ht="13.5" customHeight="1">
      <c r="A19" s="101"/>
      <c r="B19" s="33" t="s">
        <v>32</v>
      </c>
      <c r="C19" s="10">
        <v>949</v>
      </c>
      <c r="D19" s="10">
        <v>130</v>
      </c>
      <c r="E19" s="10">
        <v>0</v>
      </c>
      <c r="F19" s="10">
        <v>0</v>
      </c>
      <c r="G19" s="10">
        <f t="shared" si="0"/>
        <v>1079</v>
      </c>
      <c r="H19" s="10">
        <v>13</v>
      </c>
      <c r="I19" s="10">
        <v>0</v>
      </c>
      <c r="J19" s="10">
        <v>0</v>
      </c>
      <c r="K19" s="10">
        <f t="shared" si="1"/>
        <v>13</v>
      </c>
      <c r="L19" s="10">
        <f t="shared" si="2"/>
        <v>1092</v>
      </c>
      <c r="M19" s="10">
        <v>0</v>
      </c>
      <c r="N19" s="10">
        <f t="shared" si="3"/>
        <v>1092</v>
      </c>
    </row>
    <row r="20" spans="1:14" ht="13.5" customHeight="1">
      <c r="A20" s="101" t="s">
        <v>58</v>
      </c>
      <c r="B20" s="33" t="s">
        <v>16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  <c r="J20" s="10">
        <v>0</v>
      </c>
      <c r="K20" s="10">
        <f t="shared" si="1"/>
        <v>0</v>
      </c>
      <c r="L20" s="10">
        <f t="shared" si="2"/>
        <v>0</v>
      </c>
      <c r="M20" s="10">
        <v>0</v>
      </c>
      <c r="N20" s="10">
        <f t="shared" si="3"/>
        <v>0</v>
      </c>
    </row>
    <row r="21" spans="1:14" ht="13.5" customHeight="1">
      <c r="A21" s="101"/>
      <c r="B21" s="33" t="s">
        <v>32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  <c r="J21" s="10">
        <v>0</v>
      </c>
      <c r="K21" s="10">
        <f t="shared" si="1"/>
        <v>0</v>
      </c>
      <c r="L21" s="10">
        <f t="shared" si="2"/>
        <v>0</v>
      </c>
      <c r="M21" s="10">
        <v>0</v>
      </c>
      <c r="N21" s="10">
        <f t="shared" si="3"/>
        <v>0</v>
      </c>
    </row>
    <row r="22" spans="1:14" ht="13.5" customHeight="1">
      <c r="A22" s="32" t="s">
        <v>21</v>
      </c>
      <c r="B22" s="33" t="s">
        <v>16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  <c r="J22" s="10">
        <v>0</v>
      </c>
      <c r="K22" s="10">
        <f t="shared" si="1"/>
        <v>0</v>
      </c>
      <c r="L22" s="10">
        <f t="shared" si="2"/>
        <v>0</v>
      </c>
      <c r="M22" s="10">
        <v>0</v>
      </c>
      <c r="N22" s="10">
        <f t="shared" si="3"/>
        <v>0</v>
      </c>
    </row>
    <row r="23" spans="1:14" ht="13.5" customHeight="1">
      <c r="A23" s="32"/>
      <c r="B23" s="33" t="s">
        <v>32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  <c r="J23" s="10">
        <v>0</v>
      </c>
      <c r="K23" s="10">
        <f t="shared" si="1"/>
        <v>0</v>
      </c>
      <c r="L23" s="10">
        <f t="shared" si="2"/>
        <v>0</v>
      </c>
      <c r="M23" s="10">
        <v>0</v>
      </c>
      <c r="N23" s="10">
        <f t="shared" si="3"/>
        <v>0</v>
      </c>
    </row>
    <row r="24" spans="1:14" ht="13.5" customHeight="1">
      <c r="A24" s="100" t="s">
        <v>22</v>
      </c>
      <c r="B24" s="33" t="s">
        <v>16</v>
      </c>
      <c r="C24" s="18">
        <v>3.11</v>
      </c>
      <c r="D24" s="18">
        <v>1.9</v>
      </c>
      <c r="E24" s="18">
        <v>0</v>
      </c>
      <c r="F24" s="18">
        <v>0</v>
      </c>
      <c r="G24" s="18">
        <f t="shared" si="0"/>
        <v>5.01</v>
      </c>
      <c r="H24" s="18">
        <v>3.71</v>
      </c>
      <c r="I24" s="18">
        <v>0.7</v>
      </c>
      <c r="J24" s="18">
        <v>3.3</v>
      </c>
      <c r="K24" s="18">
        <f t="shared" si="1"/>
        <v>7.71</v>
      </c>
      <c r="L24" s="18">
        <f t="shared" si="2"/>
        <v>12.719999999999999</v>
      </c>
      <c r="M24" s="18">
        <v>1.81</v>
      </c>
      <c r="N24" s="18">
        <f t="shared" si="3"/>
        <v>14.53</v>
      </c>
    </row>
    <row r="25" spans="1:14" ht="13.5" customHeight="1">
      <c r="A25" s="100"/>
      <c r="B25" s="33" t="s">
        <v>32</v>
      </c>
      <c r="C25" s="10">
        <v>144</v>
      </c>
      <c r="D25" s="10">
        <v>13</v>
      </c>
      <c r="E25" s="10">
        <v>0</v>
      </c>
      <c r="F25" s="10">
        <v>0</v>
      </c>
      <c r="G25" s="10">
        <f t="shared" si="0"/>
        <v>157</v>
      </c>
      <c r="H25" s="10">
        <v>145</v>
      </c>
      <c r="I25" s="10">
        <v>16</v>
      </c>
      <c r="J25" s="10">
        <v>35</v>
      </c>
      <c r="K25" s="10">
        <f t="shared" si="1"/>
        <v>196</v>
      </c>
      <c r="L25" s="10">
        <f t="shared" si="2"/>
        <v>353</v>
      </c>
      <c r="M25" s="10">
        <v>49</v>
      </c>
      <c r="N25" s="10">
        <f t="shared" si="3"/>
        <v>402</v>
      </c>
    </row>
    <row r="26" spans="1:14" ht="13.5" customHeight="1">
      <c r="A26" s="100" t="s">
        <v>23</v>
      </c>
      <c r="B26" s="33" t="s">
        <v>16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  <c r="J26" s="10">
        <v>0</v>
      </c>
      <c r="K26" s="10">
        <f>SUM(H26:J26)</f>
        <v>0</v>
      </c>
      <c r="L26" s="10">
        <f t="shared" si="2"/>
        <v>0</v>
      </c>
      <c r="M26" s="10">
        <v>0</v>
      </c>
      <c r="N26" s="10">
        <f t="shared" si="3"/>
        <v>0</v>
      </c>
    </row>
    <row r="27" spans="1:14" ht="13.5" customHeight="1">
      <c r="A27" s="100"/>
      <c r="B27" s="33" t="s">
        <v>32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  <c r="J27" s="10">
        <v>0</v>
      </c>
      <c r="K27" s="10">
        <f t="shared" si="1"/>
        <v>0</v>
      </c>
      <c r="L27" s="10">
        <f t="shared" si="2"/>
        <v>0</v>
      </c>
      <c r="M27" s="10">
        <v>0</v>
      </c>
      <c r="N27" s="10">
        <f t="shared" si="3"/>
        <v>0</v>
      </c>
    </row>
    <row r="28" spans="1:14" ht="13.5" customHeight="1">
      <c r="A28" s="100" t="s">
        <v>24</v>
      </c>
      <c r="B28" s="33" t="s">
        <v>16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  <c r="J28" s="10">
        <v>0</v>
      </c>
      <c r="K28" s="10">
        <f t="shared" si="1"/>
        <v>0</v>
      </c>
      <c r="L28" s="10">
        <f t="shared" si="2"/>
        <v>0</v>
      </c>
      <c r="M28" s="10">
        <v>0</v>
      </c>
      <c r="N28" s="10">
        <f t="shared" si="3"/>
        <v>0</v>
      </c>
    </row>
    <row r="29" spans="1:14" ht="13.5" customHeight="1">
      <c r="A29" s="100"/>
      <c r="B29" s="33" t="s">
        <v>32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  <c r="H29" s="10">
        <v>0</v>
      </c>
      <c r="I29" s="10">
        <v>0</v>
      </c>
      <c r="J29" s="10">
        <v>0</v>
      </c>
      <c r="K29" s="10">
        <f>SUM(H29:J29)</f>
        <v>0</v>
      </c>
      <c r="L29" s="10">
        <f t="shared" si="2"/>
        <v>0</v>
      </c>
      <c r="M29" s="10">
        <v>0</v>
      </c>
      <c r="N29" s="10">
        <f t="shared" si="3"/>
        <v>0</v>
      </c>
    </row>
    <row r="30" spans="1:14" ht="13.5" customHeight="1">
      <c r="A30" s="100" t="s">
        <v>25</v>
      </c>
      <c r="B30" s="33" t="s">
        <v>16</v>
      </c>
      <c r="C30" s="18">
        <v>0.03</v>
      </c>
      <c r="D30" s="18">
        <v>0.2</v>
      </c>
      <c r="E30" s="18">
        <v>0</v>
      </c>
      <c r="F30" s="18">
        <v>0.86</v>
      </c>
      <c r="G30" s="18">
        <f t="shared" si="0"/>
        <v>1.09</v>
      </c>
      <c r="H30" s="18">
        <v>3.85</v>
      </c>
      <c r="I30" s="18">
        <v>0</v>
      </c>
      <c r="J30" s="18">
        <v>0.5</v>
      </c>
      <c r="K30" s="18">
        <f t="shared" si="1"/>
        <v>4.35</v>
      </c>
      <c r="L30" s="18">
        <f t="shared" si="2"/>
        <v>5.4399999999999995</v>
      </c>
      <c r="M30" s="18">
        <v>0.69</v>
      </c>
      <c r="N30" s="18">
        <f t="shared" si="3"/>
        <v>6.129999999999999</v>
      </c>
    </row>
    <row r="31" spans="1:14" ht="13.5" customHeight="1">
      <c r="A31" s="100"/>
      <c r="B31" s="33" t="s">
        <v>32</v>
      </c>
      <c r="C31" s="10">
        <v>1</v>
      </c>
      <c r="D31" s="10">
        <v>40</v>
      </c>
      <c r="E31" s="10">
        <v>0</v>
      </c>
      <c r="F31" s="10">
        <v>40</v>
      </c>
      <c r="G31" s="10">
        <f t="shared" si="0"/>
        <v>81</v>
      </c>
      <c r="H31" s="10">
        <v>389</v>
      </c>
      <c r="I31" s="10">
        <v>0</v>
      </c>
      <c r="J31" s="10">
        <v>36</v>
      </c>
      <c r="K31" s="10">
        <f t="shared" si="1"/>
        <v>425</v>
      </c>
      <c r="L31" s="10">
        <f t="shared" si="2"/>
        <v>506</v>
      </c>
      <c r="M31" s="10">
        <v>84</v>
      </c>
      <c r="N31" s="10">
        <f t="shared" si="3"/>
        <v>590</v>
      </c>
    </row>
    <row r="32" spans="1:14" ht="13.5" customHeight="1">
      <c r="A32" s="100" t="s">
        <v>26</v>
      </c>
      <c r="B32" s="33" t="s">
        <v>16</v>
      </c>
      <c r="C32" s="10">
        <v>0</v>
      </c>
      <c r="D32" s="10">
        <v>0</v>
      </c>
      <c r="E32" s="10">
        <v>0</v>
      </c>
      <c r="F32" s="10">
        <v>0</v>
      </c>
      <c r="G32" s="10">
        <f t="shared" si="0"/>
        <v>0</v>
      </c>
      <c r="H32" s="10">
        <v>0</v>
      </c>
      <c r="I32" s="10">
        <v>0</v>
      </c>
      <c r="J32" s="10">
        <v>1.2</v>
      </c>
      <c r="K32" s="10">
        <f t="shared" si="1"/>
        <v>1.2</v>
      </c>
      <c r="L32" s="10">
        <f t="shared" si="2"/>
        <v>1.2</v>
      </c>
      <c r="M32" s="10">
        <v>0</v>
      </c>
      <c r="N32" s="10">
        <f t="shared" si="3"/>
        <v>1.2</v>
      </c>
    </row>
    <row r="33" spans="1:14" ht="13.5" customHeight="1">
      <c r="A33" s="100"/>
      <c r="B33" s="3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  <c r="H33" s="10">
        <v>0</v>
      </c>
      <c r="I33" s="10">
        <v>0</v>
      </c>
      <c r="J33" s="10">
        <v>30</v>
      </c>
      <c r="K33" s="10">
        <f t="shared" si="1"/>
        <v>30</v>
      </c>
      <c r="L33" s="10">
        <f t="shared" si="2"/>
        <v>30</v>
      </c>
      <c r="M33" s="10">
        <v>0</v>
      </c>
      <c r="N33" s="10">
        <f t="shared" si="3"/>
        <v>30</v>
      </c>
    </row>
    <row r="34" spans="1:14" ht="13.5" customHeight="1">
      <c r="A34" s="100" t="s">
        <v>27</v>
      </c>
      <c r="B34" s="33" t="s">
        <v>16</v>
      </c>
      <c r="C34" s="18">
        <v>1.2</v>
      </c>
      <c r="D34" s="18">
        <v>0.2</v>
      </c>
      <c r="E34" s="18">
        <v>0</v>
      </c>
      <c r="F34" s="18">
        <v>0</v>
      </c>
      <c r="G34" s="18">
        <f t="shared" si="0"/>
        <v>1.4</v>
      </c>
      <c r="H34" s="18">
        <v>1.3</v>
      </c>
      <c r="I34" s="18">
        <v>0.4</v>
      </c>
      <c r="J34" s="18">
        <v>0</v>
      </c>
      <c r="K34" s="18">
        <f t="shared" si="1"/>
        <v>1.7000000000000002</v>
      </c>
      <c r="L34" s="18">
        <f t="shared" si="2"/>
        <v>3.1</v>
      </c>
      <c r="M34" s="18">
        <v>1.65</v>
      </c>
      <c r="N34" s="18">
        <f t="shared" si="3"/>
        <v>4.75</v>
      </c>
    </row>
    <row r="35" spans="1:14" ht="13.5" customHeight="1">
      <c r="A35" s="100"/>
      <c r="B35" s="33" t="s">
        <v>32</v>
      </c>
      <c r="C35" s="10">
        <v>227</v>
      </c>
      <c r="D35" s="10">
        <v>9</v>
      </c>
      <c r="E35" s="10">
        <v>0</v>
      </c>
      <c r="F35" s="10">
        <v>0</v>
      </c>
      <c r="G35" s="10">
        <f t="shared" si="0"/>
        <v>236</v>
      </c>
      <c r="H35" s="10">
        <v>269</v>
      </c>
      <c r="I35" s="10">
        <v>58</v>
      </c>
      <c r="J35" s="10">
        <v>0</v>
      </c>
      <c r="K35" s="10">
        <f t="shared" si="1"/>
        <v>327</v>
      </c>
      <c r="L35" s="10">
        <f t="shared" si="2"/>
        <v>563</v>
      </c>
      <c r="M35" s="10">
        <v>185</v>
      </c>
      <c r="N35" s="10">
        <f t="shared" si="3"/>
        <v>748</v>
      </c>
    </row>
    <row r="36" spans="1:18" ht="13.5" customHeight="1">
      <c r="A36" s="100" t="s">
        <v>28</v>
      </c>
      <c r="B36" s="33" t="s">
        <v>16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  <c r="J36" s="10">
        <v>0</v>
      </c>
      <c r="K36" s="10">
        <f t="shared" si="1"/>
        <v>0</v>
      </c>
      <c r="L36" s="10">
        <f t="shared" si="2"/>
        <v>0</v>
      </c>
      <c r="M36" s="10">
        <v>0</v>
      </c>
      <c r="N36" s="10">
        <f t="shared" si="3"/>
        <v>0</v>
      </c>
      <c r="R36" s="57"/>
    </row>
    <row r="37" spans="1:14" ht="13.5" customHeight="1">
      <c r="A37" s="100"/>
      <c r="B37" s="33" t="s">
        <v>32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  <c r="J37" s="10">
        <v>0</v>
      </c>
      <c r="K37" s="10">
        <f>SUM(H37:J37)</f>
        <v>0</v>
      </c>
      <c r="L37" s="10">
        <f t="shared" si="2"/>
        <v>0</v>
      </c>
      <c r="M37" s="10">
        <v>0</v>
      </c>
      <c r="N37" s="10">
        <f t="shared" si="3"/>
        <v>0</v>
      </c>
    </row>
    <row r="38" spans="1:15" ht="13.5" customHeight="1">
      <c r="A38" s="32" t="s">
        <v>29</v>
      </c>
      <c r="B38" s="33" t="s">
        <v>16</v>
      </c>
      <c r="C38" s="18">
        <f>C4+C12+C14+C16+C18+C20+C22+C24+C26+C28+C30+C32+C34+C36</f>
        <v>1032.4999999999998</v>
      </c>
      <c r="D38" s="18">
        <f>D4+D12+D14+D16+D18+D20+D22+D24+D26+D28+D30+D32+D34+D36</f>
        <v>713.5900000000001</v>
      </c>
      <c r="E38" s="18">
        <f>E4+E12+E14+E16+E18+E20+E22+E24+E26+E28+E30+E32+E34+E36</f>
        <v>6.9</v>
      </c>
      <c r="F38" s="18">
        <f>F4+F12+F14+F16+F18+F20+F22+F24+F26+F28+F30+F32+F34+F36</f>
        <v>89.46</v>
      </c>
      <c r="G38" s="18">
        <f t="shared" si="0"/>
        <v>1842.45</v>
      </c>
      <c r="H38" s="18">
        <f aca="true" t="shared" si="4" ref="H38:J39">H4+H12+H14+H16+H18+H20+H22+H24+H26+H28+H30+H32+H34+H36</f>
        <v>2511.82</v>
      </c>
      <c r="I38" s="18">
        <f t="shared" si="4"/>
        <v>187.78</v>
      </c>
      <c r="J38" s="18">
        <f t="shared" si="4"/>
        <v>334.29999999999995</v>
      </c>
      <c r="K38" s="18">
        <f t="shared" si="1"/>
        <v>3033.9000000000005</v>
      </c>
      <c r="L38" s="18">
        <f t="shared" si="2"/>
        <v>4876.35</v>
      </c>
      <c r="M38" s="18">
        <f>M4+M12+M14+M16+M18+M20+M22+M24+M26+M28+M30+M32+M34+M36</f>
        <v>1367.68</v>
      </c>
      <c r="N38" s="18">
        <f t="shared" si="3"/>
        <v>6244.030000000001</v>
      </c>
      <c r="O38" s="58"/>
    </row>
    <row r="39" spans="1:14" ht="13.5" customHeight="1">
      <c r="A39" s="33"/>
      <c r="B39" s="33" t="s">
        <v>32</v>
      </c>
      <c r="C39" s="10">
        <f>C5+C15+C17+C19+C21+C23+C25+C27+C29+C31+C33+C35+C37+C13</f>
        <v>136046</v>
      </c>
      <c r="D39" s="10">
        <f>D5+D15+D17+D19+D21+D23+D25+D27+D29+D31+D33+D35+D37+D13</f>
        <v>72838</v>
      </c>
      <c r="E39" s="10">
        <f>E5+E15+E17+E19+E21+E23+E25+E27+E29+E31+E33+E35+E37+E13</f>
        <v>133</v>
      </c>
      <c r="F39" s="10">
        <f>F5+F15+F17+F19+F21+F23+F25+F27+F29+F31+F33+F35+F37+F13</f>
        <v>8089</v>
      </c>
      <c r="G39" s="10">
        <f t="shared" si="0"/>
        <v>217106</v>
      </c>
      <c r="H39" s="10">
        <f t="shared" si="4"/>
        <v>312982</v>
      </c>
      <c r="I39" s="10">
        <f t="shared" si="4"/>
        <v>24416</v>
      </c>
      <c r="J39" s="10">
        <f t="shared" si="4"/>
        <v>60266</v>
      </c>
      <c r="K39" s="10">
        <f t="shared" si="1"/>
        <v>397664</v>
      </c>
      <c r="L39" s="10">
        <f t="shared" si="2"/>
        <v>614770</v>
      </c>
      <c r="M39" s="10">
        <f>M5+M13+M15+M17+M19+M21+M23+M25+M27+M29+M31+M33+M35+M37</f>
        <v>185338</v>
      </c>
      <c r="N39" s="10">
        <f t="shared" si="3"/>
        <v>800108</v>
      </c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2" bottom="0.18" header="0.17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F26" sqref="F25:F26"/>
    </sheetView>
  </sheetViews>
  <sheetFormatPr defaultColWidth="9.140625" defaultRowHeight="15"/>
  <cols>
    <col min="1" max="1" width="31.28125" style="44" customWidth="1"/>
    <col min="2" max="2" width="4.00390625" style="44" customWidth="1"/>
    <col min="3" max="4" width="9.140625" style="44" customWidth="1"/>
    <col min="5" max="5" width="5.7109375" style="44" customWidth="1"/>
    <col min="6" max="6" width="6.7109375" style="44" customWidth="1"/>
    <col min="7" max="7" width="12.7109375" style="44" customWidth="1"/>
    <col min="8" max="8" width="9.140625" style="44" customWidth="1"/>
    <col min="9" max="9" width="7.57421875" style="44" customWidth="1"/>
    <col min="10" max="10" width="6.7109375" style="44" customWidth="1"/>
    <col min="11" max="11" width="10.7109375" style="44" customWidth="1"/>
    <col min="12" max="12" width="7.8515625" style="44" customWidth="1"/>
    <col min="13" max="13" width="6.8515625" style="44" customWidth="1"/>
    <col min="14" max="14" width="12.28125" style="44" customWidth="1"/>
    <col min="15" max="16384" width="9.140625" style="44" customWidth="1"/>
  </cols>
  <sheetData>
    <row r="1" ht="13.5" customHeight="1">
      <c r="A1" s="44" t="s">
        <v>44</v>
      </c>
    </row>
    <row r="2" spans="1:14" ht="11.25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5" ht="24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/>
      <c r="O3" s="45"/>
    </row>
    <row r="4" spans="1:15" ht="15" customHeight="1">
      <c r="A4" s="28" t="s">
        <v>15</v>
      </c>
      <c r="B4" s="26" t="s">
        <v>16</v>
      </c>
      <c r="C4" s="35">
        <f>C6+C8+C10</f>
        <v>1314.65</v>
      </c>
      <c r="D4" s="35">
        <f aca="true" t="shared" si="0" ref="D4:F5">D6+D8+D10</f>
        <v>542.16</v>
      </c>
      <c r="E4" s="35">
        <f t="shared" si="0"/>
        <v>1</v>
      </c>
      <c r="F4" s="35">
        <f t="shared" si="0"/>
        <v>46.6</v>
      </c>
      <c r="G4" s="35">
        <f>SUM(C4:F4)</f>
        <v>1904.4099999999999</v>
      </c>
      <c r="H4" s="35">
        <f>H6+H8+H10</f>
        <v>2672.97</v>
      </c>
      <c r="I4" s="35">
        <f>I6+I8+I10</f>
        <v>192.45000000000002</v>
      </c>
      <c r="J4" s="35">
        <f>J6+J8+J10</f>
        <v>476.5</v>
      </c>
      <c r="K4" s="35">
        <f>SUM(H4:J4)</f>
        <v>3341.9199999999996</v>
      </c>
      <c r="L4" s="35">
        <f>G4+K4</f>
        <v>5246.33</v>
      </c>
      <c r="M4" s="35">
        <f>M6+M8+M10</f>
        <v>1226.87</v>
      </c>
      <c r="N4" s="35">
        <f>M4+L4</f>
        <v>6473.2</v>
      </c>
      <c r="O4" s="45"/>
    </row>
    <row r="5" spans="1:15" ht="13.5" customHeight="1">
      <c r="A5" s="28"/>
      <c r="B5" s="26" t="s">
        <v>17</v>
      </c>
      <c r="C5" s="30">
        <f>C7+C9+C11</f>
        <v>356685</v>
      </c>
      <c r="D5" s="30">
        <f>D7+D9+D11</f>
        <v>150386</v>
      </c>
      <c r="E5" s="30">
        <f t="shared" si="0"/>
        <v>77</v>
      </c>
      <c r="F5" s="30">
        <f t="shared" si="0"/>
        <v>7241</v>
      </c>
      <c r="G5" s="30">
        <f>SUM(C5:F5)</f>
        <v>514389</v>
      </c>
      <c r="H5" s="30">
        <f>H7+H9+H11</f>
        <v>647308</v>
      </c>
      <c r="I5" s="30">
        <f>I7+I9+I11</f>
        <v>51275</v>
      </c>
      <c r="J5" s="30">
        <f>J7+J9+J11</f>
        <v>128650</v>
      </c>
      <c r="K5" s="30">
        <f>SUM(H5:J5)</f>
        <v>827233</v>
      </c>
      <c r="L5" s="30">
        <f>G5+K5</f>
        <v>1341622</v>
      </c>
      <c r="M5" s="30">
        <f>M7+M9+M11</f>
        <v>203926</v>
      </c>
      <c r="N5" s="30">
        <f>M5+L5</f>
        <v>1545548</v>
      </c>
      <c r="O5" s="45"/>
    </row>
    <row r="6" spans="1:15" ht="12.75">
      <c r="A6" s="93" t="s">
        <v>51</v>
      </c>
      <c r="B6" s="26" t="s">
        <v>16</v>
      </c>
      <c r="C6" s="46">
        <f>'Zemgale pārējie'!C6+'Zemgale valsts'!C6</f>
        <v>893.49</v>
      </c>
      <c r="D6" s="46">
        <f>'Zemgale pārējie'!D6+'Zemgale valsts'!D6</f>
        <v>482.46</v>
      </c>
      <c r="E6" s="46">
        <f>'Zemgale pārējie'!E6+'Zemgale valsts'!E6</f>
        <v>0</v>
      </c>
      <c r="F6" s="46">
        <f>'Zemgale pārējie'!F6+'Zemgale valsts'!F6</f>
        <v>36.1</v>
      </c>
      <c r="G6" s="36">
        <f>SUM(C6:F6)</f>
        <v>1412.05</v>
      </c>
      <c r="H6" s="46">
        <f>'Zemgale pārējie'!H6+'Zemgale valsts'!H6</f>
        <v>2215.74</v>
      </c>
      <c r="I6" s="46">
        <f>'Zemgale pārējie'!I6+'Zemgale valsts'!I6</f>
        <v>180.8</v>
      </c>
      <c r="J6" s="46">
        <f>'Zemgale pārējie'!J6+'Zemgale valsts'!J6</f>
        <v>442.1</v>
      </c>
      <c r="K6" s="36">
        <f>SUM(H6:J6)</f>
        <v>2838.64</v>
      </c>
      <c r="L6" s="36">
        <f>G6+K6</f>
        <v>4250.69</v>
      </c>
      <c r="M6" s="46">
        <f>'Zemgale pārējie'!M6+'Zemgale valsts'!M6</f>
        <v>1056.77</v>
      </c>
      <c r="N6" s="36">
        <f>SUM(L6:M6)</f>
        <v>5307.459999999999</v>
      </c>
      <c r="O6" s="45"/>
    </row>
    <row r="7" spans="1:15" ht="15.75">
      <c r="A7" s="93"/>
      <c r="B7" s="26" t="s">
        <v>17</v>
      </c>
      <c r="C7" s="47">
        <f>'Zemgale pārējie'!C7+'Zemgale valsts'!C7</f>
        <v>276095</v>
      </c>
      <c r="D7" s="47">
        <f>'Zemgale pārējie'!D7+'Zemgale valsts'!D7</f>
        <v>137927</v>
      </c>
      <c r="E7" s="47">
        <f>'Zemgale pārējie'!E7+'Zemgale valsts'!E7</f>
        <v>0</v>
      </c>
      <c r="F7" s="47">
        <f>'Zemgale pārējie'!F7+'Zemgale valsts'!F7</f>
        <v>6596</v>
      </c>
      <c r="G7" s="29">
        <f aca="true" t="shared" si="1" ref="G7:G39">SUM(C7:F7)</f>
        <v>420618</v>
      </c>
      <c r="H7" s="47">
        <f>'Zemgale pārējie'!H7+'Zemgale valsts'!H7</f>
        <v>568995</v>
      </c>
      <c r="I7" s="47">
        <f>'Zemgale pārējie'!I7+'Zemgale valsts'!I7</f>
        <v>50558</v>
      </c>
      <c r="J7" s="47">
        <f>'Zemgale pārējie'!J7+'Zemgale valsts'!J7</f>
        <v>126581</v>
      </c>
      <c r="K7" s="29">
        <f aca="true" t="shared" si="2" ref="K7:K39">SUM(H7:J7)</f>
        <v>746134</v>
      </c>
      <c r="L7" s="29">
        <f aca="true" t="shared" si="3" ref="L7:L39">G7+K7</f>
        <v>1166752</v>
      </c>
      <c r="M7" s="47">
        <f>'Zemgale pārējie'!M7+'Zemgale valsts'!M7</f>
        <v>193996</v>
      </c>
      <c r="N7" s="29">
        <f aca="true" t="shared" si="4" ref="N7:N39">SUM(L7:M7)</f>
        <v>1360748</v>
      </c>
      <c r="O7" s="45"/>
    </row>
    <row r="8" spans="1:15" ht="12.75">
      <c r="A8" s="93" t="s">
        <v>52</v>
      </c>
      <c r="B8" s="26" t="s">
        <v>16</v>
      </c>
      <c r="C8" s="46">
        <f>'Zemgale pārējie'!C8+'Zemgale valsts'!C8</f>
        <v>143.76</v>
      </c>
      <c r="D8" s="46">
        <f>'Zemgale pārējie'!D8+'Zemgale valsts'!D8</f>
        <v>23.1</v>
      </c>
      <c r="E8" s="46">
        <f>'Zemgale pārējie'!E8+'Zemgale valsts'!E8</f>
        <v>1</v>
      </c>
      <c r="F8" s="46">
        <f>'Zemgale pārējie'!F8+'Zemgale valsts'!F8</f>
        <v>10.5</v>
      </c>
      <c r="G8" s="36">
        <f t="shared" si="1"/>
        <v>178.35999999999999</v>
      </c>
      <c r="H8" s="46">
        <f>'Zemgale pārējie'!H8+'Zemgale valsts'!H8</f>
        <v>117.28999999999999</v>
      </c>
      <c r="I8" s="46">
        <f>'Zemgale pārējie'!I8+'Zemgale valsts'!I8</f>
        <v>11.65</v>
      </c>
      <c r="J8" s="46">
        <f>'Zemgale pārējie'!J8+'Zemgale valsts'!J8</f>
        <v>34.4</v>
      </c>
      <c r="K8" s="36">
        <f t="shared" si="2"/>
        <v>163.34</v>
      </c>
      <c r="L8" s="36">
        <f t="shared" si="3"/>
        <v>341.7</v>
      </c>
      <c r="M8" s="46">
        <f>'Zemgale pārējie'!M8+'Zemgale valsts'!M8</f>
        <v>169.5</v>
      </c>
      <c r="N8" s="36">
        <f t="shared" si="4"/>
        <v>511.2</v>
      </c>
      <c r="O8" s="45"/>
    </row>
    <row r="9" spans="1:15" ht="27.75" customHeight="1">
      <c r="A9" s="93"/>
      <c r="B9" s="26" t="s">
        <v>17</v>
      </c>
      <c r="C9" s="47">
        <f>'Zemgale pārējie'!C9+'Zemgale valsts'!C9</f>
        <v>8344</v>
      </c>
      <c r="D9" s="47">
        <f>'Zemgale pārējie'!D9+'Zemgale valsts'!D9</f>
        <v>2184</v>
      </c>
      <c r="E9" s="47">
        <f>'Zemgale pārējie'!E9+'Zemgale valsts'!E9</f>
        <v>77</v>
      </c>
      <c r="F9" s="47">
        <f>'Zemgale pārējie'!F9+'Zemgale valsts'!F9</f>
        <v>645</v>
      </c>
      <c r="G9" s="29">
        <f t="shared" si="1"/>
        <v>11250</v>
      </c>
      <c r="H9" s="47">
        <f>'Zemgale pārējie'!H9+'Zemgale valsts'!H9</f>
        <v>7184</v>
      </c>
      <c r="I9" s="47">
        <f>'Zemgale pārējie'!I9+'Zemgale valsts'!I9</f>
        <v>717</v>
      </c>
      <c r="J9" s="47">
        <f>'Zemgale pārējie'!J9+'Zemgale valsts'!J9</f>
        <v>2069</v>
      </c>
      <c r="K9" s="29">
        <f t="shared" si="2"/>
        <v>9970</v>
      </c>
      <c r="L9" s="29">
        <f t="shared" si="3"/>
        <v>21220</v>
      </c>
      <c r="M9" s="47">
        <f>'Zemgale pārējie'!M9+'Zemgale valsts'!M9</f>
        <v>9819</v>
      </c>
      <c r="N9" s="29">
        <f t="shared" si="4"/>
        <v>31039</v>
      </c>
      <c r="O9" s="45"/>
    </row>
    <row r="10" spans="1:15" ht="14.25" customHeight="1">
      <c r="A10" s="93" t="s">
        <v>50</v>
      </c>
      <c r="B10" s="26" t="s">
        <v>16</v>
      </c>
      <c r="C10" s="46">
        <f>'Zemgale pārējie'!C10+'Zemgale valsts'!C10</f>
        <v>277.4</v>
      </c>
      <c r="D10" s="46">
        <f>'Zemgale pārējie'!D10+'Zemgale valsts'!D10</f>
        <v>36.6</v>
      </c>
      <c r="E10" s="46">
        <f>'Zemgale pārējie'!E10+'Zemgale valsts'!E10</f>
        <v>0</v>
      </c>
      <c r="F10" s="46">
        <f>'Zemgale pārējie'!F10+'Zemgale valsts'!F10</f>
        <v>0</v>
      </c>
      <c r="G10" s="36">
        <f t="shared" si="1"/>
        <v>314</v>
      </c>
      <c r="H10" s="46">
        <f>'Zemgale pārējie'!H10+'Zemgale valsts'!H10</f>
        <v>339.94</v>
      </c>
      <c r="I10" s="46">
        <f>'Zemgale pārējie'!I10+'Zemgale valsts'!I10</f>
        <v>0</v>
      </c>
      <c r="J10" s="46">
        <f>'Zemgale pārējie'!J10+'Zemgale valsts'!J10</f>
        <v>0</v>
      </c>
      <c r="K10" s="36">
        <f t="shared" si="2"/>
        <v>339.94</v>
      </c>
      <c r="L10" s="36">
        <f t="shared" si="3"/>
        <v>653.94</v>
      </c>
      <c r="M10" s="46">
        <f>'Zemgale pārējie'!M10+'Zemgale valsts'!M10</f>
        <v>0.6</v>
      </c>
      <c r="N10" s="36">
        <f t="shared" si="4"/>
        <v>654.5400000000001</v>
      </c>
      <c r="O10" s="45"/>
    </row>
    <row r="11" spans="1:15" ht="14.25" customHeight="1">
      <c r="A11" s="93"/>
      <c r="B11" s="26" t="s">
        <v>17</v>
      </c>
      <c r="C11" s="47">
        <f>'Zemgale pārējie'!C11+'Zemgale valsts'!C11</f>
        <v>72246</v>
      </c>
      <c r="D11" s="47">
        <f>'Zemgale pārējie'!D11+'Zemgale valsts'!D11</f>
        <v>10275</v>
      </c>
      <c r="E11" s="47">
        <f>'Zemgale pārējie'!E11+'Zemgale valsts'!E11</f>
        <v>0</v>
      </c>
      <c r="F11" s="47">
        <f>'Zemgale pārējie'!F11+'Zemgale valsts'!F11</f>
        <v>0</v>
      </c>
      <c r="G11" s="29">
        <f t="shared" si="1"/>
        <v>82521</v>
      </c>
      <c r="H11" s="47">
        <f>'Zemgale pārējie'!H11+'Zemgale valsts'!H11</f>
        <v>71129</v>
      </c>
      <c r="I11" s="47">
        <f>'Zemgale pārējie'!I11+'Zemgale valsts'!I11</f>
        <v>0</v>
      </c>
      <c r="J11" s="47">
        <f>'Zemgale pārējie'!J11+'Zemgale valsts'!J11</f>
        <v>0</v>
      </c>
      <c r="K11" s="29">
        <f t="shared" si="2"/>
        <v>71129</v>
      </c>
      <c r="L11" s="29">
        <f t="shared" si="3"/>
        <v>153650</v>
      </c>
      <c r="M11" s="47">
        <f>'Zemgale pārējie'!M11+'Zemgale valsts'!M11</f>
        <v>111</v>
      </c>
      <c r="N11" s="29">
        <f t="shared" si="4"/>
        <v>153761</v>
      </c>
      <c r="O11" s="45"/>
    </row>
    <row r="12" spans="1:15" ht="14.25" customHeight="1">
      <c r="A12" s="28" t="s">
        <v>18</v>
      </c>
      <c r="B12" s="26" t="s">
        <v>16</v>
      </c>
      <c r="C12" s="46">
        <f>'Zemgale pārējie'!C12+'Zemgale valsts'!C12</f>
        <v>1079.03</v>
      </c>
      <c r="D12" s="46">
        <f>'Zemgale pārējie'!D12+'Zemgale valsts'!D12</f>
        <v>2118.2799999999997</v>
      </c>
      <c r="E12" s="46">
        <f>'Zemgale pārējie'!E12+'Zemgale valsts'!E12</f>
        <v>3.4</v>
      </c>
      <c r="F12" s="46">
        <f>'Zemgale pārējie'!F12+'Zemgale valsts'!F12</f>
        <v>10.8</v>
      </c>
      <c r="G12" s="35">
        <f t="shared" si="1"/>
        <v>3211.5099999999998</v>
      </c>
      <c r="H12" s="46">
        <f>'Zemgale pārējie'!H12+'Zemgale valsts'!H12</f>
        <v>1037.19</v>
      </c>
      <c r="I12" s="46">
        <f>'Zemgale pārējie'!I12+'Zemgale valsts'!I12</f>
        <v>79.53</v>
      </c>
      <c r="J12" s="46">
        <f>'Zemgale pārējie'!J12+'Zemgale valsts'!J12</f>
        <v>43.6</v>
      </c>
      <c r="K12" s="35">
        <f t="shared" si="2"/>
        <v>1160.32</v>
      </c>
      <c r="L12" s="35">
        <f t="shared" si="3"/>
        <v>4371.83</v>
      </c>
      <c r="M12" s="46">
        <f>'Zemgale pārējie'!M12+'Zemgale valsts'!M12</f>
        <v>191.56</v>
      </c>
      <c r="N12" s="35">
        <f t="shared" si="4"/>
        <v>4563.39</v>
      </c>
      <c r="O12" s="45"/>
    </row>
    <row r="13" spans="1:15" ht="14.25" customHeight="1">
      <c r="A13" s="26" t="s">
        <v>31</v>
      </c>
      <c r="B13" s="26" t="s">
        <v>17</v>
      </c>
      <c r="C13" s="47">
        <f>'Zemgale pārējie'!C13+'Zemgale valsts'!C13</f>
        <v>56614</v>
      </c>
      <c r="D13" s="47">
        <f>'Zemgale pārējie'!D13+'Zemgale valsts'!D13</f>
        <v>123392</v>
      </c>
      <c r="E13" s="47">
        <f>'Zemgale pārējie'!E13+'Zemgale valsts'!E13</f>
        <v>33</v>
      </c>
      <c r="F13" s="47">
        <f>'Zemgale pārējie'!F13+'Zemgale valsts'!F13</f>
        <v>267</v>
      </c>
      <c r="G13" s="30">
        <f t="shared" si="1"/>
        <v>180306</v>
      </c>
      <c r="H13" s="47">
        <f>'Zemgale pārējie'!H13+'Zemgale valsts'!H13</f>
        <v>36483</v>
      </c>
      <c r="I13" s="47">
        <f>'Zemgale pārējie'!I13+'Zemgale valsts'!I13</f>
        <v>2839</v>
      </c>
      <c r="J13" s="47">
        <f>'Zemgale pārējie'!J13+'Zemgale valsts'!J13</f>
        <v>1409</v>
      </c>
      <c r="K13" s="30">
        <f t="shared" si="2"/>
        <v>40731</v>
      </c>
      <c r="L13" s="30">
        <f t="shared" si="3"/>
        <v>221037</v>
      </c>
      <c r="M13" s="47">
        <f>'Zemgale pārējie'!M13+'Zemgale valsts'!M13</f>
        <v>4739</v>
      </c>
      <c r="N13" s="30">
        <f t="shared" si="4"/>
        <v>225776</v>
      </c>
      <c r="O13" s="45"/>
    </row>
    <row r="14" spans="1:15" ht="14.25" customHeight="1">
      <c r="A14" s="93" t="s">
        <v>19</v>
      </c>
      <c r="B14" s="26" t="s">
        <v>16</v>
      </c>
      <c r="C14" s="46">
        <f>'Zemgale pārējie'!C14+'Zemgale valsts'!C14</f>
        <v>25.4</v>
      </c>
      <c r="D14" s="46">
        <f>'Zemgale pārējie'!D14+'Zemgale valsts'!D14</f>
        <v>105.4</v>
      </c>
      <c r="E14" s="46">
        <f>'Zemgale pārējie'!E14+'Zemgale valsts'!E14</f>
        <v>0</v>
      </c>
      <c r="F14" s="46">
        <f>'Zemgale pārējie'!F14+'Zemgale valsts'!F14</f>
        <v>148</v>
      </c>
      <c r="G14" s="35">
        <f t="shared" si="1"/>
        <v>278.8</v>
      </c>
      <c r="H14" s="46">
        <f>'Zemgale pārējie'!H14+'Zemgale valsts'!H14</f>
        <v>61.2</v>
      </c>
      <c r="I14" s="46">
        <f>'Zemgale pārējie'!I14+'Zemgale valsts'!I14</f>
        <v>6.1</v>
      </c>
      <c r="J14" s="46">
        <f>'Zemgale pārējie'!J14+'Zemgale valsts'!J14</f>
        <v>5.4</v>
      </c>
      <c r="K14" s="35">
        <f t="shared" si="2"/>
        <v>72.7</v>
      </c>
      <c r="L14" s="35">
        <f t="shared" si="3"/>
        <v>351.5</v>
      </c>
      <c r="M14" s="46">
        <f>'Zemgale pārējie'!M14+'Zemgale valsts'!M14</f>
        <v>2.3</v>
      </c>
      <c r="N14" s="35">
        <f t="shared" si="4"/>
        <v>353.8</v>
      </c>
      <c r="O14" s="45"/>
    </row>
    <row r="15" spans="1:15" ht="14.25" customHeight="1">
      <c r="A15" s="93"/>
      <c r="B15" s="26" t="s">
        <v>17</v>
      </c>
      <c r="C15" s="47">
        <f>'Zemgale pārējie'!C15+'Zemgale valsts'!C15</f>
        <v>4575</v>
      </c>
      <c r="D15" s="47">
        <f>'Zemgale pārējie'!D15+'Zemgale valsts'!D15</f>
        <v>16252</v>
      </c>
      <c r="E15" s="47">
        <f>'Zemgale pārējie'!E15+'Zemgale valsts'!E15</f>
        <v>0</v>
      </c>
      <c r="F15" s="47">
        <f>'Zemgale pārējie'!F15+'Zemgale valsts'!F15</f>
        <v>22291</v>
      </c>
      <c r="G15" s="30">
        <f t="shared" si="1"/>
        <v>43118</v>
      </c>
      <c r="H15" s="47">
        <f>'Zemgale pārējie'!H15+'Zemgale valsts'!H15</f>
        <v>8215</v>
      </c>
      <c r="I15" s="47">
        <f>'Zemgale pārējie'!I15+'Zemgale valsts'!I15</f>
        <v>521</v>
      </c>
      <c r="J15" s="47">
        <f>'Zemgale pārējie'!J15+'Zemgale valsts'!J15</f>
        <v>926</v>
      </c>
      <c r="K15" s="30">
        <f t="shared" si="2"/>
        <v>9662</v>
      </c>
      <c r="L15" s="30">
        <f t="shared" si="3"/>
        <v>52780</v>
      </c>
      <c r="M15" s="47">
        <f>'Zemgale pārējie'!M15+'Zemgale valsts'!M15</f>
        <v>641</v>
      </c>
      <c r="N15" s="30">
        <f t="shared" si="4"/>
        <v>53421</v>
      </c>
      <c r="O15" s="45"/>
    </row>
    <row r="16" spans="1:15" ht="14.25" customHeight="1">
      <c r="A16" s="93" t="s">
        <v>20</v>
      </c>
      <c r="B16" s="26" t="s">
        <v>16</v>
      </c>
      <c r="C16" s="47">
        <f>'Zemgale pārējie'!C16+'Zemgale valsts'!C16</f>
        <v>1464.21</v>
      </c>
      <c r="D16" s="47">
        <f>'Zemgale pārējie'!D16+'Zemgale valsts'!D16</f>
        <v>928.25</v>
      </c>
      <c r="E16" s="47">
        <f>'Zemgale pārējie'!E16+'Zemgale valsts'!E16</f>
        <v>5.1</v>
      </c>
      <c r="F16" s="47">
        <f>'Zemgale pārējie'!F16+'Zemgale valsts'!F16</f>
        <v>76.69999999999999</v>
      </c>
      <c r="G16" s="30">
        <f t="shared" si="1"/>
        <v>2474.2599999999998</v>
      </c>
      <c r="H16" s="47">
        <f>'Zemgale pārējie'!H16+'Zemgale valsts'!H16</f>
        <v>795.3399999999999</v>
      </c>
      <c r="I16" s="47">
        <f>'Zemgale pārējie'!I16+'Zemgale valsts'!I16</f>
        <v>43.400000000000006</v>
      </c>
      <c r="J16" s="47">
        <f>'Zemgale pārējie'!J16+'Zemgale valsts'!J16</f>
        <v>39.2</v>
      </c>
      <c r="K16" s="30">
        <f t="shared" si="2"/>
        <v>877.9399999999999</v>
      </c>
      <c r="L16" s="30">
        <f t="shared" si="3"/>
        <v>3352.2</v>
      </c>
      <c r="M16" s="47">
        <f>'Zemgale pārējie'!M16+'Zemgale valsts'!M16</f>
        <v>70.5</v>
      </c>
      <c r="N16" s="30">
        <f t="shared" si="4"/>
        <v>3422.7</v>
      </c>
      <c r="O16" s="45"/>
    </row>
    <row r="17" spans="1:15" ht="14.25" customHeight="1">
      <c r="A17" s="93"/>
      <c r="B17" s="26" t="s">
        <v>17</v>
      </c>
      <c r="C17" s="47">
        <f>'Zemgale pārējie'!C17+'Zemgale valsts'!C17</f>
        <v>17710</v>
      </c>
      <c r="D17" s="47">
        <f>'Zemgale pārējie'!D17+'Zemgale valsts'!D17</f>
        <v>15519</v>
      </c>
      <c r="E17" s="47">
        <f>'Zemgale pārējie'!E17+'Zemgale valsts'!E17</f>
        <v>56</v>
      </c>
      <c r="F17" s="47">
        <f>'Zemgale pārējie'!F17+'Zemgale valsts'!F17</f>
        <v>2713</v>
      </c>
      <c r="G17" s="30">
        <f t="shared" si="1"/>
        <v>35998</v>
      </c>
      <c r="H17" s="47">
        <f>'Zemgale pārējie'!H17+'Zemgale valsts'!H17</f>
        <v>12765</v>
      </c>
      <c r="I17" s="47">
        <f>'Zemgale pārējie'!I17+'Zemgale valsts'!I17</f>
        <v>937</v>
      </c>
      <c r="J17" s="47">
        <f>'Zemgale pārējie'!J17+'Zemgale valsts'!J17</f>
        <v>833</v>
      </c>
      <c r="K17" s="30">
        <f t="shared" si="2"/>
        <v>14535</v>
      </c>
      <c r="L17" s="30">
        <f t="shared" si="3"/>
        <v>50533</v>
      </c>
      <c r="M17" s="47">
        <f>'Zemgale pārējie'!M17+'Zemgale valsts'!M17</f>
        <v>1095</v>
      </c>
      <c r="N17" s="30">
        <f t="shared" si="4"/>
        <v>51628</v>
      </c>
      <c r="O17" s="45"/>
    </row>
    <row r="18" spans="1:15" ht="14.25" customHeight="1">
      <c r="A18" s="95" t="s">
        <v>53</v>
      </c>
      <c r="B18" s="26" t="s">
        <v>16</v>
      </c>
      <c r="C18" s="46">
        <f>'Zemgale pārējie'!C18+'Zemgale valsts'!C18</f>
        <v>3.77</v>
      </c>
      <c r="D18" s="46">
        <f>'Zemgale pārējie'!D18+'Zemgale valsts'!D18</f>
        <v>1.4</v>
      </c>
      <c r="E18" s="46">
        <f>'Zemgale pārējie'!E18+'Zemgale valsts'!E18</f>
        <v>0</v>
      </c>
      <c r="F18" s="46">
        <f>'Zemgale pārējie'!F18+'Zemgale valsts'!F18</f>
        <v>0</v>
      </c>
      <c r="G18" s="35">
        <f t="shared" si="1"/>
        <v>5.17</v>
      </c>
      <c r="H18" s="46">
        <f>'Zemgale pārējie'!H18+'Zemgale valsts'!H18</f>
        <v>0.4</v>
      </c>
      <c r="I18" s="46">
        <f>'Zemgale pārējie'!I18+'Zemgale valsts'!I18</f>
        <v>0</v>
      </c>
      <c r="J18" s="46">
        <f>'Zemgale pārējie'!J18+'Zemgale valsts'!J18</f>
        <v>0</v>
      </c>
      <c r="K18" s="35">
        <f t="shared" si="2"/>
        <v>0.4</v>
      </c>
      <c r="L18" s="35">
        <f t="shared" si="3"/>
        <v>5.57</v>
      </c>
      <c r="M18" s="46">
        <f>'Zemgale pārējie'!M18+'Zemgale valsts'!M18</f>
        <v>0</v>
      </c>
      <c r="N18" s="35">
        <f t="shared" si="4"/>
        <v>5.57</v>
      </c>
      <c r="O18" s="45"/>
    </row>
    <row r="19" spans="1:15" ht="14.25" customHeight="1">
      <c r="A19" s="95"/>
      <c r="B19" s="26" t="s">
        <v>17</v>
      </c>
      <c r="C19" s="47">
        <f>'Zemgale pārējie'!C19+'Zemgale valsts'!C19</f>
        <v>949</v>
      </c>
      <c r="D19" s="47">
        <f>'Zemgale pārējie'!D19+'Zemgale valsts'!D19</f>
        <v>361</v>
      </c>
      <c r="E19" s="47">
        <f>'Zemgale pārējie'!E19+'Zemgale valsts'!E19</f>
        <v>0</v>
      </c>
      <c r="F19" s="47">
        <f>'Zemgale pārējie'!F19+'Zemgale valsts'!F19</f>
        <v>0</v>
      </c>
      <c r="G19" s="30">
        <f t="shared" si="1"/>
        <v>1310</v>
      </c>
      <c r="H19" s="47">
        <f>'Zemgale pārējie'!H19+'Zemgale valsts'!H19</f>
        <v>13</v>
      </c>
      <c r="I19" s="47">
        <f>'Zemgale pārējie'!I19+'Zemgale valsts'!I19</f>
        <v>0</v>
      </c>
      <c r="J19" s="47">
        <f>'Zemgale pārējie'!J19+'Zemgale valsts'!J19</f>
        <v>0</v>
      </c>
      <c r="K19" s="30">
        <f t="shared" si="2"/>
        <v>13</v>
      </c>
      <c r="L19" s="30">
        <f t="shared" si="3"/>
        <v>1323</v>
      </c>
      <c r="M19" s="47">
        <f>'Zemgale pārējie'!M19+'Zemgale valsts'!M19</f>
        <v>0</v>
      </c>
      <c r="N19" s="30">
        <f t="shared" si="4"/>
        <v>1323</v>
      </c>
      <c r="O19" s="45"/>
    </row>
    <row r="20" spans="1:15" ht="14.25" customHeight="1">
      <c r="A20" s="95" t="s">
        <v>54</v>
      </c>
      <c r="B20" s="26" t="s">
        <v>16</v>
      </c>
      <c r="C20" s="47">
        <f>'Zemgale pārējie'!C20+'Zemgale valsts'!C20</f>
        <v>0</v>
      </c>
      <c r="D20" s="47">
        <f>'Zemgale pārējie'!D20+'Zemgale valsts'!D20</f>
        <v>0</v>
      </c>
      <c r="E20" s="47">
        <f>'Zemgale pārējie'!E20+'Zemgale valsts'!E20</f>
        <v>0</v>
      </c>
      <c r="F20" s="47">
        <f>'Zemgale pārējie'!F20+'Zemgale valsts'!F20</f>
        <v>0</v>
      </c>
      <c r="G20" s="30">
        <f t="shared" si="1"/>
        <v>0</v>
      </c>
      <c r="H20" s="47">
        <f>'Zemgale pārējie'!H20+'Zemgale valsts'!H20</f>
        <v>0</v>
      </c>
      <c r="I20" s="47">
        <f>'Zemgale pārējie'!I20+'Zemgale valsts'!I20</f>
        <v>0</v>
      </c>
      <c r="J20" s="47">
        <f>'Zemgale pārējie'!J20+'Zemgale valsts'!J20</f>
        <v>0</v>
      </c>
      <c r="K20" s="30">
        <f t="shared" si="2"/>
        <v>0</v>
      </c>
      <c r="L20" s="30">
        <f t="shared" si="3"/>
        <v>0</v>
      </c>
      <c r="M20" s="47">
        <f>'Zemgale pārējie'!M20+'Zemgale valsts'!M20</f>
        <v>0</v>
      </c>
      <c r="N20" s="30">
        <f t="shared" si="4"/>
        <v>0</v>
      </c>
      <c r="O20" s="45"/>
    </row>
    <row r="21" spans="1:15" ht="14.25" customHeight="1">
      <c r="A21" s="95"/>
      <c r="B21" s="26" t="s">
        <v>17</v>
      </c>
      <c r="C21" s="47">
        <f>'Zemgale pārējie'!C21+'Zemgale valsts'!C21</f>
        <v>0</v>
      </c>
      <c r="D21" s="47">
        <f>'Zemgale pārējie'!D21+'Zemgale valsts'!D21</f>
        <v>0</v>
      </c>
      <c r="E21" s="47">
        <f>'Zemgale pārējie'!E21+'Zemgale valsts'!E21</f>
        <v>0</v>
      </c>
      <c r="F21" s="47">
        <f>'Zemgale pārējie'!F21+'Zemgale valsts'!F21</f>
        <v>0</v>
      </c>
      <c r="G21" s="30">
        <f t="shared" si="1"/>
        <v>0</v>
      </c>
      <c r="H21" s="47">
        <f>'Zemgale pārējie'!H21+'Zemgale valsts'!H21</f>
        <v>0</v>
      </c>
      <c r="I21" s="47">
        <f>'Zemgale pārējie'!I21+'Zemgale valsts'!I21</f>
        <v>0</v>
      </c>
      <c r="J21" s="47">
        <f>'Zemgale pārējie'!J21+'Zemgale valsts'!J21</f>
        <v>0</v>
      </c>
      <c r="K21" s="30">
        <f t="shared" si="2"/>
        <v>0</v>
      </c>
      <c r="L21" s="30">
        <f t="shared" si="3"/>
        <v>0</v>
      </c>
      <c r="M21" s="47">
        <f>'Zemgale pārējie'!M21+'Zemgale valsts'!M21</f>
        <v>0</v>
      </c>
      <c r="N21" s="30">
        <f t="shared" si="4"/>
        <v>0</v>
      </c>
      <c r="O21" s="45">
        <v>1</v>
      </c>
    </row>
    <row r="22" spans="1:15" ht="14.25" customHeight="1">
      <c r="A22" s="28" t="s">
        <v>21</v>
      </c>
      <c r="B22" s="26" t="s">
        <v>16</v>
      </c>
      <c r="C22" s="47">
        <f>'Zemgale pārējie'!C22+'Zemgale valsts'!C22</f>
        <v>6.5</v>
      </c>
      <c r="D22" s="47">
        <f>'Zemgale pārējie'!D22+'Zemgale valsts'!D22</f>
        <v>10.1</v>
      </c>
      <c r="E22" s="47">
        <f>'Zemgale pārējie'!E22+'Zemgale valsts'!E22</f>
        <v>0</v>
      </c>
      <c r="F22" s="47">
        <f>'Zemgale pārējie'!F22+'Zemgale valsts'!F22</f>
        <v>0</v>
      </c>
      <c r="G22" s="30">
        <f t="shared" si="1"/>
        <v>16.6</v>
      </c>
      <c r="H22" s="47">
        <f>'Zemgale pārējie'!H22+'Zemgale valsts'!H22</f>
        <v>1.7</v>
      </c>
      <c r="I22" s="47">
        <f>'Zemgale pārējie'!I22+'Zemgale valsts'!I22</f>
        <v>0</v>
      </c>
      <c r="J22" s="47">
        <f>'Zemgale pārējie'!J22+'Zemgale valsts'!J22</f>
        <v>0.5</v>
      </c>
      <c r="K22" s="30">
        <f t="shared" si="2"/>
        <v>2.2</v>
      </c>
      <c r="L22" s="30">
        <f t="shared" si="3"/>
        <v>18.8</v>
      </c>
      <c r="M22" s="47">
        <f>'Zemgale pārējie'!M22+'Zemgale valsts'!M22</f>
        <v>1.3</v>
      </c>
      <c r="N22" s="30">
        <f t="shared" si="4"/>
        <v>20.1</v>
      </c>
      <c r="O22" s="45"/>
    </row>
    <row r="23" spans="1:15" ht="14.25" customHeight="1">
      <c r="A23" s="28"/>
      <c r="B23" s="26" t="s">
        <v>17</v>
      </c>
      <c r="C23" s="47">
        <f>'Zemgale pārējie'!C23+'Zemgale valsts'!C23</f>
        <v>430</v>
      </c>
      <c r="D23" s="47">
        <f>'Zemgale pārējie'!D23+'Zemgale valsts'!D23</f>
        <v>1229</v>
      </c>
      <c r="E23" s="47">
        <f>'Zemgale pārējie'!E23+'Zemgale valsts'!E23</f>
        <v>0</v>
      </c>
      <c r="F23" s="47">
        <f>'Zemgale pārējie'!F23+'Zemgale valsts'!F23</f>
        <v>0</v>
      </c>
      <c r="G23" s="30">
        <f t="shared" si="1"/>
        <v>1659</v>
      </c>
      <c r="H23" s="47">
        <f>'Zemgale pārējie'!H23+'Zemgale valsts'!H23</f>
        <v>254</v>
      </c>
      <c r="I23" s="47">
        <f>'Zemgale pārējie'!I23+'Zemgale valsts'!I23</f>
        <v>0</v>
      </c>
      <c r="J23" s="47">
        <f>'Zemgale pārējie'!J23+'Zemgale valsts'!J23</f>
        <v>17</v>
      </c>
      <c r="K23" s="30">
        <f t="shared" si="2"/>
        <v>271</v>
      </c>
      <c r="L23" s="30">
        <f t="shared" si="3"/>
        <v>1930</v>
      </c>
      <c r="M23" s="47">
        <f>'Zemgale pārējie'!M23+'Zemgale valsts'!M23</f>
        <v>89</v>
      </c>
      <c r="N23" s="30">
        <f t="shared" si="4"/>
        <v>2019</v>
      </c>
      <c r="O23" s="45"/>
    </row>
    <row r="24" spans="1:15" ht="14.25" customHeight="1">
      <c r="A24" s="93" t="s">
        <v>22</v>
      </c>
      <c r="B24" s="26" t="s">
        <v>16</v>
      </c>
      <c r="C24" s="46">
        <f>'Zemgale pārējie'!C24+'Zemgale valsts'!C24</f>
        <v>44.91</v>
      </c>
      <c r="D24" s="46">
        <f>'Zemgale pārējie'!D24+'Zemgale valsts'!D24</f>
        <v>25.099999999999998</v>
      </c>
      <c r="E24" s="46">
        <f>'Zemgale pārējie'!E24+'Zemgale valsts'!E24</f>
        <v>6.7</v>
      </c>
      <c r="F24" s="46">
        <f>'Zemgale pārējie'!F24+'Zemgale valsts'!F24</f>
        <v>0.4</v>
      </c>
      <c r="G24" s="35">
        <f t="shared" si="1"/>
        <v>77.11</v>
      </c>
      <c r="H24" s="46">
        <f>'Zemgale pārējie'!H24+'Zemgale valsts'!H24</f>
        <v>16.71</v>
      </c>
      <c r="I24" s="46">
        <f>'Zemgale pārējie'!I24+'Zemgale valsts'!I24</f>
        <v>6</v>
      </c>
      <c r="J24" s="46">
        <f>'Zemgale pārējie'!J24+'Zemgale valsts'!J24</f>
        <v>5.1</v>
      </c>
      <c r="K24" s="35">
        <f t="shared" si="2"/>
        <v>27.810000000000002</v>
      </c>
      <c r="L24" s="35">
        <f t="shared" si="3"/>
        <v>104.92</v>
      </c>
      <c r="M24" s="46">
        <f>'Zemgale pārējie'!M24+'Zemgale valsts'!M24</f>
        <v>2.71</v>
      </c>
      <c r="N24" s="35">
        <f t="shared" si="4"/>
        <v>107.63</v>
      </c>
      <c r="O24" s="45"/>
    </row>
    <row r="25" spans="1:15" ht="14.25" customHeight="1">
      <c r="A25" s="93"/>
      <c r="B25" s="26" t="s">
        <v>17</v>
      </c>
      <c r="C25" s="47">
        <f>'Zemgale pārējie'!C25+'Zemgale valsts'!C25</f>
        <v>3732</v>
      </c>
      <c r="D25" s="47">
        <f>'Zemgale pārējie'!D25+'Zemgale valsts'!D25</f>
        <v>1287</v>
      </c>
      <c r="E25" s="47">
        <f>'Zemgale pārējie'!E25+'Zemgale valsts'!E25</f>
        <v>133</v>
      </c>
      <c r="F25" s="47">
        <f>'Zemgale pārējie'!F25+'Zemgale valsts'!F25</f>
        <v>25</v>
      </c>
      <c r="G25" s="30">
        <f t="shared" si="1"/>
        <v>5177</v>
      </c>
      <c r="H25" s="47">
        <f>'Zemgale pārējie'!H25+'Zemgale valsts'!H25</f>
        <v>1315</v>
      </c>
      <c r="I25" s="47">
        <f>'Zemgale pārējie'!I25+'Zemgale valsts'!I25</f>
        <v>541</v>
      </c>
      <c r="J25" s="47">
        <f>'Zemgale pārējie'!J25+'Zemgale valsts'!J25</f>
        <v>173</v>
      </c>
      <c r="K25" s="30">
        <f t="shared" si="2"/>
        <v>2029</v>
      </c>
      <c r="L25" s="30">
        <f t="shared" si="3"/>
        <v>7206</v>
      </c>
      <c r="M25" s="47">
        <f>'Zemgale pārējie'!M25+'Zemgale valsts'!M25</f>
        <v>154</v>
      </c>
      <c r="N25" s="30">
        <f t="shared" si="4"/>
        <v>7360</v>
      </c>
      <c r="O25" s="45"/>
    </row>
    <row r="26" spans="1:15" ht="14.25" customHeight="1">
      <c r="A26" s="93" t="s">
        <v>23</v>
      </c>
      <c r="B26" s="26" t="s">
        <v>16</v>
      </c>
      <c r="C26" s="47">
        <f>'Zemgale pārējie'!C26+'Zemgale valsts'!C26</f>
        <v>0</v>
      </c>
      <c r="D26" s="47">
        <f>'Zemgale pārējie'!D26+'Zemgale valsts'!D26</f>
        <v>0</v>
      </c>
      <c r="E26" s="47">
        <f>'Zemgale pārējie'!E26+'Zemgale valsts'!E26</f>
        <v>0</v>
      </c>
      <c r="F26" s="47">
        <f>'Zemgale pārējie'!F26+'Zemgale valsts'!F26</f>
        <v>0</v>
      </c>
      <c r="G26" s="30">
        <f t="shared" si="1"/>
        <v>0</v>
      </c>
      <c r="H26" s="47">
        <f>'Zemgale pārējie'!H26+'Zemgale valsts'!H26</f>
        <v>0</v>
      </c>
      <c r="I26" s="47">
        <f>'Zemgale pārējie'!I26+'Zemgale valsts'!I26</f>
        <v>0</v>
      </c>
      <c r="J26" s="47">
        <f>'Zemgale pārējie'!J26+'Zemgale valsts'!J26</f>
        <v>0</v>
      </c>
      <c r="K26" s="30">
        <f t="shared" si="2"/>
        <v>0</v>
      </c>
      <c r="L26" s="30">
        <f t="shared" si="3"/>
        <v>0</v>
      </c>
      <c r="M26" s="47">
        <f>'Zemgale pārējie'!M26+'Zemgale valsts'!M26</f>
        <v>0</v>
      </c>
      <c r="N26" s="30">
        <f t="shared" si="4"/>
        <v>0</v>
      </c>
      <c r="O26" s="45"/>
    </row>
    <row r="27" spans="1:15" ht="14.25" customHeight="1">
      <c r="A27" s="93"/>
      <c r="B27" s="26" t="s">
        <v>17</v>
      </c>
      <c r="C27" s="47">
        <f>'Zemgale pārējie'!C27+'Zemgale valsts'!C27</f>
        <v>0</v>
      </c>
      <c r="D27" s="47">
        <f>'Zemgale pārējie'!D27+'Zemgale valsts'!D27</f>
        <v>0</v>
      </c>
      <c r="E27" s="47">
        <f>'Zemgale pārējie'!E27+'Zemgale valsts'!E27</f>
        <v>0</v>
      </c>
      <c r="F27" s="47">
        <f>'Zemgale pārējie'!F27+'Zemgale valsts'!F27</f>
        <v>0</v>
      </c>
      <c r="G27" s="30">
        <f t="shared" si="1"/>
        <v>0</v>
      </c>
      <c r="H27" s="47">
        <f>'Zemgale pārējie'!H27+'Zemgale valsts'!H27</f>
        <v>0</v>
      </c>
      <c r="I27" s="47">
        <f>'Zemgale pārējie'!I27+'Zemgale valsts'!I27</f>
        <v>0</v>
      </c>
      <c r="J27" s="47">
        <f>'Zemgale pārējie'!J27+'Zemgale valsts'!J27</f>
        <v>0</v>
      </c>
      <c r="K27" s="30">
        <f t="shared" si="2"/>
        <v>0</v>
      </c>
      <c r="L27" s="30">
        <f t="shared" si="3"/>
        <v>0</v>
      </c>
      <c r="M27" s="47">
        <f>'Zemgale pārējie'!M27+'Zemgale valsts'!M27</f>
        <v>0</v>
      </c>
      <c r="N27" s="30">
        <f t="shared" si="4"/>
        <v>0</v>
      </c>
      <c r="O27" s="45"/>
    </row>
    <row r="28" spans="1:15" ht="14.25" customHeight="1">
      <c r="A28" s="93" t="s">
        <v>24</v>
      </c>
      <c r="B28" s="26" t="s">
        <v>16</v>
      </c>
      <c r="C28" s="47">
        <f>'Zemgale pārējie'!C28+'Zemgale valsts'!C28</f>
        <v>10.6</v>
      </c>
      <c r="D28" s="47">
        <f>'Zemgale pārējie'!D28+'Zemgale valsts'!D28</f>
        <v>0</v>
      </c>
      <c r="E28" s="47">
        <f>'Zemgale pārējie'!E28+'Zemgale valsts'!E28</f>
        <v>0</v>
      </c>
      <c r="F28" s="47">
        <f>'Zemgale pārējie'!F28+'Zemgale valsts'!F28</f>
        <v>0</v>
      </c>
      <c r="G28" s="30">
        <f t="shared" si="1"/>
        <v>10.6</v>
      </c>
      <c r="H28" s="47">
        <f>'Zemgale pārējie'!H28+'Zemgale valsts'!H28</f>
        <v>0.8</v>
      </c>
      <c r="I28" s="47">
        <f>'Zemgale pārējie'!I28+'Zemgale valsts'!I28</f>
        <v>0</v>
      </c>
      <c r="J28" s="47">
        <f>'Zemgale pārējie'!J28+'Zemgale valsts'!J28</f>
        <v>0</v>
      </c>
      <c r="K28" s="30">
        <f t="shared" si="2"/>
        <v>0.8</v>
      </c>
      <c r="L28" s="30">
        <f t="shared" si="3"/>
        <v>11.4</v>
      </c>
      <c r="M28" s="47">
        <f>'Zemgale pārējie'!M28+'Zemgale valsts'!M28</f>
        <v>0</v>
      </c>
      <c r="N28" s="30">
        <f t="shared" si="4"/>
        <v>11.4</v>
      </c>
      <c r="O28" s="45"/>
    </row>
    <row r="29" spans="1:15" ht="14.25" customHeight="1">
      <c r="A29" s="93"/>
      <c r="B29" s="26" t="s">
        <v>17</v>
      </c>
      <c r="C29" s="47">
        <f>'Zemgale pārējie'!C29+'Zemgale valsts'!C29</f>
        <v>821</v>
      </c>
      <c r="D29" s="47">
        <f>'Zemgale pārējie'!D29+'Zemgale valsts'!D29</f>
        <v>0</v>
      </c>
      <c r="E29" s="47">
        <f>'Zemgale pārējie'!E29+'Zemgale valsts'!E29</f>
        <v>0</v>
      </c>
      <c r="F29" s="47">
        <f>'Zemgale pārējie'!F29+'Zemgale valsts'!F29</f>
        <v>0</v>
      </c>
      <c r="G29" s="30">
        <f t="shared" si="1"/>
        <v>821</v>
      </c>
      <c r="H29" s="47">
        <f>'Zemgale pārējie'!H29+'Zemgale valsts'!H29</f>
        <v>2</v>
      </c>
      <c r="I29" s="47">
        <f>'Zemgale pārējie'!I29+'Zemgale valsts'!I29</f>
        <v>0</v>
      </c>
      <c r="J29" s="47">
        <f>'Zemgale pārējie'!J29+'Zemgale valsts'!J29</f>
        <v>0</v>
      </c>
      <c r="K29" s="30">
        <f t="shared" si="2"/>
        <v>2</v>
      </c>
      <c r="L29" s="30">
        <f t="shared" si="3"/>
        <v>823</v>
      </c>
      <c r="M29" s="47">
        <f>'Zemgale pārējie'!M29+'Zemgale valsts'!M29</f>
        <v>0</v>
      </c>
      <c r="N29" s="30">
        <f t="shared" si="4"/>
        <v>823</v>
      </c>
      <c r="O29" s="45"/>
    </row>
    <row r="30" spans="1:15" ht="14.25" customHeight="1">
      <c r="A30" s="93" t="s">
        <v>25</v>
      </c>
      <c r="B30" s="26" t="s">
        <v>16</v>
      </c>
      <c r="C30" s="46">
        <f>'Zemgale pārējie'!C30+'Zemgale valsts'!C30</f>
        <v>39.370000000000005</v>
      </c>
      <c r="D30" s="46">
        <f>'Zemgale pārējie'!D30+'Zemgale valsts'!D30</f>
        <v>14.62</v>
      </c>
      <c r="E30" s="46">
        <f>'Zemgale pārējie'!E30+'Zemgale valsts'!E30</f>
        <v>0</v>
      </c>
      <c r="F30" s="46">
        <f>'Zemgale pārējie'!F30+'Zemgale valsts'!F30</f>
        <v>1.06</v>
      </c>
      <c r="G30" s="35">
        <f t="shared" si="1"/>
        <v>55.050000000000004</v>
      </c>
      <c r="H30" s="46">
        <f>'Zemgale pārējie'!H30+'Zemgale valsts'!H30</f>
        <v>16.78</v>
      </c>
      <c r="I30" s="46">
        <f>'Zemgale pārējie'!I30+'Zemgale valsts'!I30</f>
        <v>1.64</v>
      </c>
      <c r="J30" s="46">
        <f>'Zemgale pārējie'!J30+'Zemgale valsts'!J30</f>
        <v>2.53</v>
      </c>
      <c r="K30" s="35">
        <f t="shared" si="2"/>
        <v>20.950000000000003</v>
      </c>
      <c r="L30" s="35">
        <f t="shared" si="3"/>
        <v>76</v>
      </c>
      <c r="M30" s="46">
        <f>'Zemgale pārējie'!M30+'Zemgale valsts'!M30</f>
        <v>1.66</v>
      </c>
      <c r="N30" s="35">
        <f t="shared" si="4"/>
        <v>77.66</v>
      </c>
      <c r="O30" s="45"/>
    </row>
    <row r="31" spans="1:15" ht="14.25" customHeight="1">
      <c r="A31" s="93"/>
      <c r="B31" s="26" t="s">
        <v>17</v>
      </c>
      <c r="C31" s="47">
        <f>'Zemgale pārējie'!C31+'Zemgale valsts'!C31</f>
        <v>10645</v>
      </c>
      <c r="D31" s="47">
        <f>'Zemgale pārējie'!D31+'Zemgale valsts'!D31</f>
        <v>2394</v>
      </c>
      <c r="E31" s="47">
        <f>'Zemgale pārējie'!E31+'Zemgale valsts'!E31</f>
        <v>0</v>
      </c>
      <c r="F31" s="47">
        <f>'Zemgale pārējie'!F31+'Zemgale valsts'!F31</f>
        <v>50</v>
      </c>
      <c r="G31" s="30">
        <f t="shared" si="1"/>
        <v>13089</v>
      </c>
      <c r="H31" s="47">
        <f>'Zemgale pārējie'!H31+'Zemgale valsts'!H31</f>
        <v>2532</v>
      </c>
      <c r="I31" s="47">
        <f>'Zemgale pārējie'!I31+'Zemgale valsts'!I31</f>
        <v>338</v>
      </c>
      <c r="J31" s="47">
        <f>'Zemgale pārējie'!J31+'Zemgale valsts'!J31</f>
        <v>466</v>
      </c>
      <c r="K31" s="30">
        <f t="shared" si="2"/>
        <v>3336</v>
      </c>
      <c r="L31" s="30">
        <f t="shared" si="3"/>
        <v>16425</v>
      </c>
      <c r="M31" s="47">
        <f>'Zemgale pārējie'!M31+'Zemgale valsts'!M31</f>
        <v>182</v>
      </c>
      <c r="N31" s="30">
        <f t="shared" si="4"/>
        <v>16607</v>
      </c>
      <c r="O31" s="45"/>
    </row>
    <row r="32" spans="1:15" ht="14.25" customHeight="1">
      <c r="A32" s="93" t="s">
        <v>26</v>
      </c>
      <c r="B32" s="26" t="s">
        <v>16</v>
      </c>
      <c r="C32" s="47">
        <f>'Zemgale pārējie'!C32+'Zemgale valsts'!C32</f>
        <v>0</v>
      </c>
      <c r="D32" s="47">
        <f>'Zemgale pārējie'!D32+'Zemgale valsts'!D32</f>
        <v>0.5</v>
      </c>
      <c r="E32" s="47">
        <f>'Zemgale pārējie'!E32+'Zemgale valsts'!E32</f>
        <v>0</v>
      </c>
      <c r="F32" s="47">
        <f>'Zemgale pārējie'!F32+'Zemgale valsts'!F32</f>
        <v>0</v>
      </c>
      <c r="G32" s="30">
        <f t="shared" si="1"/>
        <v>0.5</v>
      </c>
      <c r="H32" s="47">
        <f>'Zemgale pārējie'!H32+'Zemgale valsts'!H32</f>
        <v>0</v>
      </c>
      <c r="I32" s="47">
        <f>'Zemgale pārējie'!I32+'Zemgale valsts'!I32</f>
        <v>0</v>
      </c>
      <c r="J32" s="47">
        <f>'Zemgale pārējie'!J32+'Zemgale valsts'!J32</f>
        <v>1.2</v>
      </c>
      <c r="K32" s="30">
        <f t="shared" si="2"/>
        <v>1.2</v>
      </c>
      <c r="L32" s="30">
        <f t="shared" si="3"/>
        <v>1.7</v>
      </c>
      <c r="M32" s="47">
        <f>'Zemgale pārējie'!M32+'Zemgale valsts'!M32</f>
        <v>0</v>
      </c>
      <c r="N32" s="30">
        <f t="shared" si="4"/>
        <v>1.7</v>
      </c>
      <c r="O32" s="45"/>
    </row>
    <row r="33" spans="1:15" ht="14.25" customHeight="1">
      <c r="A33" s="93"/>
      <c r="B33" s="26" t="s">
        <v>17</v>
      </c>
      <c r="C33" s="47">
        <f>'Zemgale pārējie'!C33+'Zemgale valsts'!C33</f>
        <v>0</v>
      </c>
      <c r="D33" s="47">
        <f>'Zemgale pārējie'!D33+'Zemgale valsts'!D33</f>
        <v>27</v>
      </c>
      <c r="E33" s="47">
        <f>'Zemgale pārējie'!E33+'Zemgale valsts'!E33</f>
        <v>0</v>
      </c>
      <c r="F33" s="47">
        <f>'Zemgale pārējie'!F33+'Zemgale valsts'!F33</f>
        <v>0</v>
      </c>
      <c r="G33" s="30">
        <f t="shared" si="1"/>
        <v>27</v>
      </c>
      <c r="H33" s="47">
        <f>'Zemgale pārējie'!H33+'Zemgale valsts'!H33</f>
        <v>0</v>
      </c>
      <c r="I33" s="47">
        <f>'Zemgale pārējie'!I33+'Zemgale valsts'!I33</f>
        <v>0</v>
      </c>
      <c r="J33" s="47">
        <f>'Zemgale pārējie'!J33+'Zemgale valsts'!J33</f>
        <v>30</v>
      </c>
      <c r="K33" s="30">
        <f t="shared" si="2"/>
        <v>30</v>
      </c>
      <c r="L33" s="30">
        <f t="shared" si="3"/>
        <v>57</v>
      </c>
      <c r="M33" s="47">
        <f>'Zemgale pārējie'!M33+'Zemgale valsts'!M33</f>
        <v>0</v>
      </c>
      <c r="N33" s="30">
        <f t="shared" si="4"/>
        <v>57</v>
      </c>
      <c r="O33" s="45"/>
    </row>
    <row r="34" spans="1:15" ht="14.25" customHeight="1">
      <c r="A34" s="93" t="s">
        <v>27</v>
      </c>
      <c r="B34" s="26" t="s">
        <v>16</v>
      </c>
      <c r="C34" s="46">
        <f>'Zemgale pārējie'!C34+'Zemgale valsts'!C34</f>
        <v>1.3</v>
      </c>
      <c r="D34" s="46">
        <f>'Zemgale pārējie'!D34+'Zemgale valsts'!D34</f>
        <v>0.2</v>
      </c>
      <c r="E34" s="46">
        <f>'Zemgale pārējie'!E34+'Zemgale valsts'!E34</f>
        <v>0</v>
      </c>
      <c r="F34" s="46">
        <f>'Zemgale pārējie'!F34+'Zemgale valsts'!F34</f>
        <v>0</v>
      </c>
      <c r="G34" s="35">
        <f t="shared" si="1"/>
        <v>1.5</v>
      </c>
      <c r="H34" s="46">
        <f>'Zemgale pārējie'!H34+'Zemgale valsts'!H34</f>
        <v>1.3</v>
      </c>
      <c r="I34" s="46">
        <f>'Zemgale pārējie'!I34+'Zemgale valsts'!I34</f>
        <v>0.4</v>
      </c>
      <c r="J34" s="46">
        <f>'Zemgale pārējie'!J34+'Zemgale valsts'!J34</f>
        <v>0</v>
      </c>
      <c r="K34" s="35">
        <f t="shared" si="2"/>
        <v>1.7000000000000002</v>
      </c>
      <c r="L34" s="35">
        <f t="shared" si="3"/>
        <v>3.2</v>
      </c>
      <c r="M34" s="46">
        <f>'Zemgale pārējie'!M34+'Zemgale valsts'!M34</f>
        <v>1.65</v>
      </c>
      <c r="N34" s="35">
        <f t="shared" si="4"/>
        <v>4.85</v>
      </c>
      <c r="O34" s="45"/>
    </row>
    <row r="35" spans="1:15" ht="14.25" customHeight="1">
      <c r="A35" s="93"/>
      <c r="B35" s="26" t="s">
        <v>17</v>
      </c>
      <c r="C35" s="47">
        <f>'Zemgale pārējie'!C35+'Zemgale valsts'!C35</f>
        <v>228</v>
      </c>
      <c r="D35" s="47">
        <f>'Zemgale pārējie'!D35+'Zemgale valsts'!D35</f>
        <v>9</v>
      </c>
      <c r="E35" s="47">
        <f>'Zemgale pārējie'!E35+'Zemgale valsts'!E35</f>
        <v>0</v>
      </c>
      <c r="F35" s="47">
        <f>'Zemgale pārējie'!F35+'Zemgale valsts'!F35</f>
        <v>0</v>
      </c>
      <c r="G35" s="30">
        <f t="shared" si="1"/>
        <v>237</v>
      </c>
      <c r="H35" s="47">
        <f>'Zemgale pārējie'!H35+'Zemgale valsts'!H35</f>
        <v>269</v>
      </c>
      <c r="I35" s="47">
        <f>'Zemgale pārējie'!I35+'Zemgale valsts'!I35</f>
        <v>58</v>
      </c>
      <c r="J35" s="47">
        <f>'Zemgale pārējie'!J35+'Zemgale valsts'!J35</f>
        <v>0</v>
      </c>
      <c r="K35" s="30">
        <f t="shared" si="2"/>
        <v>327</v>
      </c>
      <c r="L35" s="30">
        <f t="shared" si="3"/>
        <v>564</v>
      </c>
      <c r="M35" s="47">
        <f>'Zemgale pārējie'!M35+'Zemgale valsts'!M35</f>
        <v>185</v>
      </c>
      <c r="N35" s="30">
        <f t="shared" si="4"/>
        <v>749</v>
      </c>
      <c r="O35" s="45"/>
    </row>
    <row r="36" spans="1:18" ht="14.25" customHeight="1">
      <c r="A36" s="93" t="s">
        <v>28</v>
      </c>
      <c r="B36" s="26" t="s">
        <v>16</v>
      </c>
      <c r="C36" s="46">
        <f>'Zemgale pārējie'!C36+'Zemgale valsts'!C36</f>
        <v>12.9</v>
      </c>
      <c r="D36" s="46">
        <f>'Zemgale pārējie'!D36+'Zemgale valsts'!D36</f>
        <v>0.1</v>
      </c>
      <c r="E36" s="46">
        <f>'Zemgale pārējie'!E36+'Zemgale valsts'!E36</f>
        <v>0</v>
      </c>
      <c r="F36" s="46">
        <f>'Zemgale pārējie'!F36+'Zemgale valsts'!F36</f>
        <v>0</v>
      </c>
      <c r="G36" s="35">
        <f t="shared" si="1"/>
        <v>13</v>
      </c>
      <c r="H36" s="46">
        <f>'Zemgale pārējie'!H36+'Zemgale valsts'!H36</f>
        <v>0</v>
      </c>
      <c r="I36" s="46">
        <f>'Zemgale pārējie'!I36+'Zemgale valsts'!I36</f>
        <v>0</v>
      </c>
      <c r="J36" s="46">
        <f>'Zemgale pārējie'!J36+'Zemgale valsts'!J36</f>
        <v>0</v>
      </c>
      <c r="K36" s="35">
        <f t="shared" si="2"/>
        <v>0</v>
      </c>
      <c r="L36" s="35">
        <f t="shared" si="3"/>
        <v>13</v>
      </c>
      <c r="M36" s="46">
        <f>'Zemgale pārējie'!M36+'Zemgale valsts'!M36</f>
        <v>0</v>
      </c>
      <c r="N36" s="35">
        <f t="shared" si="4"/>
        <v>13</v>
      </c>
      <c r="O36" s="45"/>
      <c r="R36" s="77"/>
    </row>
    <row r="37" spans="1:15" ht="14.25" customHeight="1">
      <c r="A37" s="93"/>
      <c r="B37" s="26" t="s">
        <v>17</v>
      </c>
      <c r="C37" s="47">
        <f>'Zemgale pārējie'!C37+'Zemgale valsts'!C37</f>
        <v>39</v>
      </c>
      <c r="D37" s="47">
        <f>'Zemgale pārējie'!D37+'Zemgale valsts'!D37</f>
        <v>1</v>
      </c>
      <c r="E37" s="47">
        <f>'Zemgale pārējie'!E37+'Zemgale valsts'!E37</f>
        <v>0</v>
      </c>
      <c r="F37" s="47">
        <f>'Zemgale pārējie'!F37+'Zemgale valsts'!F37</f>
        <v>0</v>
      </c>
      <c r="G37" s="30">
        <f t="shared" si="1"/>
        <v>40</v>
      </c>
      <c r="H37" s="47">
        <f>'Zemgale pārējie'!H37+'Zemgale valsts'!H37</f>
        <v>0</v>
      </c>
      <c r="I37" s="47">
        <f>'Zemgale pārējie'!I37+'Zemgale valsts'!I37</f>
        <v>0</v>
      </c>
      <c r="J37" s="47">
        <f>'Zemgale pārējie'!J37+'Zemgale valsts'!J37</f>
        <v>0</v>
      </c>
      <c r="K37" s="30">
        <f>SUM(H37:J37)</f>
        <v>0</v>
      </c>
      <c r="L37" s="30">
        <f t="shared" si="3"/>
        <v>40</v>
      </c>
      <c r="M37" s="47">
        <f>'Zemgale pārējie'!M37+'Zemgale valsts'!M37</f>
        <v>0</v>
      </c>
      <c r="N37" s="30">
        <f t="shared" si="4"/>
        <v>40</v>
      </c>
      <c r="O37" s="45"/>
    </row>
    <row r="38" spans="1:15" ht="14.25" customHeight="1">
      <c r="A38" s="28" t="s">
        <v>29</v>
      </c>
      <c r="B38" s="26" t="s">
        <v>16</v>
      </c>
      <c r="C38" s="35">
        <f>C4+C12+C14+C16+C18+C20+C22+C24+C26+C28+C30+C32+C34+C36</f>
        <v>4002.6400000000003</v>
      </c>
      <c r="D38" s="35">
        <f>D4+D12+D14+D16+D18+D20+D22+D24+D26+D28+D30+D32+D34+D36</f>
        <v>3746.109999999999</v>
      </c>
      <c r="E38" s="35">
        <f>E4+E12+E14+E16+E18+E20+E22+E24+E26+E28+E30+E32+E34+E36</f>
        <v>16.2</v>
      </c>
      <c r="F38" s="35">
        <f>F4+F12+F14+F16+F18+F20+F22+F24+F26+F28+F30+F32+F34+F36</f>
        <v>283.56</v>
      </c>
      <c r="G38" s="35">
        <f t="shared" si="1"/>
        <v>8048.51</v>
      </c>
      <c r="H38" s="35">
        <f>H4+H12+H14+H16+H18+H20+H22+H24+H26+H28+H30+H32+H34+H36</f>
        <v>4604.389999999999</v>
      </c>
      <c r="I38" s="35">
        <f>I4+I12+I14+I16+I18+I20+I22+I24+I26+I28+I30+I32+I34+I36</f>
        <v>329.52</v>
      </c>
      <c r="J38" s="35">
        <f>J4+J12+J14+J16+J18+J20+J22+J24+J26+J28+J30+J32+J34+J36</f>
        <v>574.0300000000001</v>
      </c>
      <c r="K38" s="35">
        <f t="shared" si="2"/>
        <v>5507.94</v>
      </c>
      <c r="L38" s="35">
        <f t="shared" si="3"/>
        <v>13556.45</v>
      </c>
      <c r="M38" s="35">
        <f>M4+M12+M14+M16+M18+M20+M22+M24+M26+M28+M30+M32+M34+M36</f>
        <v>1498.55</v>
      </c>
      <c r="N38" s="35">
        <f t="shared" si="4"/>
        <v>15055</v>
      </c>
      <c r="O38" s="48"/>
    </row>
    <row r="39" spans="1:15" ht="14.25" customHeight="1">
      <c r="A39" s="26"/>
      <c r="B39" s="26" t="s">
        <v>17</v>
      </c>
      <c r="C39" s="30">
        <f>C5+C15+C17+C19+C21+C23+C25+C27+C29+C31+C33+C35+C37+C13</f>
        <v>452428</v>
      </c>
      <c r="D39" s="30">
        <f>D5+D15+D17+D19+D21+D23+D25+D27+D29+D31+D33+D35+D37+D13</f>
        <v>310857</v>
      </c>
      <c r="E39" s="30">
        <f>E5+E15+E17+E19+E21+E23+E25+E27+E29+E31+E33+E35+E37+E13</f>
        <v>299</v>
      </c>
      <c r="F39" s="30">
        <f>F5+F15+F17+F19+F21+F23+F25+F27+F29+F31+F33+F35+F37+F13</f>
        <v>32587</v>
      </c>
      <c r="G39" s="30">
        <f t="shared" si="1"/>
        <v>796171</v>
      </c>
      <c r="H39" s="30">
        <f>H5+H13+H15+H17+H19+H21+H23+H25+H27+H29+H31+H33+H35+H37</f>
        <v>709156</v>
      </c>
      <c r="I39" s="30">
        <f>I5+I13+I15+I17+I19+I21+I23+I25+I27+I29+I31+I33+I35+I37</f>
        <v>56509</v>
      </c>
      <c r="J39" s="30">
        <f>J5+J13+J15+J17+J19+J21+J23+J25+J27+J29+J31+J33+J35+J37</f>
        <v>132504</v>
      </c>
      <c r="K39" s="30">
        <f t="shared" si="2"/>
        <v>898169</v>
      </c>
      <c r="L39" s="30">
        <f t="shared" si="3"/>
        <v>1694340</v>
      </c>
      <c r="M39" s="30">
        <f>M5+M13+M15+M17+M19+M21+M23+M25+M27+M29+M31+M33+M35+M37</f>
        <v>211011</v>
      </c>
      <c r="N39" s="30">
        <f t="shared" si="4"/>
        <v>1905351</v>
      </c>
      <c r="O39" s="45"/>
    </row>
    <row r="40" spans="1:15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9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1" width="32.28125" style="44" customWidth="1"/>
    <col min="2" max="2" width="3.421875" style="44" customWidth="1"/>
    <col min="3" max="4" width="9.140625" style="44" customWidth="1"/>
    <col min="5" max="5" width="6.140625" style="44" customWidth="1"/>
    <col min="6" max="6" width="5.8515625" style="44" customWidth="1"/>
    <col min="7" max="7" width="13.140625" style="44" customWidth="1"/>
    <col min="8" max="8" width="9.140625" style="44" customWidth="1"/>
    <col min="9" max="9" width="6.57421875" style="44" customWidth="1"/>
    <col min="10" max="10" width="7.28125" style="44" customWidth="1"/>
    <col min="11" max="11" width="10.8515625" style="44" customWidth="1"/>
    <col min="12" max="12" width="7.8515625" style="44" customWidth="1"/>
    <col min="13" max="13" width="6.140625" style="44" customWidth="1"/>
    <col min="14" max="14" width="12.140625" style="44" customWidth="1"/>
    <col min="15" max="16384" width="9.140625" style="44" customWidth="1"/>
  </cols>
  <sheetData>
    <row r="1" ht="12.75">
      <c r="A1" s="44" t="s">
        <v>43</v>
      </c>
    </row>
    <row r="2" spans="1:14" ht="12.75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25.5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5" ht="12.75">
      <c r="A4" s="25" t="s">
        <v>15</v>
      </c>
      <c r="B4" s="23" t="s">
        <v>16</v>
      </c>
      <c r="C4" s="30">
        <f>C6+C8+C10</f>
        <v>5762.4</v>
      </c>
      <c r="D4" s="30">
        <f>D6+D8+D10</f>
        <v>1828.0000000000002</v>
      </c>
      <c r="E4" s="30">
        <f>E6+E8+E10</f>
        <v>0</v>
      </c>
      <c r="F4" s="30">
        <f aca="true" t="shared" si="0" ref="F4:N5">F6+F8+F10</f>
        <v>11.9</v>
      </c>
      <c r="G4" s="30">
        <f t="shared" si="0"/>
        <v>7602.299999999999</v>
      </c>
      <c r="H4" s="30">
        <f t="shared" si="0"/>
        <v>5498.9</v>
      </c>
      <c r="I4" s="30">
        <f t="shared" si="0"/>
        <v>243.49999999999997</v>
      </c>
      <c r="J4" s="30">
        <f t="shared" si="0"/>
        <v>810.4</v>
      </c>
      <c r="K4" s="30">
        <f t="shared" si="0"/>
        <v>6552.8</v>
      </c>
      <c r="L4" s="30">
        <f t="shared" si="0"/>
        <v>14155.099999999999</v>
      </c>
      <c r="M4" s="30">
        <f t="shared" si="0"/>
        <v>203.2</v>
      </c>
      <c r="N4" s="30">
        <f t="shared" si="0"/>
        <v>14358.299999999997</v>
      </c>
      <c r="O4" s="45"/>
    </row>
    <row r="5" spans="1:15" ht="15.75">
      <c r="A5" s="25"/>
      <c r="B5" s="23" t="s">
        <v>17</v>
      </c>
      <c r="C5" s="4">
        <f>C7+C9+C11</f>
        <v>1613308</v>
      </c>
      <c r="D5" s="4">
        <f>D7+D9+D11</f>
        <v>517297</v>
      </c>
      <c r="E5" s="4">
        <f>E7+E9+E11</f>
        <v>0</v>
      </c>
      <c r="F5" s="4">
        <f>F7+F9+F11</f>
        <v>2285</v>
      </c>
      <c r="G5" s="4">
        <f>G7+G9+G11</f>
        <v>2132890</v>
      </c>
      <c r="H5" s="4">
        <f>H7+H9+H11</f>
        <v>1512795</v>
      </c>
      <c r="I5" s="4">
        <f t="shared" si="0"/>
        <v>70663</v>
      </c>
      <c r="J5" s="4">
        <f t="shared" si="0"/>
        <v>268947</v>
      </c>
      <c r="K5" s="4">
        <f t="shared" si="0"/>
        <v>1852405</v>
      </c>
      <c r="L5" s="4">
        <f t="shared" si="0"/>
        <v>3985295</v>
      </c>
      <c r="M5" s="4">
        <f>M7+M9+M11</f>
        <v>41542</v>
      </c>
      <c r="N5" s="4">
        <f>N7+N9+N11</f>
        <v>4026837</v>
      </c>
      <c r="O5" s="45"/>
    </row>
    <row r="6" spans="1:15" ht="12.75">
      <c r="A6" s="90" t="s">
        <v>51</v>
      </c>
      <c r="B6" s="3" t="s">
        <v>16</v>
      </c>
      <c r="C6" s="47">
        <f>'Kurzeme valsts'!C6+'Latgale valsts'!C6+'Rīga, Pierīga valsts'!C6+'Vidzeme valsts'!C6+'Zemgale valsts'!C6</f>
        <v>5073.1</v>
      </c>
      <c r="D6" s="47">
        <f>'Kurzeme valsts'!D6+'Latgale valsts'!D6+'Rīga, Pierīga valsts'!D6+'Vidzeme valsts'!D6+'Zemgale valsts'!D6</f>
        <v>1815.0000000000002</v>
      </c>
      <c r="E6" s="47">
        <f>'Kurzeme valsts'!E6+'Latgale valsts'!E6+'Rīga, Pierīga valsts'!E6+'Vidzeme valsts'!E6+'Zemgale valsts'!E6</f>
        <v>0</v>
      </c>
      <c r="F6" s="47">
        <f>'Kurzeme valsts'!F6+'Latgale valsts'!F6+'Rīga, Pierīga valsts'!F6+'Vidzeme valsts'!F6+'Zemgale valsts'!F6</f>
        <v>11.9</v>
      </c>
      <c r="G6" s="29">
        <f>SUM(C6:F6)</f>
        <v>6900</v>
      </c>
      <c r="H6" s="47">
        <f>'Kurzeme valsts'!H6+'Latgale valsts'!H6+'Rīga, Pierīga valsts'!H6+'Vidzeme valsts'!H6+'Zemgale valsts'!H6</f>
        <v>5448.8</v>
      </c>
      <c r="I6" s="47">
        <f>'Kurzeme valsts'!I6+'Latgale valsts'!I6+'Rīga, Pierīga valsts'!I6+'Vidzeme valsts'!I6+'Zemgale valsts'!I6</f>
        <v>243.29999999999998</v>
      </c>
      <c r="J6" s="47">
        <f>'Kurzeme valsts'!J6+'Latgale valsts'!J6+'Rīga, Pierīga valsts'!J6+'Vidzeme valsts'!J6+'Zemgale valsts'!J6</f>
        <v>805.1999999999999</v>
      </c>
      <c r="K6" s="29">
        <f>SUM(H6:J6)</f>
        <v>6497.3</v>
      </c>
      <c r="L6" s="29">
        <f>G6+K6</f>
        <v>13397.3</v>
      </c>
      <c r="M6" s="47">
        <f>'Kurzeme valsts'!M6+'Latgale valsts'!M6+'Rīga, Pierīga valsts'!M6+'Vidzeme valsts'!M6+'Zemgale valsts'!M6</f>
        <v>202.79999999999998</v>
      </c>
      <c r="N6" s="5">
        <f>SUM(L6:M6)</f>
        <v>13600.099999999999</v>
      </c>
      <c r="O6" s="45"/>
    </row>
    <row r="7" spans="1:15" ht="15.75">
      <c r="A7" s="90"/>
      <c r="B7" s="23" t="s">
        <v>17</v>
      </c>
      <c r="C7" s="47">
        <f>'Kurzeme valsts'!C7+'Latgale valsts'!C7+'Rīga, Pierīga valsts'!C7+'Vidzeme valsts'!C7+'Zemgale valsts'!C7</f>
        <v>1548617</v>
      </c>
      <c r="D7" s="47">
        <f>'Kurzeme valsts'!D7+'Latgale valsts'!D7+'Rīga, Pierīga valsts'!D7+'Vidzeme valsts'!D7+'Zemgale valsts'!D7</f>
        <v>515744</v>
      </c>
      <c r="E7" s="47">
        <f>'Kurzeme valsts'!E7+'Latgale valsts'!E7+'Rīga, Pierīga valsts'!E7+'Vidzeme valsts'!E7+'Zemgale valsts'!E7</f>
        <v>0</v>
      </c>
      <c r="F7" s="47">
        <f>'Kurzeme valsts'!F7+'Latgale valsts'!F7+'Rīga, Pierīga valsts'!F7+'Vidzeme valsts'!F7+'Zemgale valsts'!F7</f>
        <v>2285</v>
      </c>
      <c r="G7" s="6">
        <f aca="true" t="shared" si="1" ref="G7:G37">SUM(C7:F7)</f>
        <v>2066646</v>
      </c>
      <c r="H7" s="47">
        <f>'Kurzeme valsts'!H7+'Latgale valsts'!H7+'Rīga, Pierīga valsts'!H7+'Vidzeme valsts'!H7+'Zemgale valsts'!H7</f>
        <v>1506107</v>
      </c>
      <c r="I7" s="47">
        <f>'Kurzeme valsts'!I7+'Latgale valsts'!I7+'Rīga, Pierīga valsts'!I7+'Vidzeme valsts'!I7+'Zemgale valsts'!I7</f>
        <v>70626</v>
      </c>
      <c r="J7" s="47">
        <f>'Kurzeme valsts'!J7+'Latgale valsts'!J7+'Rīga, Pierīga valsts'!J7+'Vidzeme valsts'!J7+'Zemgale valsts'!J7</f>
        <v>268388</v>
      </c>
      <c r="K7" s="6">
        <f aca="true" t="shared" si="2" ref="K7:K37">SUM(H7:J7)</f>
        <v>1845121</v>
      </c>
      <c r="L7" s="6">
        <f aca="true" t="shared" si="3" ref="L7:L37">G7+K7</f>
        <v>3911767</v>
      </c>
      <c r="M7" s="47">
        <f>'Kurzeme valsts'!M7+'Latgale valsts'!M7+'Rīga, Pierīga valsts'!M7+'Vidzeme valsts'!M7+'Zemgale valsts'!M7</f>
        <v>41539</v>
      </c>
      <c r="N7" s="6">
        <f aca="true" t="shared" si="4" ref="N7:N37">SUM(L7:M7)</f>
        <v>3953306</v>
      </c>
      <c r="O7" s="45"/>
    </row>
    <row r="8" spans="1:15" ht="12.75">
      <c r="A8" s="90" t="s">
        <v>52</v>
      </c>
      <c r="B8" s="23" t="s">
        <v>16</v>
      </c>
      <c r="C8" s="47">
        <f>'Kurzeme valsts'!C8+'Latgale valsts'!C8+'Rīga, Pierīga valsts'!C8+'Vidzeme valsts'!C8+'Zemgale valsts'!C8</f>
        <v>684.9</v>
      </c>
      <c r="D8" s="47">
        <f>'Kurzeme valsts'!D8+'Latgale valsts'!D8+'Rīga, Pierīga valsts'!D8+'Vidzeme valsts'!D8+'Zemgale valsts'!D8</f>
        <v>13</v>
      </c>
      <c r="E8" s="47">
        <f>'Kurzeme valsts'!E8+'Latgale valsts'!E8+'Rīga, Pierīga valsts'!E8+'Vidzeme valsts'!E8+'Zemgale valsts'!E8</f>
        <v>0</v>
      </c>
      <c r="F8" s="47">
        <f>'Kurzeme valsts'!F8+'Latgale valsts'!F8+'Rīga, Pierīga valsts'!F8+'Vidzeme valsts'!F8+'Zemgale valsts'!F8</f>
        <v>0</v>
      </c>
      <c r="G8" s="29">
        <f t="shared" si="1"/>
        <v>697.9</v>
      </c>
      <c r="H8" s="47">
        <f>'Kurzeme valsts'!H8+'Latgale valsts'!H8+'Rīga, Pierīga valsts'!H8+'Vidzeme valsts'!H8+'Zemgale valsts'!H8</f>
        <v>49.2</v>
      </c>
      <c r="I8" s="47">
        <f>'Kurzeme valsts'!I8+'Latgale valsts'!I8+'Rīga, Pierīga valsts'!I8+'Vidzeme valsts'!I8+'Zemgale valsts'!I8</f>
        <v>0.2</v>
      </c>
      <c r="J8" s="47">
        <f>'Kurzeme valsts'!J8+'Latgale valsts'!J8+'Rīga, Pierīga valsts'!J8+'Vidzeme valsts'!J8+'Zemgale valsts'!J8</f>
        <v>5.2</v>
      </c>
      <c r="K8" s="29">
        <f t="shared" si="2"/>
        <v>54.60000000000001</v>
      </c>
      <c r="L8" s="29">
        <f t="shared" si="3"/>
        <v>752.5</v>
      </c>
      <c r="M8" s="47">
        <f>'Kurzeme valsts'!M8+'Latgale valsts'!M8+'Rīga, Pierīga valsts'!M8+'Vidzeme valsts'!M8+'Zemgale valsts'!M8</f>
        <v>0.4</v>
      </c>
      <c r="N8" s="29">
        <f t="shared" si="4"/>
        <v>752.9</v>
      </c>
      <c r="O8" s="45"/>
    </row>
    <row r="9" spans="1:15" ht="15.75">
      <c r="A9" s="90"/>
      <c r="B9" s="23" t="s">
        <v>17</v>
      </c>
      <c r="C9" s="47">
        <f>'Kurzeme valsts'!C9+'Latgale valsts'!C9+'Rīga, Pierīga valsts'!C9+'Vidzeme valsts'!C9+'Zemgale valsts'!C9</f>
        <v>63326</v>
      </c>
      <c r="D9" s="47">
        <f>'Kurzeme valsts'!D9+'Latgale valsts'!D9+'Rīga, Pierīga valsts'!D9+'Vidzeme valsts'!D9+'Zemgale valsts'!D9</f>
        <v>1553</v>
      </c>
      <c r="E9" s="47">
        <f>'Kurzeme valsts'!E9+'Latgale valsts'!E9+'Rīga, Pierīga valsts'!E9+'Vidzeme valsts'!E9+'Zemgale valsts'!E9</f>
        <v>0</v>
      </c>
      <c r="F9" s="47">
        <f>'Kurzeme valsts'!F9+'Latgale valsts'!F9+'Rīga, Pierīga valsts'!F9+'Vidzeme valsts'!F9+'Zemgale valsts'!F9</f>
        <v>0</v>
      </c>
      <c r="G9" s="29">
        <f>SUM(C9:F9)</f>
        <v>64879</v>
      </c>
      <c r="H9" s="47">
        <f>'Kurzeme valsts'!H9+'Latgale valsts'!H9+'Rīga, Pierīga valsts'!H9+'Vidzeme valsts'!H9+'Zemgale valsts'!H9</f>
        <v>6568</v>
      </c>
      <c r="I9" s="47">
        <f>'Kurzeme valsts'!I9+'Latgale valsts'!I9+'Rīga, Pierīga valsts'!I9+'Vidzeme valsts'!I9+'Zemgale valsts'!I9</f>
        <v>37</v>
      </c>
      <c r="J9" s="47">
        <f>'Kurzeme valsts'!J9+'Latgale valsts'!J9+'Rīga, Pierīga valsts'!J9+'Vidzeme valsts'!J9+'Zemgale valsts'!J9</f>
        <v>559</v>
      </c>
      <c r="K9" s="29">
        <f t="shared" si="2"/>
        <v>7164</v>
      </c>
      <c r="L9" s="29">
        <f>G9+K9</f>
        <v>72043</v>
      </c>
      <c r="M9" s="47">
        <f>'Kurzeme valsts'!M9+'Latgale valsts'!M9+'Rīga, Pierīga valsts'!M9+'Vidzeme valsts'!M9+'Zemgale valsts'!M9</f>
        <v>3</v>
      </c>
      <c r="N9" s="29">
        <f>SUM(L9:M9)</f>
        <v>72046</v>
      </c>
      <c r="O9" s="45"/>
    </row>
    <row r="10" spans="1:15" ht="12.75">
      <c r="A10" s="90" t="s">
        <v>50</v>
      </c>
      <c r="B10" s="23" t="s">
        <v>16</v>
      </c>
      <c r="C10" s="47">
        <f>'Kurzeme valsts'!C10+'Latgale valsts'!C10+'Rīga, Pierīga valsts'!C10+'Vidzeme valsts'!C10+'Zemgale valsts'!C10</f>
        <v>4.4</v>
      </c>
      <c r="D10" s="47">
        <f>'Kurzeme valsts'!D10+'Latgale valsts'!D10+'Rīga, Pierīga valsts'!D10+'Vidzeme valsts'!D10+'Zemgale valsts'!D10</f>
        <v>0</v>
      </c>
      <c r="E10" s="47">
        <f>'Kurzeme valsts'!E10+'Latgale valsts'!E10+'Rīga, Pierīga valsts'!E10+'Vidzeme valsts'!E10+'Zemgale valsts'!E10</f>
        <v>0</v>
      </c>
      <c r="F10" s="47">
        <f>'Kurzeme valsts'!F10+'Latgale valsts'!F10+'Rīga, Pierīga valsts'!F10+'Vidzeme valsts'!F10+'Zemgale valsts'!F10</f>
        <v>0</v>
      </c>
      <c r="G10" s="29">
        <f t="shared" si="1"/>
        <v>4.4</v>
      </c>
      <c r="H10" s="47">
        <f>'Kurzeme valsts'!H10+'Latgale valsts'!H10+'Rīga, Pierīga valsts'!H10+'Vidzeme valsts'!H10+'Zemgale valsts'!H10</f>
        <v>0.9</v>
      </c>
      <c r="I10" s="47">
        <f>'Kurzeme valsts'!I10+'Latgale valsts'!I10+'Rīga, Pierīga valsts'!I10+'Vidzeme valsts'!I10+'Zemgale valsts'!I10</f>
        <v>0</v>
      </c>
      <c r="J10" s="47">
        <f>'Kurzeme valsts'!J10+'Latgale valsts'!J10+'Rīga, Pierīga valsts'!J10+'Vidzeme valsts'!J10+'Zemgale valsts'!J10</f>
        <v>0</v>
      </c>
      <c r="K10" s="29">
        <f t="shared" si="2"/>
        <v>0.9</v>
      </c>
      <c r="L10" s="29">
        <f t="shared" si="3"/>
        <v>5.300000000000001</v>
      </c>
      <c r="M10" s="47">
        <f>'Kurzeme valsts'!M10+'Latgale valsts'!M10+'Rīga, Pierīga valsts'!M10+'Vidzeme valsts'!M10+'Zemgale valsts'!M10</f>
        <v>0</v>
      </c>
      <c r="N10" s="29">
        <f t="shared" si="4"/>
        <v>5.300000000000001</v>
      </c>
      <c r="O10" s="45"/>
    </row>
    <row r="11" spans="1:15" ht="15.75">
      <c r="A11" s="90"/>
      <c r="B11" s="23" t="s">
        <v>17</v>
      </c>
      <c r="C11" s="47">
        <f>'Kurzeme valsts'!C11+'Latgale valsts'!C11+'Rīga, Pierīga valsts'!C11+'Vidzeme valsts'!C11+'Zemgale valsts'!C11</f>
        <v>1365</v>
      </c>
      <c r="D11" s="47">
        <f>'Kurzeme valsts'!D11+'Latgale valsts'!D11+'Rīga, Pierīga valsts'!D11+'Vidzeme valsts'!D11+'Zemgale valsts'!D11</f>
        <v>0</v>
      </c>
      <c r="E11" s="47">
        <f>'Kurzeme valsts'!E11+'Latgale valsts'!E11+'Rīga, Pierīga valsts'!E11+'Vidzeme valsts'!E11+'Zemgale valsts'!E11</f>
        <v>0</v>
      </c>
      <c r="F11" s="47">
        <f>'Kurzeme valsts'!F11+'Latgale valsts'!F11+'Rīga, Pierīga valsts'!F11+'Vidzeme valsts'!F11+'Zemgale valsts'!F11</f>
        <v>0</v>
      </c>
      <c r="G11" s="29">
        <f t="shared" si="1"/>
        <v>1365</v>
      </c>
      <c r="H11" s="47">
        <f>'Kurzeme valsts'!H11+'Latgale valsts'!H11+'Rīga, Pierīga valsts'!H11+'Vidzeme valsts'!H11+'Zemgale valsts'!H11</f>
        <v>120</v>
      </c>
      <c r="I11" s="47">
        <f>'Kurzeme valsts'!I11+'Latgale valsts'!I11+'Rīga, Pierīga valsts'!I11+'Vidzeme valsts'!I11+'Zemgale valsts'!I11</f>
        <v>0</v>
      </c>
      <c r="J11" s="47">
        <f>'Kurzeme valsts'!J11+'Latgale valsts'!J11+'Rīga, Pierīga valsts'!J11+'Vidzeme valsts'!J11+'Zemgale valsts'!J11</f>
        <v>0</v>
      </c>
      <c r="K11" s="29">
        <f t="shared" si="2"/>
        <v>120</v>
      </c>
      <c r="L11" s="29">
        <f t="shared" si="3"/>
        <v>1485</v>
      </c>
      <c r="M11" s="47">
        <f>'Kurzeme valsts'!M11+'Latgale valsts'!M11+'Rīga, Pierīga valsts'!M11+'Vidzeme valsts'!M11+'Zemgale valsts'!M11</f>
        <v>0</v>
      </c>
      <c r="N11" s="29">
        <f>SUM(L11:M11)</f>
        <v>1485</v>
      </c>
      <c r="O11" s="45"/>
    </row>
    <row r="12" spans="1:15" ht="12.75">
      <c r="A12" s="25" t="s">
        <v>18</v>
      </c>
      <c r="B12" s="23" t="s">
        <v>16</v>
      </c>
      <c r="C12" s="46">
        <f>'Kurzeme valsts'!C12+'Latgale valsts'!C12+'Rīga, Pierīga valsts'!C12+'Vidzeme valsts'!C12+'Zemgale valsts'!C12</f>
        <v>6088.710000000001</v>
      </c>
      <c r="D12" s="46">
        <f>'Kurzeme valsts'!D12+'Latgale valsts'!D12+'Rīga, Pierīga valsts'!D12+'Vidzeme valsts'!D12+'Zemgale valsts'!D12</f>
        <v>7425.51</v>
      </c>
      <c r="E12" s="46">
        <f>'Kurzeme valsts'!E12+'Latgale valsts'!E12+'Rīga, Pierīga valsts'!E12+'Vidzeme valsts'!E12+'Zemgale valsts'!E12</f>
        <v>12.3</v>
      </c>
      <c r="F12" s="46">
        <f>'Kurzeme valsts'!F12+'Latgale valsts'!F12+'Rīga, Pierīga valsts'!F12+'Vidzeme valsts'!F12+'Zemgale valsts'!F12</f>
        <v>14.299999999999999</v>
      </c>
      <c r="G12" s="35">
        <f t="shared" si="1"/>
        <v>13540.82</v>
      </c>
      <c r="H12" s="46">
        <f>'Kurzeme valsts'!H12+'Latgale valsts'!H12+'Rīga, Pierīga valsts'!H12+'Vidzeme valsts'!H12+'Zemgale valsts'!H12</f>
        <v>2023.56</v>
      </c>
      <c r="I12" s="46">
        <f>'Kurzeme valsts'!I12+'Latgale valsts'!I12+'Rīga, Pierīga valsts'!I12+'Vidzeme valsts'!I12+'Zemgale valsts'!I12</f>
        <v>137.93</v>
      </c>
      <c r="J12" s="46">
        <f>'Kurzeme valsts'!J12+'Latgale valsts'!J12+'Rīga, Pierīga valsts'!J12+'Vidzeme valsts'!J12+'Zemgale valsts'!J12</f>
        <v>84.6</v>
      </c>
      <c r="K12" s="35">
        <f t="shared" si="2"/>
        <v>2246.0899999999997</v>
      </c>
      <c r="L12" s="35">
        <f t="shared" si="3"/>
        <v>15786.91</v>
      </c>
      <c r="M12" s="46">
        <f>'Kurzeme valsts'!M12+'Latgale valsts'!M12+'Rīga, Pierīga valsts'!M12+'Vidzeme valsts'!M12+'Zemgale valsts'!M12</f>
        <v>11</v>
      </c>
      <c r="N12" s="35">
        <f t="shared" si="4"/>
        <v>15797.91</v>
      </c>
      <c r="O12" s="45"/>
    </row>
    <row r="13" spans="1:15" ht="15.75">
      <c r="A13" s="23" t="s">
        <v>31</v>
      </c>
      <c r="B13" s="23" t="s">
        <v>17</v>
      </c>
      <c r="C13" s="47">
        <f>'Kurzeme valsts'!C13+'Latgale valsts'!C13+'Rīga, Pierīga valsts'!C13+'Vidzeme valsts'!C13+'Zemgale valsts'!C13</f>
        <v>349900</v>
      </c>
      <c r="D13" s="47">
        <f>'Kurzeme valsts'!D13+'Latgale valsts'!D13+'Rīga, Pierīga valsts'!D13+'Vidzeme valsts'!D13+'Zemgale valsts'!D13</f>
        <v>456961</v>
      </c>
      <c r="E13" s="47">
        <f>'Kurzeme valsts'!E13+'Latgale valsts'!E13+'Rīga, Pierīga valsts'!E13+'Vidzeme valsts'!E13+'Zemgale valsts'!E13</f>
        <v>58</v>
      </c>
      <c r="F13" s="47">
        <f>'Kurzeme valsts'!F13+'Latgale valsts'!F13+'Rīga, Pierīga valsts'!F13+'Vidzeme valsts'!F13+'Zemgale valsts'!F13</f>
        <v>523</v>
      </c>
      <c r="G13" s="30">
        <f t="shared" si="1"/>
        <v>807442</v>
      </c>
      <c r="H13" s="47">
        <f>'Kurzeme valsts'!H13+'Latgale valsts'!H13+'Rīga, Pierīga valsts'!H13+'Vidzeme valsts'!H13+'Zemgale valsts'!H13</f>
        <v>118088</v>
      </c>
      <c r="I13" s="47">
        <f>'Kurzeme valsts'!I13+'Latgale valsts'!I13+'Rīga, Pierīga valsts'!I13+'Vidzeme valsts'!I13+'Zemgale valsts'!I13</f>
        <v>8069</v>
      </c>
      <c r="J13" s="47">
        <f>'Kurzeme valsts'!J13+'Latgale valsts'!J13+'Rīga, Pierīga valsts'!J13+'Vidzeme valsts'!J13+'Zemgale valsts'!J13</f>
        <v>4227</v>
      </c>
      <c r="K13" s="30">
        <f t="shared" si="2"/>
        <v>130384</v>
      </c>
      <c r="L13" s="30">
        <f t="shared" si="3"/>
        <v>937826</v>
      </c>
      <c r="M13" s="47">
        <f>'Kurzeme valsts'!M13+'Latgale valsts'!M13+'Rīga, Pierīga valsts'!M13+'Vidzeme valsts'!M13+'Zemgale valsts'!M13</f>
        <v>530</v>
      </c>
      <c r="N13" s="30">
        <f t="shared" si="4"/>
        <v>938356</v>
      </c>
      <c r="O13" s="45"/>
    </row>
    <row r="14" spans="1:15" ht="14.25" customHeight="1">
      <c r="A14" s="90" t="s">
        <v>19</v>
      </c>
      <c r="B14" s="23" t="s">
        <v>16</v>
      </c>
      <c r="C14" s="46">
        <f>'Kurzeme valsts'!C14+'Latgale valsts'!C14+'Rīga, Pierīga valsts'!C14+'Vidzeme valsts'!C14+'Zemgale valsts'!C14</f>
        <v>139.2</v>
      </c>
      <c r="D14" s="46">
        <f>'Kurzeme valsts'!D14+'Latgale valsts'!D14+'Rīga, Pierīga valsts'!D14+'Vidzeme valsts'!D14+'Zemgale valsts'!D14</f>
        <v>261.6</v>
      </c>
      <c r="E14" s="46">
        <f>'Kurzeme valsts'!E14+'Latgale valsts'!E14+'Rīga, Pierīga valsts'!E14+'Vidzeme valsts'!E14+'Zemgale valsts'!E14</f>
        <v>0</v>
      </c>
      <c r="F14" s="46">
        <f>'Kurzeme valsts'!F14+'Latgale valsts'!F14+'Rīga, Pierīga valsts'!F14+'Vidzeme valsts'!F14+'Zemgale valsts'!F14</f>
        <v>129.7</v>
      </c>
      <c r="G14" s="35">
        <f t="shared" si="1"/>
        <v>530.5</v>
      </c>
      <c r="H14" s="46">
        <f>'Kurzeme valsts'!H14+'Latgale valsts'!H14+'Rīga, Pierīga valsts'!H14+'Vidzeme valsts'!H14+'Zemgale valsts'!H14</f>
        <v>103.9</v>
      </c>
      <c r="I14" s="46">
        <f>'Kurzeme valsts'!I14+'Latgale valsts'!I14+'Rīga, Pierīga valsts'!I14+'Vidzeme valsts'!I14+'Zemgale valsts'!I14</f>
        <v>1.3</v>
      </c>
      <c r="J14" s="46">
        <f>'Kurzeme valsts'!J14+'Latgale valsts'!J14+'Rīga, Pierīga valsts'!J14+'Vidzeme valsts'!J14+'Zemgale valsts'!J14</f>
        <v>4.4</v>
      </c>
      <c r="K14" s="35">
        <f t="shared" si="2"/>
        <v>109.60000000000001</v>
      </c>
      <c r="L14" s="35">
        <f t="shared" si="3"/>
        <v>640.1</v>
      </c>
      <c r="M14" s="46">
        <f>'Kurzeme valsts'!M14+'Latgale valsts'!M14+'Rīga, Pierīga valsts'!M14+'Vidzeme valsts'!M14+'Zemgale valsts'!M14</f>
        <v>0.9</v>
      </c>
      <c r="N14" s="35">
        <f t="shared" si="4"/>
        <v>641</v>
      </c>
      <c r="O14" s="45"/>
    </row>
    <row r="15" spans="1:15" ht="14.25" customHeight="1">
      <c r="A15" s="90"/>
      <c r="B15" s="23" t="s">
        <v>17</v>
      </c>
      <c r="C15" s="47">
        <f>'Kurzeme valsts'!C15+'Latgale valsts'!C15+'Rīga, Pierīga valsts'!C15+'Vidzeme valsts'!C15+'Zemgale valsts'!C15</f>
        <v>20823</v>
      </c>
      <c r="D15" s="47">
        <f>'Kurzeme valsts'!D15+'Latgale valsts'!D15+'Rīga, Pierīga valsts'!D15+'Vidzeme valsts'!D15+'Zemgale valsts'!D15</f>
        <v>41374</v>
      </c>
      <c r="E15" s="47">
        <f>'Kurzeme valsts'!E15+'Latgale valsts'!E15+'Rīga, Pierīga valsts'!E15+'Vidzeme valsts'!E15+'Zemgale valsts'!E15</f>
        <v>0</v>
      </c>
      <c r="F15" s="47">
        <f>'Kurzeme valsts'!F15+'Latgale valsts'!F15+'Rīga, Pierīga valsts'!F15+'Vidzeme valsts'!F15+'Zemgale valsts'!F15</f>
        <v>20435</v>
      </c>
      <c r="G15" s="30">
        <f t="shared" si="1"/>
        <v>82632</v>
      </c>
      <c r="H15" s="47">
        <f>'Kurzeme valsts'!H15+'Latgale valsts'!H15+'Rīga, Pierīga valsts'!H15+'Vidzeme valsts'!H15+'Zemgale valsts'!H15</f>
        <v>15174</v>
      </c>
      <c r="I15" s="47">
        <f>'Kurzeme valsts'!I15+'Latgale valsts'!I15+'Rīga, Pierīga valsts'!I15+'Vidzeme valsts'!I15+'Zemgale valsts'!I15</f>
        <v>162</v>
      </c>
      <c r="J15" s="47">
        <f>'Kurzeme valsts'!J15+'Latgale valsts'!J15+'Rīga, Pierīga valsts'!J15+'Vidzeme valsts'!J15+'Zemgale valsts'!J15</f>
        <v>898</v>
      </c>
      <c r="K15" s="30">
        <f t="shared" si="2"/>
        <v>16234</v>
      </c>
      <c r="L15" s="30">
        <f t="shared" si="3"/>
        <v>98866</v>
      </c>
      <c r="M15" s="47">
        <f>'Kurzeme valsts'!M15+'Latgale valsts'!M15+'Rīga, Pierīga valsts'!M15+'Vidzeme valsts'!M15+'Zemgale valsts'!M15</f>
        <v>238</v>
      </c>
      <c r="N15" s="30">
        <f t="shared" si="4"/>
        <v>99104</v>
      </c>
      <c r="O15" s="45"/>
    </row>
    <row r="16" spans="1:15" ht="14.25" customHeight="1">
      <c r="A16" s="90" t="s">
        <v>20</v>
      </c>
      <c r="B16" s="23" t="s">
        <v>16</v>
      </c>
      <c r="C16" s="46">
        <f>'Kurzeme valsts'!C16+'Latgale valsts'!C16+'Rīga, Pierīga valsts'!C16+'Vidzeme valsts'!C16+'Zemgale valsts'!C16</f>
        <v>9267.04</v>
      </c>
      <c r="D16" s="46">
        <f>'Kurzeme valsts'!D16+'Latgale valsts'!D16+'Rīga, Pierīga valsts'!D16+'Vidzeme valsts'!D16+'Zemgale valsts'!D16</f>
        <v>5638.280000000001</v>
      </c>
      <c r="E16" s="46">
        <f>'Kurzeme valsts'!E16+'Latgale valsts'!E16+'Rīga, Pierīga valsts'!E16+'Vidzeme valsts'!E16+'Zemgale valsts'!E16</f>
        <v>7.800000000000001</v>
      </c>
      <c r="F16" s="46">
        <f>'Kurzeme valsts'!F16+'Latgale valsts'!F16+'Rīga, Pierīga valsts'!F16+'Vidzeme valsts'!F16+'Zemgale valsts'!F16</f>
        <v>133.6</v>
      </c>
      <c r="G16" s="35">
        <f t="shared" si="1"/>
        <v>15046.720000000001</v>
      </c>
      <c r="H16" s="46">
        <f>'Kurzeme valsts'!H16+'Latgale valsts'!H16+'Rīga, Pierīga valsts'!H16+'Vidzeme valsts'!H16+'Zemgale valsts'!H16</f>
        <v>2236.1499999999996</v>
      </c>
      <c r="I16" s="46">
        <f>'Kurzeme valsts'!I16+'Latgale valsts'!I16+'Rīga, Pierīga valsts'!I16+'Vidzeme valsts'!I16+'Zemgale valsts'!I16</f>
        <v>116</v>
      </c>
      <c r="J16" s="46">
        <f>'Kurzeme valsts'!J16+'Latgale valsts'!J16+'Rīga, Pierīga valsts'!J16+'Vidzeme valsts'!J16+'Zemgale valsts'!J16</f>
        <v>90.4</v>
      </c>
      <c r="K16" s="35">
        <f t="shared" si="2"/>
        <v>2442.5499999999997</v>
      </c>
      <c r="L16" s="35">
        <f t="shared" si="3"/>
        <v>17489.27</v>
      </c>
      <c r="M16" s="46">
        <f>'Kurzeme valsts'!M16+'Latgale valsts'!M16+'Rīga, Pierīga valsts'!M16+'Vidzeme valsts'!M16+'Zemgale valsts'!M16</f>
        <v>5.500000000000001</v>
      </c>
      <c r="N16" s="35">
        <f t="shared" si="4"/>
        <v>17494.77</v>
      </c>
      <c r="O16" s="45"/>
    </row>
    <row r="17" spans="1:15" ht="14.25" customHeight="1">
      <c r="A17" s="90"/>
      <c r="B17" s="23" t="s">
        <v>17</v>
      </c>
      <c r="C17" s="47">
        <f>'Kurzeme valsts'!C17+'Latgale valsts'!C17+'Rīga, Pierīga valsts'!C17+'Vidzeme valsts'!C17+'Zemgale valsts'!C17</f>
        <v>122055</v>
      </c>
      <c r="D17" s="47">
        <f>'Kurzeme valsts'!D17+'Latgale valsts'!D17+'Rīga, Pierīga valsts'!D17+'Vidzeme valsts'!D17+'Zemgale valsts'!D17</f>
        <v>79947</v>
      </c>
      <c r="E17" s="47">
        <f>'Kurzeme valsts'!E17+'Latgale valsts'!E17+'Rīga, Pierīga valsts'!E17+'Vidzeme valsts'!E17+'Zemgale valsts'!E17</f>
        <v>55</v>
      </c>
      <c r="F17" s="47">
        <f>'Kurzeme valsts'!F17+'Latgale valsts'!F17+'Rīga, Pierīga valsts'!F17+'Vidzeme valsts'!F17+'Zemgale valsts'!F17</f>
        <v>5092</v>
      </c>
      <c r="G17" s="30">
        <f t="shared" si="1"/>
        <v>207149</v>
      </c>
      <c r="H17" s="47">
        <f>'Kurzeme valsts'!H17+'Latgale valsts'!H17+'Rīga, Pierīga valsts'!H17+'Vidzeme valsts'!H17+'Zemgale valsts'!H17</f>
        <v>28701</v>
      </c>
      <c r="I17" s="47">
        <f>'Kurzeme valsts'!I17+'Latgale valsts'!I17+'Rīga, Pierīga valsts'!I17+'Vidzeme valsts'!I17+'Zemgale valsts'!I17</f>
        <v>1525</v>
      </c>
      <c r="J17" s="47">
        <f>'Kurzeme valsts'!J17+'Latgale valsts'!J17+'Rīga, Pierīga valsts'!J17+'Vidzeme valsts'!J17+'Zemgale valsts'!J17</f>
        <v>2049</v>
      </c>
      <c r="K17" s="30">
        <f t="shared" si="2"/>
        <v>32275</v>
      </c>
      <c r="L17" s="30">
        <f t="shared" si="3"/>
        <v>239424</v>
      </c>
      <c r="M17" s="47">
        <f>'Kurzeme valsts'!M17+'Latgale valsts'!M17+'Rīga, Pierīga valsts'!M17+'Vidzeme valsts'!M17+'Zemgale valsts'!M17</f>
        <v>79</v>
      </c>
      <c r="N17" s="30">
        <f t="shared" si="4"/>
        <v>239503</v>
      </c>
      <c r="O17" s="45"/>
    </row>
    <row r="18" spans="1:15" ht="14.25" customHeight="1">
      <c r="A18" s="92" t="s">
        <v>53</v>
      </c>
      <c r="B18" s="23" t="s">
        <v>16</v>
      </c>
      <c r="C18" s="47">
        <f>'Kurzeme valsts'!C18+'Latgale valsts'!C18+'Rīga, Pierīga valsts'!C18+'Vidzeme valsts'!C18+'Zemgale valsts'!C18</f>
        <v>3.4</v>
      </c>
      <c r="D18" s="47">
        <f>'Kurzeme valsts'!D18+'Latgale valsts'!D18+'Rīga, Pierīga valsts'!D18+'Vidzeme valsts'!D18+'Zemgale valsts'!D18</f>
        <v>3.5</v>
      </c>
      <c r="E18" s="47">
        <f>'Kurzeme valsts'!E18+'Latgale valsts'!E18+'Rīga, Pierīga valsts'!E18+'Vidzeme valsts'!E18+'Zemgale valsts'!E18</f>
        <v>0</v>
      </c>
      <c r="F18" s="47">
        <f>'Kurzeme valsts'!F18+'Latgale valsts'!F18+'Rīga, Pierīga valsts'!F18+'Vidzeme valsts'!F18+'Zemgale valsts'!F18</f>
        <v>0</v>
      </c>
      <c r="G18" s="30">
        <f t="shared" si="1"/>
        <v>6.9</v>
      </c>
      <c r="H18" s="47">
        <f>'Kurzeme valsts'!H18+'Latgale valsts'!H18+'Rīga, Pierīga valsts'!H18+'Vidzeme valsts'!H18+'Zemgale valsts'!H18</f>
        <v>2.9000000000000004</v>
      </c>
      <c r="I18" s="47">
        <f>'Kurzeme valsts'!I18+'Latgale valsts'!I18+'Rīga, Pierīga valsts'!I18+'Vidzeme valsts'!I18+'Zemgale valsts'!I18</f>
        <v>0</v>
      </c>
      <c r="J18" s="47">
        <f>'Kurzeme valsts'!J18+'Latgale valsts'!J18+'Rīga, Pierīga valsts'!J18+'Vidzeme valsts'!J18+'Zemgale valsts'!J18</f>
        <v>1.1</v>
      </c>
      <c r="K18" s="30">
        <f t="shared" si="2"/>
        <v>4</v>
      </c>
      <c r="L18" s="30">
        <f t="shared" si="3"/>
        <v>10.9</v>
      </c>
      <c r="M18" s="47">
        <f>'Kurzeme valsts'!M18+'Latgale valsts'!M18+'Rīga, Pierīga valsts'!M18+'Vidzeme valsts'!M18+'Zemgale valsts'!M18</f>
        <v>0</v>
      </c>
      <c r="N18" s="30">
        <f t="shared" si="4"/>
        <v>10.9</v>
      </c>
      <c r="O18" s="45"/>
    </row>
    <row r="19" spans="1:15" ht="14.25" customHeight="1">
      <c r="A19" s="92"/>
      <c r="B19" s="23" t="s">
        <v>17</v>
      </c>
      <c r="C19" s="47">
        <f>'Kurzeme valsts'!C19+'Latgale valsts'!C19+'Rīga, Pierīga valsts'!C19+'Vidzeme valsts'!C19+'Zemgale valsts'!C19</f>
        <v>977</v>
      </c>
      <c r="D19" s="47">
        <f>'Kurzeme valsts'!D19+'Latgale valsts'!D19+'Rīga, Pierīga valsts'!D19+'Vidzeme valsts'!D19+'Zemgale valsts'!D19</f>
        <v>548</v>
      </c>
      <c r="E19" s="47">
        <f>'Kurzeme valsts'!E19+'Latgale valsts'!E19+'Rīga, Pierīga valsts'!E19+'Vidzeme valsts'!E19+'Zemgale valsts'!E19</f>
        <v>0</v>
      </c>
      <c r="F19" s="47">
        <f>'Kurzeme valsts'!F19+'Latgale valsts'!F19+'Rīga, Pierīga valsts'!F19+'Vidzeme valsts'!F19+'Zemgale valsts'!F19</f>
        <v>0</v>
      </c>
      <c r="G19" s="30">
        <f t="shared" si="1"/>
        <v>1525</v>
      </c>
      <c r="H19" s="47">
        <f>'Kurzeme valsts'!H19+'Latgale valsts'!H19+'Rīga, Pierīga valsts'!H19+'Vidzeme valsts'!H19+'Zemgale valsts'!H19</f>
        <v>855</v>
      </c>
      <c r="I19" s="47">
        <f>'Kurzeme valsts'!I19+'Latgale valsts'!I19+'Rīga, Pierīga valsts'!I19+'Vidzeme valsts'!I19+'Zemgale valsts'!I19</f>
        <v>0</v>
      </c>
      <c r="J19" s="47">
        <f>'Kurzeme valsts'!J19+'Latgale valsts'!J19+'Rīga, Pierīga valsts'!J19+'Vidzeme valsts'!J19+'Zemgale valsts'!J19</f>
        <v>288</v>
      </c>
      <c r="K19" s="30">
        <f t="shared" si="2"/>
        <v>1143</v>
      </c>
      <c r="L19" s="30">
        <f t="shared" si="3"/>
        <v>2668</v>
      </c>
      <c r="M19" s="47">
        <f>'Kurzeme valsts'!M19+'Latgale valsts'!M19+'Rīga, Pierīga valsts'!M19+'Vidzeme valsts'!M19+'Zemgale valsts'!M19</f>
        <v>0</v>
      </c>
      <c r="N19" s="30">
        <f t="shared" si="4"/>
        <v>2668</v>
      </c>
      <c r="O19" s="45"/>
    </row>
    <row r="20" spans="1:15" ht="14.25" customHeight="1">
      <c r="A20" s="92" t="s">
        <v>54</v>
      </c>
      <c r="B20" s="23" t="s">
        <v>16</v>
      </c>
      <c r="C20" s="47">
        <f>'Kurzeme valsts'!C20+'Latgale valsts'!C20+'Rīga, Pierīga valsts'!C20+'Vidzeme valsts'!C20+'Zemgale valsts'!C20</f>
        <v>0</v>
      </c>
      <c r="D20" s="47">
        <f>'Kurzeme valsts'!D20+'Latgale valsts'!D20+'Rīga, Pierīga valsts'!D20+'Vidzeme valsts'!D20+'Zemgale valsts'!D20</f>
        <v>0</v>
      </c>
      <c r="E20" s="47">
        <f>'Kurzeme valsts'!E20+'Latgale valsts'!E20+'Rīga, Pierīga valsts'!E20+'Vidzeme valsts'!E20+'Zemgale valsts'!E20</f>
        <v>0</v>
      </c>
      <c r="F20" s="47">
        <f>'Kurzeme valsts'!F20+'Latgale valsts'!F20+'Rīga, Pierīga valsts'!F20+'Vidzeme valsts'!F20+'Zemgale valsts'!F20</f>
        <v>0</v>
      </c>
      <c r="G20" s="30">
        <f t="shared" si="1"/>
        <v>0</v>
      </c>
      <c r="H20" s="47">
        <f>'Kurzeme valsts'!H20+'Latgale valsts'!H20+'Rīga, Pierīga valsts'!H20+'Vidzeme valsts'!H20+'Zemgale valsts'!H20</f>
        <v>0</v>
      </c>
      <c r="I20" s="47">
        <f>'Kurzeme valsts'!I20+'Latgale valsts'!I20+'Rīga, Pierīga valsts'!I20+'Vidzeme valsts'!I20+'Zemgale valsts'!I20</f>
        <v>0</v>
      </c>
      <c r="J20" s="47">
        <f>'Kurzeme valsts'!J20+'Latgale valsts'!J20+'Rīga, Pierīga valsts'!J20+'Vidzeme valsts'!J20+'Zemgale valsts'!J20</f>
        <v>0</v>
      </c>
      <c r="K20" s="30">
        <f t="shared" si="2"/>
        <v>0</v>
      </c>
      <c r="L20" s="30">
        <f t="shared" si="3"/>
        <v>0</v>
      </c>
      <c r="M20" s="47">
        <f>'Kurzeme valsts'!M20+'Latgale valsts'!M20+'Rīga, Pierīga valsts'!M20+'Vidzeme valsts'!M20+'Zemgale valsts'!M20</f>
        <v>0</v>
      </c>
      <c r="N20" s="30">
        <f t="shared" si="4"/>
        <v>0</v>
      </c>
      <c r="O20" s="45"/>
    </row>
    <row r="21" spans="1:15" ht="14.25" customHeight="1">
      <c r="A21" s="92"/>
      <c r="B21" s="23" t="s">
        <v>17</v>
      </c>
      <c r="C21" s="47">
        <f>'Kurzeme valsts'!C21+'Latgale valsts'!C21+'Rīga, Pierīga valsts'!C21+'Vidzeme valsts'!C21+'Zemgale valsts'!C21</f>
        <v>0</v>
      </c>
      <c r="D21" s="47">
        <f>'Kurzeme valsts'!D21+'Latgale valsts'!D21+'Rīga, Pierīga valsts'!D21+'Vidzeme valsts'!D21+'Zemgale valsts'!D21</f>
        <v>0</v>
      </c>
      <c r="E21" s="47">
        <f>'Kurzeme valsts'!E21+'Latgale valsts'!E21+'Rīga, Pierīga valsts'!E21+'Vidzeme valsts'!E21+'Zemgale valsts'!E21</f>
        <v>0</v>
      </c>
      <c r="F21" s="47">
        <f>'Kurzeme valsts'!F21+'Latgale valsts'!F21+'Rīga, Pierīga valsts'!F21+'Vidzeme valsts'!F21+'Zemgale valsts'!F21</f>
        <v>0</v>
      </c>
      <c r="G21" s="30">
        <f t="shared" si="1"/>
        <v>0</v>
      </c>
      <c r="H21" s="47">
        <f>'Kurzeme valsts'!H21+'Latgale valsts'!H21+'Rīga, Pierīga valsts'!H21+'Vidzeme valsts'!H21+'Zemgale valsts'!H21</f>
        <v>0</v>
      </c>
      <c r="I21" s="47">
        <f>'Kurzeme valsts'!I21+'Latgale valsts'!I21+'Rīga, Pierīga valsts'!I21+'Vidzeme valsts'!I21+'Zemgale valsts'!I21</f>
        <v>0</v>
      </c>
      <c r="J21" s="47">
        <f>'Kurzeme valsts'!J21+'Latgale valsts'!J21+'Rīga, Pierīga valsts'!J21+'Vidzeme valsts'!J21+'Zemgale valsts'!J21</f>
        <v>0</v>
      </c>
      <c r="K21" s="30">
        <f t="shared" si="2"/>
        <v>0</v>
      </c>
      <c r="L21" s="30">
        <f t="shared" si="3"/>
        <v>0</v>
      </c>
      <c r="M21" s="47">
        <f>'Kurzeme valsts'!M21+'Latgale valsts'!M21+'Rīga, Pierīga valsts'!M21+'Vidzeme valsts'!M21+'Zemgale valsts'!M21</f>
        <v>0</v>
      </c>
      <c r="N21" s="30">
        <f t="shared" si="4"/>
        <v>0</v>
      </c>
      <c r="O21" s="45"/>
    </row>
    <row r="22" spans="1:15" ht="14.25" customHeight="1">
      <c r="A22" s="25" t="s">
        <v>21</v>
      </c>
      <c r="B22" s="23" t="s">
        <v>16</v>
      </c>
      <c r="C22" s="46">
        <f>'Kurzeme valsts'!C22+'Latgale valsts'!C22+'Rīga, Pierīga valsts'!C22+'Vidzeme valsts'!C22+'Zemgale valsts'!C22</f>
        <v>50.4</v>
      </c>
      <c r="D22" s="46">
        <f>'Kurzeme valsts'!D22+'Latgale valsts'!D22+'Rīga, Pierīga valsts'!D22+'Vidzeme valsts'!D22+'Zemgale valsts'!D22</f>
        <v>35.199999999999996</v>
      </c>
      <c r="E22" s="46">
        <f>'Kurzeme valsts'!E22+'Latgale valsts'!E22+'Rīga, Pierīga valsts'!E22+'Vidzeme valsts'!E22+'Zemgale valsts'!E22</f>
        <v>0</v>
      </c>
      <c r="F22" s="46">
        <f>'Kurzeme valsts'!F22+'Latgale valsts'!F22+'Rīga, Pierīga valsts'!F22+'Vidzeme valsts'!F22+'Zemgale valsts'!F22</f>
        <v>0</v>
      </c>
      <c r="G22" s="35">
        <f t="shared" si="1"/>
        <v>85.6</v>
      </c>
      <c r="H22" s="46">
        <f>'Kurzeme valsts'!H22+'Latgale valsts'!H22+'Rīga, Pierīga valsts'!H22+'Vidzeme valsts'!H22+'Zemgale valsts'!H22</f>
        <v>18.599999999999998</v>
      </c>
      <c r="I22" s="46">
        <f>'Kurzeme valsts'!I22+'Latgale valsts'!I22+'Rīga, Pierīga valsts'!I22+'Vidzeme valsts'!I22+'Zemgale valsts'!I22</f>
        <v>2.1</v>
      </c>
      <c r="J22" s="46">
        <f>'Kurzeme valsts'!J22+'Latgale valsts'!J22+'Rīga, Pierīga valsts'!J22+'Vidzeme valsts'!J22+'Zemgale valsts'!J22</f>
        <v>2.2</v>
      </c>
      <c r="K22" s="35">
        <f t="shared" si="2"/>
        <v>22.9</v>
      </c>
      <c r="L22" s="35">
        <f t="shared" si="3"/>
        <v>108.5</v>
      </c>
      <c r="M22" s="46">
        <f>'Kurzeme valsts'!M22+'Latgale valsts'!M22+'Rīga, Pierīga valsts'!M22+'Vidzeme valsts'!M22+'Zemgale valsts'!M22</f>
        <v>3.5</v>
      </c>
      <c r="N22" s="35">
        <f t="shared" si="4"/>
        <v>112</v>
      </c>
      <c r="O22" s="45"/>
    </row>
    <row r="23" spans="1:15" ht="14.25" customHeight="1">
      <c r="A23" s="25"/>
      <c r="B23" s="23" t="s">
        <v>17</v>
      </c>
      <c r="C23" s="47">
        <f>'Kurzeme valsts'!C23+'Latgale valsts'!C23+'Rīga, Pierīga valsts'!C23+'Vidzeme valsts'!C23+'Zemgale valsts'!C23</f>
        <v>5517</v>
      </c>
      <c r="D23" s="47">
        <f>'Kurzeme valsts'!D23+'Latgale valsts'!D23+'Rīga, Pierīga valsts'!D23+'Vidzeme valsts'!D23+'Zemgale valsts'!D23</f>
        <v>3941</v>
      </c>
      <c r="E23" s="47">
        <f>'Kurzeme valsts'!E23+'Latgale valsts'!E23+'Rīga, Pierīga valsts'!E23+'Vidzeme valsts'!E23+'Zemgale valsts'!E23</f>
        <v>0</v>
      </c>
      <c r="F23" s="47">
        <f>'Kurzeme valsts'!F23+'Latgale valsts'!F23+'Rīga, Pierīga valsts'!F23+'Vidzeme valsts'!F23+'Zemgale valsts'!F23</f>
        <v>0</v>
      </c>
      <c r="G23" s="30">
        <f t="shared" si="1"/>
        <v>9458</v>
      </c>
      <c r="H23" s="47">
        <f>'Kurzeme valsts'!H23+'Latgale valsts'!H23+'Rīga, Pierīga valsts'!H23+'Vidzeme valsts'!H23+'Zemgale valsts'!H23</f>
        <v>2928</v>
      </c>
      <c r="I23" s="47">
        <f>'Kurzeme valsts'!I23+'Latgale valsts'!I23+'Rīga, Pierīga valsts'!I23+'Vidzeme valsts'!I23+'Zemgale valsts'!I23</f>
        <v>227</v>
      </c>
      <c r="J23" s="47">
        <f>'Kurzeme valsts'!J23+'Latgale valsts'!J23+'Rīga, Pierīga valsts'!J23+'Vidzeme valsts'!J23+'Zemgale valsts'!J23</f>
        <v>98</v>
      </c>
      <c r="K23" s="30">
        <f t="shared" si="2"/>
        <v>3253</v>
      </c>
      <c r="L23" s="30">
        <f t="shared" si="3"/>
        <v>12711</v>
      </c>
      <c r="M23" s="47">
        <f>'Kurzeme valsts'!M23+'Latgale valsts'!M23+'Rīga, Pierīga valsts'!M23+'Vidzeme valsts'!M23+'Zemgale valsts'!M23</f>
        <v>347</v>
      </c>
      <c r="N23" s="30">
        <f t="shared" si="4"/>
        <v>13058</v>
      </c>
      <c r="O23" s="45"/>
    </row>
    <row r="24" spans="1:15" ht="14.25" customHeight="1">
      <c r="A24" s="90" t="s">
        <v>22</v>
      </c>
      <c r="B24" s="23" t="s">
        <v>16</v>
      </c>
      <c r="C24" s="46">
        <f>'Kurzeme valsts'!C24+'Latgale valsts'!C24+'Rīga, Pierīga valsts'!C24+'Vidzeme valsts'!C24+'Zemgale valsts'!C24</f>
        <v>305.03000000000003</v>
      </c>
      <c r="D24" s="46">
        <f>'Kurzeme valsts'!D24+'Latgale valsts'!D24+'Rīga, Pierīga valsts'!D24+'Vidzeme valsts'!D24+'Zemgale valsts'!D24</f>
        <v>87.04</v>
      </c>
      <c r="E24" s="46">
        <f>'Kurzeme valsts'!E24+'Latgale valsts'!E24+'Rīga, Pierīga valsts'!E24+'Vidzeme valsts'!E24+'Zemgale valsts'!E24</f>
        <v>14.8</v>
      </c>
      <c r="F24" s="46">
        <f>'Kurzeme valsts'!F24+'Latgale valsts'!F24+'Rīga, Pierīga valsts'!F24+'Vidzeme valsts'!F24+'Zemgale valsts'!F24</f>
        <v>1.4</v>
      </c>
      <c r="G24" s="35">
        <f t="shared" si="1"/>
        <v>408.27000000000004</v>
      </c>
      <c r="H24" s="46">
        <f>'Kurzeme valsts'!H24+'Latgale valsts'!H24+'Rīga, Pierīga valsts'!H24+'Vidzeme valsts'!H24+'Zemgale valsts'!H24</f>
        <v>126.84</v>
      </c>
      <c r="I24" s="46">
        <f>'Kurzeme valsts'!I24+'Latgale valsts'!I24+'Rīga, Pierīga valsts'!I24+'Vidzeme valsts'!I24+'Zemgale valsts'!I24</f>
        <v>7.3</v>
      </c>
      <c r="J24" s="46">
        <f>'Kurzeme valsts'!J24+'Latgale valsts'!J24+'Rīga, Pierīga valsts'!J24+'Vidzeme valsts'!J24+'Zemgale valsts'!J24</f>
        <v>23.72</v>
      </c>
      <c r="K24" s="35">
        <f t="shared" si="2"/>
        <v>157.86</v>
      </c>
      <c r="L24" s="35">
        <f t="shared" si="3"/>
        <v>566.1300000000001</v>
      </c>
      <c r="M24" s="46">
        <f>'Kurzeme valsts'!M24+'Latgale valsts'!M24+'Rīga, Pierīga valsts'!M24+'Vidzeme valsts'!M24+'Zemgale valsts'!M24</f>
        <v>5.300000000000001</v>
      </c>
      <c r="N24" s="35">
        <f t="shared" si="4"/>
        <v>571.4300000000001</v>
      </c>
      <c r="O24" s="45"/>
    </row>
    <row r="25" spans="1:15" ht="14.25" customHeight="1">
      <c r="A25" s="90"/>
      <c r="B25" s="23" t="s">
        <v>17</v>
      </c>
      <c r="C25" s="47">
        <f>'Kurzeme valsts'!C25+'Latgale valsts'!C25+'Rīga, Pierīga valsts'!C25+'Vidzeme valsts'!C25+'Zemgale valsts'!C25</f>
        <v>18744</v>
      </c>
      <c r="D25" s="47">
        <f>'Kurzeme valsts'!D25+'Latgale valsts'!D25+'Rīga, Pierīga valsts'!D25+'Vidzeme valsts'!D25+'Zemgale valsts'!D25</f>
        <v>4579</v>
      </c>
      <c r="E25" s="47">
        <f>'Kurzeme valsts'!E25+'Latgale valsts'!E25+'Rīga, Pierīga valsts'!E25+'Vidzeme valsts'!E25+'Zemgale valsts'!E25</f>
        <v>167</v>
      </c>
      <c r="F25" s="47">
        <f>'Kurzeme valsts'!F25+'Latgale valsts'!F25+'Rīga, Pierīga valsts'!F25+'Vidzeme valsts'!F25+'Zemgale valsts'!F25</f>
        <v>61</v>
      </c>
      <c r="G25" s="30">
        <f t="shared" si="1"/>
        <v>23551</v>
      </c>
      <c r="H25" s="47">
        <f>'Kurzeme valsts'!H25+'Latgale valsts'!H25+'Rīga, Pierīga valsts'!H25+'Vidzeme valsts'!H25+'Zemgale valsts'!H25</f>
        <v>4255</v>
      </c>
      <c r="I25" s="47">
        <f>'Kurzeme valsts'!I25+'Latgale valsts'!I25+'Rīga, Pierīga valsts'!I25+'Vidzeme valsts'!I25+'Zemgale valsts'!I25</f>
        <v>724</v>
      </c>
      <c r="J25" s="47">
        <f>'Kurzeme valsts'!J25+'Latgale valsts'!J25+'Rīga, Pierīga valsts'!J25+'Vidzeme valsts'!J25+'Zemgale valsts'!J25</f>
        <v>571</v>
      </c>
      <c r="K25" s="30">
        <f t="shared" si="2"/>
        <v>5550</v>
      </c>
      <c r="L25" s="30">
        <f t="shared" si="3"/>
        <v>29101</v>
      </c>
      <c r="M25" s="47">
        <f>'Kurzeme valsts'!M25+'Latgale valsts'!M25+'Rīga, Pierīga valsts'!M25+'Vidzeme valsts'!M25+'Zemgale valsts'!M25</f>
        <v>263</v>
      </c>
      <c r="N25" s="30">
        <f t="shared" si="4"/>
        <v>29364</v>
      </c>
      <c r="O25" s="45"/>
    </row>
    <row r="26" spans="1:15" ht="14.25" customHeight="1">
      <c r="A26" s="90" t="s">
        <v>23</v>
      </c>
      <c r="B26" s="23" t="s">
        <v>16</v>
      </c>
      <c r="C26" s="47">
        <f>'Kurzeme valsts'!C26+'Latgale valsts'!C26+'Rīga, Pierīga valsts'!C26+'Vidzeme valsts'!C26+'Zemgale valsts'!C26</f>
        <v>0</v>
      </c>
      <c r="D26" s="47">
        <f>'Kurzeme valsts'!D26+'Latgale valsts'!D26+'Rīga, Pierīga valsts'!D26+'Vidzeme valsts'!D26+'Zemgale valsts'!D26</f>
        <v>0</v>
      </c>
      <c r="E26" s="47">
        <f>'Kurzeme valsts'!E26+'Latgale valsts'!E26+'Rīga, Pierīga valsts'!E26+'Vidzeme valsts'!E26+'Zemgale valsts'!E26</f>
        <v>0</v>
      </c>
      <c r="F26" s="47">
        <f>'Kurzeme valsts'!F26+'Latgale valsts'!F26+'Rīga, Pierīga valsts'!F26+'Vidzeme valsts'!F26+'Zemgale valsts'!F26</f>
        <v>0</v>
      </c>
      <c r="G26" s="30">
        <f t="shared" si="1"/>
        <v>0</v>
      </c>
      <c r="H26" s="47">
        <f>'Kurzeme valsts'!H26+'Latgale valsts'!H26+'Rīga, Pierīga valsts'!H26+'Vidzeme valsts'!H26+'Zemgale valsts'!H26</f>
        <v>0</v>
      </c>
      <c r="I26" s="47">
        <f>'Kurzeme valsts'!I26+'Latgale valsts'!I26+'Rīga, Pierīga valsts'!I26+'Vidzeme valsts'!I26+'Zemgale valsts'!I26</f>
        <v>0</v>
      </c>
      <c r="J26" s="47">
        <f>'Kurzeme valsts'!J26+'Latgale valsts'!J26+'Rīga, Pierīga valsts'!J26+'Vidzeme valsts'!J26+'Zemgale valsts'!J26</f>
        <v>0</v>
      </c>
      <c r="K26" s="30">
        <f t="shared" si="2"/>
        <v>0</v>
      </c>
      <c r="L26" s="30">
        <f t="shared" si="3"/>
        <v>0</v>
      </c>
      <c r="M26" s="47">
        <f>'Kurzeme valsts'!M26+'Latgale valsts'!M26+'Rīga, Pierīga valsts'!M26+'Vidzeme valsts'!M26+'Zemgale valsts'!M26</f>
        <v>0</v>
      </c>
      <c r="N26" s="30">
        <f t="shared" si="4"/>
        <v>0</v>
      </c>
      <c r="O26" s="45"/>
    </row>
    <row r="27" spans="1:15" ht="14.25" customHeight="1">
      <c r="A27" s="90"/>
      <c r="B27" s="23" t="s">
        <v>17</v>
      </c>
      <c r="C27" s="47">
        <f>'Kurzeme valsts'!C27+'Latgale valsts'!C27+'Rīga, Pierīga valsts'!C27+'Vidzeme valsts'!C27+'Zemgale valsts'!C27</f>
        <v>0</v>
      </c>
      <c r="D27" s="47">
        <f>'Kurzeme valsts'!D27+'Latgale valsts'!D27+'Rīga, Pierīga valsts'!D27+'Vidzeme valsts'!D27+'Zemgale valsts'!D27</f>
        <v>0</v>
      </c>
      <c r="E27" s="47">
        <f>'Kurzeme valsts'!E27+'Latgale valsts'!E27+'Rīga, Pierīga valsts'!E27+'Vidzeme valsts'!E27+'Zemgale valsts'!E27</f>
        <v>0</v>
      </c>
      <c r="F27" s="47">
        <f>'Kurzeme valsts'!F27+'Latgale valsts'!F27+'Rīga, Pierīga valsts'!F27+'Vidzeme valsts'!F27+'Zemgale valsts'!F27</f>
        <v>0</v>
      </c>
      <c r="G27" s="30">
        <f t="shared" si="1"/>
        <v>0</v>
      </c>
      <c r="H27" s="47">
        <f>'Kurzeme valsts'!H27+'Latgale valsts'!H27+'Rīga, Pierīga valsts'!H27+'Vidzeme valsts'!H27+'Zemgale valsts'!H27</f>
        <v>0</v>
      </c>
      <c r="I27" s="47">
        <f>'Kurzeme valsts'!I27+'Latgale valsts'!I27+'Rīga, Pierīga valsts'!I27+'Vidzeme valsts'!I27+'Zemgale valsts'!I27</f>
        <v>0</v>
      </c>
      <c r="J27" s="47">
        <f>'Kurzeme valsts'!J27+'Latgale valsts'!J27+'Rīga, Pierīga valsts'!J27+'Vidzeme valsts'!J27+'Zemgale valsts'!J27</f>
        <v>0</v>
      </c>
      <c r="K27" s="30">
        <f t="shared" si="2"/>
        <v>0</v>
      </c>
      <c r="L27" s="30">
        <f t="shared" si="3"/>
        <v>0</v>
      </c>
      <c r="M27" s="47">
        <f>'Kurzeme valsts'!M27+'Latgale valsts'!M27+'Rīga, Pierīga valsts'!M27+'Vidzeme valsts'!M27+'Zemgale valsts'!M27</f>
        <v>0</v>
      </c>
      <c r="N27" s="30">
        <f t="shared" si="4"/>
        <v>0</v>
      </c>
      <c r="O27" s="45"/>
    </row>
    <row r="28" spans="1:15" ht="14.25" customHeight="1">
      <c r="A28" s="90" t="s">
        <v>24</v>
      </c>
      <c r="B28" s="23" t="s">
        <v>16</v>
      </c>
      <c r="C28" s="47">
        <f>'Kurzeme valsts'!C28+'Latgale valsts'!C28+'Rīga, Pierīga valsts'!C28+'Vidzeme valsts'!C28+'Zemgale valsts'!C28</f>
        <v>11.1</v>
      </c>
      <c r="D28" s="47">
        <f>'Kurzeme valsts'!D28+'Latgale valsts'!D28+'Rīga, Pierīga valsts'!D28+'Vidzeme valsts'!D28+'Zemgale valsts'!D28</f>
        <v>0</v>
      </c>
      <c r="E28" s="47">
        <f>'Kurzeme valsts'!E28+'Latgale valsts'!E28+'Rīga, Pierīga valsts'!E28+'Vidzeme valsts'!E28+'Zemgale valsts'!E28</f>
        <v>0</v>
      </c>
      <c r="F28" s="47">
        <f>'Kurzeme valsts'!F28+'Latgale valsts'!F28+'Rīga, Pierīga valsts'!F28+'Vidzeme valsts'!F28+'Zemgale valsts'!F28</f>
        <v>0</v>
      </c>
      <c r="G28" s="30">
        <f t="shared" si="1"/>
        <v>11.1</v>
      </c>
      <c r="H28" s="47">
        <f>'Kurzeme valsts'!H28+'Latgale valsts'!H28+'Rīga, Pierīga valsts'!H28+'Vidzeme valsts'!H28+'Zemgale valsts'!H28</f>
        <v>0.8</v>
      </c>
      <c r="I28" s="47">
        <f>'Kurzeme valsts'!I28+'Latgale valsts'!I28+'Rīga, Pierīga valsts'!I28+'Vidzeme valsts'!I28+'Zemgale valsts'!I28</f>
        <v>0</v>
      </c>
      <c r="J28" s="47">
        <f>'Kurzeme valsts'!J28+'Latgale valsts'!J28+'Rīga, Pierīga valsts'!J28+'Vidzeme valsts'!J28+'Zemgale valsts'!J28</f>
        <v>0</v>
      </c>
      <c r="K28" s="30">
        <f t="shared" si="2"/>
        <v>0.8</v>
      </c>
      <c r="L28" s="30">
        <f t="shared" si="3"/>
        <v>11.9</v>
      </c>
      <c r="M28" s="47">
        <f>'Kurzeme valsts'!M28+'Latgale valsts'!M28+'Rīga, Pierīga valsts'!M28+'Vidzeme valsts'!M28+'Zemgale valsts'!M28</f>
        <v>0</v>
      </c>
      <c r="N28" s="30">
        <f t="shared" si="4"/>
        <v>11.9</v>
      </c>
      <c r="O28" s="45"/>
    </row>
    <row r="29" spans="1:15" ht="14.25" customHeight="1">
      <c r="A29" s="90"/>
      <c r="B29" s="23" t="s">
        <v>17</v>
      </c>
      <c r="C29" s="47">
        <f>'Kurzeme valsts'!C29+'Latgale valsts'!C29+'Rīga, Pierīga valsts'!C29+'Vidzeme valsts'!C29+'Zemgale valsts'!C29</f>
        <v>845</v>
      </c>
      <c r="D29" s="47">
        <f>'Kurzeme valsts'!D29+'Latgale valsts'!D29+'Rīga, Pierīga valsts'!D29+'Vidzeme valsts'!D29+'Zemgale valsts'!D29</f>
        <v>0</v>
      </c>
      <c r="E29" s="47">
        <f>'Kurzeme valsts'!E29+'Latgale valsts'!E29+'Rīga, Pierīga valsts'!E29+'Vidzeme valsts'!E29+'Zemgale valsts'!E29</f>
        <v>0</v>
      </c>
      <c r="F29" s="47">
        <f>'Kurzeme valsts'!F29+'Latgale valsts'!F29+'Rīga, Pierīga valsts'!F29+'Vidzeme valsts'!F29+'Zemgale valsts'!F29</f>
        <v>0</v>
      </c>
      <c r="G29" s="30">
        <f t="shared" si="1"/>
        <v>845</v>
      </c>
      <c r="H29" s="47">
        <f>'Kurzeme valsts'!H29+'Latgale valsts'!H29+'Rīga, Pierīga valsts'!H29+'Vidzeme valsts'!H29+'Zemgale valsts'!H29</f>
        <v>2</v>
      </c>
      <c r="I29" s="47">
        <f>'Kurzeme valsts'!I29+'Latgale valsts'!I29+'Rīga, Pierīga valsts'!I29+'Vidzeme valsts'!I29+'Zemgale valsts'!I29</f>
        <v>0</v>
      </c>
      <c r="J29" s="47">
        <f>'Kurzeme valsts'!J29+'Latgale valsts'!J29+'Rīga, Pierīga valsts'!J29+'Vidzeme valsts'!J29+'Zemgale valsts'!J29</f>
        <v>0</v>
      </c>
      <c r="K29" s="30">
        <f t="shared" si="2"/>
        <v>2</v>
      </c>
      <c r="L29" s="30">
        <f t="shared" si="3"/>
        <v>847</v>
      </c>
      <c r="M29" s="47">
        <f>'Kurzeme valsts'!M29+'Latgale valsts'!M29+'Rīga, Pierīga valsts'!M29+'Vidzeme valsts'!M29+'Zemgale valsts'!M29</f>
        <v>0</v>
      </c>
      <c r="N29" s="30">
        <f t="shared" si="4"/>
        <v>847</v>
      </c>
      <c r="O29" s="45"/>
    </row>
    <row r="30" spans="1:15" ht="14.25" customHeight="1">
      <c r="A30" s="90" t="s">
        <v>25</v>
      </c>
      <c r="B30" s="23" t="s">
        <v>16</v>
      </c>
      <c r="C30" s="46">
        <f>'Kurzeme valsts'!C30+'Latgale valsts'!C30+'Rīga, Pierīga valsts'!C30+'Vidzeme valsts'!C30+'Zemgale valsts'!C30</f>
        <v>282.79999999999995</v>
      </c>
      <c r="D30" s="46">
        <f>'Kurzeme valsts'!D30+'Latgale valsts'!D30+'Rīga, Pierīga valsts'!D30+'Vidzeme valsts'!D30+'Zemgale valsts'!D30</f>
        <v>71.67999999999999</v>
      </c>
      <c r="E30" s="46">
        <f>'Kurzeme valsts'!E30+'Latgale valsts'!E30+'Rīga, Pierīga valsts'!E30+'Vidzeme valsts'!E30+'Zemgale valsts'!E30</f>
        <v>0.2</v>
      </c>
      <c r="F30" s="46">
        <f>'Kurzeme valsts'!F30+'Latgale valsts'!F30+'Rīga, Pierīga valsts'!F30+'Vidzeme valsts'!F30+'Zemgale valsts'!F30</f>
        <v>0.30000000000000004</v>
      </c>
      <c r="G30" s="35">
        <f t="shared" si="1"/>
        <v>354.97999999999996</v>
      </c>
      <c r="H30" s="46">
        <f>'Kurzeme valsts'!H30+'Latgale valsts'!H30+'Rīga, Pierīga valsts'!H30+'Vidzeme valsts'!H30+'Zemgale valsts'!H30</f>
        <v>69.62</v>
      </c>
      <c r="I30" s="46">
        <f>'Kurzeme valsts'!I30+'Latgale valsts'!I30+'Rīga, Pierīga valsts'!I30+'Vidzeme valsts'!I30+'Zemgale valsts'!I30</f>
        <v>6.74</v>
      </c>
      <c r="J30" s="46">
        <f>'Kurzeme valsts'!J30+'Latgale valsts'!J30+'Rīga, Pierīga valsts'!J30+'Vidzeme valsts'!J30+'Zemgale valsts'!J30</f>
        <v>11.37</v>
      </c>
      <c r="K30" s="35">
        <f t="shared" si="2"/>
        <v>87.73</v>
      </c>
      <c r="L30" s="35">
        <f t="shared" si="3"/>
        <v>442.71</v>
      </c>
      <c r="M30" s="46">
        <f>'Kurzeme valsts'!M30+'Latgale valsts'!M30+'Rīga, Pierīga valsts'!M30+'Vidzeme valsts'!M30+'Zemgale valsts'!M30</f>
        <v>4.43</v>
      </c>
      <c r="N30" s="35">
        <f t="shared" si="4"/>
        <v>447.14</v>
      </c>
      <c r="O30" s="45"/>
    </row>
    <row r="31" spans="1:15" ht="14.25" customHeight="1">
      <c r="A31" s="90"/>
      <c r="B31" s="23" t="s">
        <v>17</v>
      </c>
      <c r="C31" s="47">
        <f>'Kurzeme valsts'!C31+'Latgale valsts'!C31+'Rīga, Pierīga valsts'!C31+'Vidzeme valsts'!C31+'Zemgale valsts'!C31</f>
        <v>54851</v>
      </c>
      <c r="D31" s="47">
        <f>'Kurzeme valsts'!D31+'Latgale valsts'!D31+'Rīga, Pierīga valsts'!D31+'Vidzeme valsts'!D31+'Zemgale valsts'!D31</f>
        <v>10236</v>
      </c>
      <c r="E31" s="47">
        <f>'Kurzeme valsts'!E31+'Latgale valsts'!E31+'Rīga, Pierīga valsts'!E31+'Vidzeme valsts'!E31+'Zemgale valsts'!E31</f>
        <v>35</v>
      </c>
      <c r="F31" s="47">
        <f>'Kurzeme valsts'!F31+'Latgale valsts'!F31+'Rīga, Pierīga valsts'!F31+'Vidzeme valsts'!F31+'Zemgale valsts'!F31</f>
        <v>17</v>
      </c>
      <c r="G31" s="30">
        <f t="shared" si="1"/>
        <v>65139</v>
      </c>
      <c r="H31" s="47">
        <f>'Kurzeme valsts'!H31+'Latgale valsts'!H31+'Rīga, Pierīga valsts'!H31+'Vidzeme valsts'!H31+'Zemgale valsts'!H31</f>
        <v>9176</v>
      </c>
      <c r="I31" s="47">
        <f>'Kurzeme valsts'!I31+'Latgale valsts'!I31+'Rīga, Pierīga valsts'!I31+'Vidzeme valsts'!I31+'Zemgale valsts'!I31</f>
        <v>1027</v>
      </c>
      <c r="J31" s="47">
        <f>'Kurzeme valsts'!J31+'Latgale valsts'!J31+'Rīga, Pierīga valsts'!J31+'Vidzeme valsts'!J31+'Zemgale valsts'!J31</f>
        <v>1719</v>
      </c>
      <c r="K31" s="30">
        <f t="shared" si="2"/>
        <v>11922</v>
      </c>
      <c r="L31" s="30">
        <f t="shared" si="3"/>
        <v>77061</v>
      </c>
      <c r="M31" s="47">
        <f>'Kurzeme valsts'!M31+'Latgale valsts'!M31+'Rīga, Pierīga valsts'!M31+'Vidzeme valsts'!M31+'Zemgale valsts'!M31</f>
        <v>410</v>
      </c>
      <c r="N31" s="30">
        <f t="shared" si="4"/>
        <v>77471</v>
      </c>
      <c r="O31" s="45"/>
    </row>
    <row r="32" spans="1:15" ht="14.25" customHeight="1">
      <c r="A32" s="90" t="s">
        <v>26</v>
      </c>
      <c r="B32" s="23" t="s">
        <v>16</v>
      </c>
      <c r="C32" s="47">
        <f>'Kurzeme valsts'!C32+'Latgale valsts'!C32+'Rīga, Pierīga valsts'!C32+'Vidzeme valsts'!C32+'Zemgale valsts'!C32</f>
        <v>14.100000000000001</v>
      </c>
      <c r="D32" s="47">
        <f>'Kurzeme valsts'!D32+'Latgale valsts'!D32+'Rīga, Pierīga valsts'!D32+'Vidzeme valsts'!D32+'Zemgale valsts'!D32</f>
        <v>4</v>
      </c>
      <c r="E32" s="47">
        <f>'Kurzeme valsts'!E32+'Latgale valsts'!E32+'Rīga, Pierīga valsts'!E32+'Vidzeme valsts'!E32+'Zemgale valsts'!E32</f>
        <v>0</v>
      </c>
      <c r="F32" s="47">
        <f>'Kurzeme valsts'!F32+'Latgale valsts'!F32+'Rīga, Pierīga valsts'!F32+'Vidzeme valsts'!F32+'Zemgale valsts'!F32</f>
        <v>0.4</v>
      </c>
      <c r="G32" s="30">
        <f t="shared" si="1"/>
        <v>18.5</v>
      </c>
      <c r="H32" s="47">
        <f>'Kurzeme valsts'!H32+'Latgale valsts'!H32+'Rīga, Pierīga valsts'!H32+'Vidzeme valsts'!H32+'Zemgale valsts'!H32</f>
        <v>7.2</v>
      </c>
      <c r="I32" s="47">
        <f>'Kurzeme valsts'!I32+'Latgale valsts'!I32+'Rīga, Pierīga valsts'!I32+'Vidzeme valsts'!I32+'Zemgale valsts'!I32</f>
        <v>0</v>
      </c>
      <c r="J32" s="47">
        <f>'Kurzeme valsts'!J32+'Latgale valsts'!J32+'Rīga, Pierīga valsts'!J32+'Vidzeme valsts'!J32+'Zemgale valsts'!J32</f>
        <v>0</v>
      </c>
      <c r="K32" s="30">
        <f t="shared" si="2"/>
        <v>7.2</v>
      </c>
      <c r="L32" s="30">
        <f t="shared" si="3"/>
        <v>25.7</v>
      </c>
      <c r="M32" s="47">
        <f>'Kurzeme valsts'!M32+'Latgale valsts'!M32+'Rīga, Pierīga valsts'!M32+'Vidzeme valsts'!M32+'Zemgale valsts'!M32</f>
        <v>0</v>
      </c>
      <c r="N32" s="30">
        <f t="shared" si="4"/>
        <v>25.7</v>
      </c>
      <c r="O32" s="45"/>
    </row>
    <row r="33" spans="1:15" ht="14.25" customHeight="1">
      <c r="A33" s="90"/>
      <c r="B33" s="23" t="s">
        <v>17</v>
      </c>
      <c r="C33" s="47">
        <f>'Kurzeme valsts'!C33+'Latgale valsts'!C33+'Rīga, Pierīga valsts'!C33+'Vidzeme valsts'!C33+'Zemgale valsts'!C33</f>
        <v>225</v>
      </c>
      <c r="D33" s="47">
        <f>'Kurzeme valsts'!D33+'Latgale valsts'!D33+'Rīga, Pierīga valsts'!D33+'Vidzeme valsts'!D33+'Zemgale valsts'!D33</f>
        <v>80</v>
      </c>
      <c r="E33" s="47">
        <f>'Kurzeme valsts'!E33+'Latgale valsts'!E33+'Rīga, Pierīga valsts'!E33+'Vidzeme valsts'!E33+'Zemgale valsts'!E33</f>
        <v>0</v>
      </c>
      <c r="F33" s="47">
        <f>'Kurzeme valsts'!F33+'Latgale valsts'!F33+'Rīga, Pierīga valsts'!F33+'Vidzeme valsts'!F33+'Zemgale valsts'!F33</f>
        <v>4</v>
      </c>
      <c r="G33" s="30">
        <f t="shared" si="1"/>
        <v>309</v>
      </c>
      <c r="H33" s="47">
        <f>'Kurzeme valsts'!H33+'Latgale valsts'!H33+'Rīga, Pierīga valsts'!H33+'Vidzeme valsts'!H33+'Zemgale valsts'!H33</f>
        <v>25</v>
      </c>
      <c r="I33" s="47">
        <f>'Kurzeme valsts'!I33+'Latgale valsts'!I33+'Rīga, Pierīga valsts'!I33+'Vidzeme valsts'!I33+'Zemgale valsts'!I33</f>
        <v>0</v>
      </c>
      <c r="J33" s="47">
        <f>'Kurzeme valsts'!J33+'Latgale valsts'!J33+'Rīga, Pierīga valsts'!J33+'Vidzeme valsts'!J33+'Zemgale valsts'!J33</f>
        <v>0</v>
      </c>
      <c r="K33" s="30">
        <f t="shared" si="2"/>
        <v>25</v>
      </c>
      <c r="L33" s="30">
        <f t="shared" si="3"/>
        <v>334</v>
      </c>
      <c r="M33" s="47">
        <f>'Kurzeme valsts'!M33+'Latgale valsts'!M33+'Rīga, Pierīga valsts'!M33+'Vidzeme valsts'!M33+'Zemgale valsts'!M33</f>
        <v>0</v>
      </c>
      <c r="N33" s="30">
        <f t="shared" si="4"/>
        <v>334</v>
      </c>
      <c r="O33" s="45"/>
    </row>
    <row r="34" spans="1:15" ht="14.25" customHeight="1">
      <c r="A34" s="90" t="s">
        <v>27</v>
      </c>
      <c r="B34" s="23" t="s">
        <v>16</v>
      </c>
      <c r="C34" s="46">
        <f>'Kurzeme valsts'!C34+'Latgale valsts'!C34+'Rīga, Pierīga valsts'!C34+'Vidzeme valsts'!C34+'Zemgale valsts'!C34</f>
        <v>0.23</v>
      </c>
      <c r="D34" s="46">
        <f>'Kurzeme valsts'!D34+'Latgale valsts'!D34+'Rīga, Pierīga valsts'!D34+'Vidzeme valsts'!D34+'Zemgale valsts'!D34</f>
        <v>0</v>
      </c>
      <c r="E34" s="46">
        <f>'Kurzeme valsts'!E34+'Latgale valsts'!E34+'Rīga, Pierīga valsts'!E34+'Vidzeme valsts'!E34+'Zemgale valsts'!E34</f>
        <v>0</v>
      </c>
      <c r="F34" s="46">
        <f>'Kurzeme valsts'!F34+'Latgale valsts'!F34+'Rīga, Pierīga valsts'!F34+'Vidzeme valsts'!F34+'Zemgale valsts'!F34</f>
        <v>0</v>
      </c>
      <c r="G34" s="35">
        <f t="shared" si="1"/>
        <v>0.23</v>
      </c>
      <c r="H34" s="46">
        <f>'Kurzeme valsts'!H34+'Latgale valsts'!H34+'Rīga, Pierīga valsts'!H34+'Vidzeme valsts'!H34+'Zemgale valsts'!H34</f>
        <v>0</v>
      </c>
      <c r="I34" s="46">
        <f>'Kurzeme valsts'!I34+'Latgale valsts'!I34+'Rīga, Pierīga valsts'!I34+'Vidzeme valsts'!I34+'Zemgale valsts'!I34</f>
        <v>0</v>
      </c>
      <c r="J34" s="46">
        <f>'Kurzeme valsts'!J34+'Latgale valsts'!J34+'Rīga, Pierīga valsts'!J34+'Vidzeme valsts'!J34+'Zemgale valsts'!J34</f>
        <v>0</v>
      </c>
      <c r="K34" s="35">
        <f t="shared" si="2"/>
        <v>0</v>
      </c>
      <c r="L34" s="35">
        <f t="shared" si="3"/>
        <v>0.23</v>
      </c>
      <c r="M34" s="46">
        <f>'Kurzeme valsts'!M34+'Latgale valsts'!M34+'Rīga, Pierīga valsts'!M34+'Vidzeme valsts'!M34+'Zemgale valsts'!M34</f>
        <v>0</v>
      </c>
      <c r="N34" s="35">
        <f t="shared" si="4"/>
        <v>0.23</v>
      </c>
      <c r="O34" s="45"/>
    </row>
    <row r="35" spans="1:15" ht="14.25" customHeight="1">
      <c r="A35" s="90"/>
      <c r="B35" s="23" t="s">
        <v>17</v>
      </c>
      <c r="C35" s="47">
        <f>'Kurzeme valsts'!C35+'Latgale valsts'!C35+'Rīga, Pierīga valsts'!C35+'Vidzeme valsts'!C35+'Zemgale valsts'!C35</f>
        <v>22</v>
      </c>
      <c r="D35" s="47">
        <f>'Kurzeme valsts'!D35+'Latgale valsts'!D35+'Rīga, Pierīga valsts'!D35+'Vidzeme valsts'!D35+'Zemgale valsts'!D35</f>
        <v>0</v>
      </c>
      <c r="E35" s="47">
        <f>'Kurzeme valsts'!E35+'Latgale valsts'!E35+'Rīga, Pierīga valsts'!E35+'Vidzeme valsts'!E35+'Zemgale valsts'!E35</f>
        <v>0</v>
      </c>
      <c r="F35" s="47">
        <f>'Kurzeme valsts'!F35+'Latgale valsts'!F35+'Rīga, Pierīga valsts'!F35+'Vidzeme valsts'!F35+'Zemgale valsts'!F35</f>
        <v>0</v>
      </c>
      <c r="G35" s="30">
        <f t="shared" si="1"/>
        <v>22</v>
      </c>
      <c r="H35" s="47">
        <f>'Kurzeme valsts'!H35+'Latgale valsts'!H35+'Rīga, Pierīga valsts'!H35+'Vidzeme valsts'!H35+'Zemgale valsts'!H35</f>
        <v>0</v>
      </c>
      <c r="I35" s="47">
        <f>'Kurzeme valsts'!I35+'Latgale valsts'!I35+'Rīga, Pierīga valsts'!I35+'Vidzeme valsts'!I35+'Zemgale valsts'!I35</f>
        <v>0</v>
      </c>
      <c r="J35" s="47">
        <f>'Kurzeme valsts'!J35+'Latgale valsts'!J35+'Rīga, Pierīga valsts'!J35+'Vidzeme valsts'!J35+'Zemgale valsts'!J35</f>
        <v>0</v>
      </c>
      <c r="K35" s="30">
        <f t="shared" si="2"/>
        <v>0</v>
      </c>
      <c r="L35" s="30">
        <f t="shared" si="3"/>
        <v>22</v>
      </c>
      <c r="M35" s="47">
        <f>'Kurzeme valsts'!M35+'Latgale valsts'!M35+'Rīga, Pierīga valsts'!M35+'Vidzeme valsts'!M35+'Zemgale valsts'!M35</f>
        <v>0</v>
      </c>
      <c r="N35" s="30">
        <f t="shared" si="4"/>
        <v>22</v>
      </c>
      <c r="O35" s="45"/>
    </row>
    <row r="36" spans="1:15" ht="14.25" customHeight="1">
      <c r="A36" s="90" t="s">
        <v>28</v>
      </c>
      <c r="B36" s="23" t="s">
        <v>16</v>
      </c>
      <c r="C36" s="46">
        <f>'Kurzeme valsts'!C36+'Latgale valsts'!C36+'Rīga, Pierīga valsts'!C36+'Vidzeme valsts'!C36+'Zemgale valsts'!C36</f>
        <v>208.96000000000004</v>
      </c>
      <c r="D36" s="46">
        <f>'Kurzeme valsts'!D36+'Latgale valsts'!D36+'Rīga, Pierīga valsts'!D36+'Vidzeme valsts'!D36+'Zemgale valsts'!D36</f>
        <v>2.1</v>
      </c>
      <c r="E36" s="46">
        <f>'Kurzeme valsts'!E36+'Latgale valsts'!E36+'Rīga, Pierīga valsts'!E36+'Vidzeme valsts'!E36+'Zemgale valsts'!E36</f>
        <v>0</v>
      </c>
      <c r="F36" s="46">
        <f>'Kurzeme valsts'!F36+'Latgale valsts'!F36+'Rīga, Pierīga valsts'!F36+'Vidzeme valsts'!F36+'Zemgale valsts'!F36</f>
        <v>0</v>
      </c>
      <c r="G36" s="35">
        <f t="shared" si="1"/>
        <v>211.06000000000003</v>
      </c>
      <c r="H36" s="46">
        <f>'Kurzeme valsts'!H36+'Latgale valsts'!H36+'Rīga, Pierīga valsts'!H36+'Vidzeme valsts'!H36+'Zemgale valsts'!H36</f>
        <v>0.1</v>
      </c>
      <c r="I36" s="46">
        <f>'Kurzeme valsts'!I36+'Latgale valsts'!I36+'Rīga, Pierīga valsts'!I36+'Vidzeme valsts'!I36+'Zemgale valsts'!I36</f>
        <v>8.9</v>
      </c>
      <c r="J36" s="46">
        <f>'Kurzeme valsts'!J36+'Latgale valsts'!J36+'Rīga, Pierīga valsts'!J36+'Vidzeme valsts'!J36+'Zemgale valsts'!J36</f>
        <v>0.1</v>
      </c>
      <c r="K36" s="35">
        <f t="shared" si="2"/>
        <v>9.1</v>
      </c>
      <c r="L36" s="35">
        <f t="shared" si="3"/>
        <v>220.16000000000003</v>
      </c>
      <c r="M36" s="46">
        <f>'Kurzeme valsts'!M36+'Latgale valsts'!M36+'Rīga, Pierīga valsts'!M36+'Vidzeme valsts'!M36+'Zemgale valsts'!M36</f>
        <v>0</v>
      </c>
      <c r="N36" s="35">
        <f t="shared" si="4"/>
        <v>220.16000000000003</v>
      </c>
      <c r="O36" s="45"/>
    </row>
    <row r="37" spans="1:15" ht="14.25" customHeight="1">
      <c r="A37" s="90"/>
      <c r="B37" s="23" t="s">
        <v>17</v>
      </c>
      <c r="C37" s="47">
        <f>'Kurzeme valsts'!C37+'Latgale valsts'!C37+'Rīga, Pierīga valsts'!C37+'Vidzeme valsts'!C37+'Zemgale valsts'!C37</f>
        <v>470</v>
      </c>
      <c r="D37" s="47">
        <f>'Kurzeme valsts'!D37+'Latgale valsts'!D37+'Rīga, Pierīga valsts'!D37+'Vidzeme valsts'!D37+'Zemgale valsts'!D37</f>
        <v>3</v>
      </c>
      <c r="E37" s="47">
        <f>'Kurzeme valsts'!E37+'Latgale valsts'!E37+'Rīga, Pierīga valsts'!E37+'Vidzeme valsts'!E37+'Zemgale valsts'!E37</f>
        <v>0</v>
      </c>
      <c r="F37" s="47">
        <f>'Kurzeme valsts'!F37+'Latgale valsts'!F37+'Rīga, Pierīga valsts'!F37+'Vidzeme valsts'!F37+'Zemgale valsts'!F37</f>
        <v>0</v>
      </c>
      <c r="G37" s="30">
        <f t="shared" si="1"/>
        <v>473</v>
      </c>
      <c r="H37" s="47">
        <f>'Kurzeme valsts'!H37+'Latgale valsts'!H37+'Rīga, Pierīga valsts'!H37+'Vidzeme valsts'!H37+'Zemgale valsts'!H37</f>
        <v>1</v>
      </c>
      <c r="I37" s="47">
        <f>'Kurzeme valsts'!I37+'Latgale valsts'!I37+'Rīga, Pierīga valsts'!I37+'Vidzeme valsts'!I37+'Zemgale valsts'!I37</f>
        <v>21</v>
      </c>
      <c r="J37" s="47">
        <f>'Kurzeme valsts'!J37+'Latgale valsts'!J37+'Rīga, Pierīga valsts'!J37+'Vidzeme valsts'!J37+'Zemgale valsts'!J37</f>
        <v>1</v>
      </c>
      <c r="K37" s="30">
        <f t="shared" si="2"/>
        <v>23</v>
      </c>
      <c r="L37" s="30">
        <f t="shared" si="3"/>
        <v>496</v>
      </c>
      <c r="M37" s="47">
        <f>'Kurzeme valsts'!M37+'Latgale valsts'!M37+'Rīga, Pierīga valsts'!M37+'Vidzeme valsts'!M37+'Zemgale valsts'!M37</f>
        <v>0</v>
      </c>
      <c r="N37" s="30">
        <f t="shared" si="4"/>
        <v>496</v>
      </c>
      <c r="O37" s="45"/>
    </row>
    <row r="38" spans="1:16" ht="12.75" customHeight="1">
      <c r="A38" s="25" t="s">
        <v>29</v>
      </c>
      <c r="B38" s="23" t="s">
        <v>16</v>
      </c>
      <c r="C38" s="35">
        <f>C4+C12+C14+C16+C18+C20+C22+C24+C26+C28+C30+C32+C34+C36</f>
        <v>22133.37</v>
      </c>
      <c r="D38" s="35">
        <f aca="true" t="shared" si="5" ref="D38:M39">D4+D12+D14+D16+D18+D20+D22+D24+D26+D28+D30+D32+D34+D36</f>
        <v>15356.910000000003</v>
      </c>
      <c r="E38" s="35">
        <f t="shared" si="5"/>
        <v>35.10000000000001</v>
      </c>
      <c r="F38" s="35">
        <f t="shared" si="5"/>
        <v>291.59999999999997</v>
      </c>
      <c r="G38" s="35">
        <f t="shared" si="5"/>
        <v>37816.979999999996</v>
      </c>
      <c r="H38" s="35">
        <f t="shared" si="5"/>
        <v>10088.57</v>
      </c>
      <c r="I38" s="35">
        <f t="shared" si="5"/>
        <v>523.77</v>
      </c>
      <c r="J38" s="35">
        <f>J4+J12+J14+J16+J18+J20+J22+J24+J26+J28+J30+J32+J34+J36</f>
        <v>1028.29</v>
      </c>
      <c r="K38" s="35">
        <f>K4+K12+K14+K16+K18+K20+K22+K24+K26+K28+K30+K32+K34+K36</f>
        <v>11640.63</v>
      </c>
      <c r="L38" s="35">
        <f>L4+L12+L14+L16+L18+L20+L22+L24+L26+L28+L30+L32+L34+L36</f>
        <v>49457.61</v>
      </c>
      <c r="M38" s="35">
        <f>M4+M12+M14+M16+M18+M20+M22+M24+M26+M28+M30+M32+M34+M36</f>
        <v>233.83</v>
      </c>
      <c r="N38" s="38">
        <f>N4+N12+N14+N16+N18+N20+N22+N24+N26+N28+N30+N32+N34+N36</f>
        <v>49691.44</v>
      </c>
      <c r="O38" s="48"/>
      <c r="P38" s="2"/>
    </row>
    <row r="39" spans="1:16" ht="12.75" customHeight="1">
      <c r="A39" s="23"/>
      <c r="B39" s="23" t="s">
        <v>17</v>
      </c>
      <c r="C39" s="30">
        <f>C5+C13+C15+C17+C19+C21+C23+C25+C27+C29+C31+C33+C35+C37</f>
        <v>2187737</v>
      </c>
      <c r="D39" s="30">
        <f>D5+D13+D15+D17+D19+D21+D23+D25+D27+D29+D31+D33+D35+D37</f>
        <v>1114966</v>
      </c>
      <c r="E39" s="30">
        <f t="shared" si="5"/>
        <v>315</v>
      </c>
      <c r="F39" s="30">
        <f t="shared" si="5"/>
        <v>28417</v>
      </c>
      <c r="G39" s="30">
        <f t="shared" si="5"/>
        <v>3331435</v>
      </c>
      <c r="H39" s="30">
        <f t="shared" si="5"/>
        <v>1692000</v>
      </c>
      <c r="I39" s="30">
        <f t="shared" si="5"/>
        <v>82418</v>
      </c>
      <c r="J39" s="30">
        <f t="shared" si="5"/>
        <v>278798</v>
      </c>
      <c r="K39" s="30">
        <f t="shared" si="5"/>
        <v>2053216</v>
      </c>
      <c r="L39" s="30">
        <f t="shared" si="5"/>
        <v>5384651</v>
      </c>
      <c r="M39" s="30">
        <f t="shared" si="5"/>
        <v>43409</v>
      </c>
      <c r="N39" s="30">
        <f>N5+N13+N15+N17+N19+N21+N23+N25+N27+N29+N31+N33+N35+N37</f>
        <v>5428060</v>
      </c>
      <c r="O39" s="45"/>
      <c r="P39" s="2"/>
    </row>
    <row r="40" spans="3:15" ht="12.7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3:15" ht="12.7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3:15" ht="12.7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18" bottom="0.17" header="0.17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1.8515625" style="44" customWidth="1"/>
    <col min="2" max="2" width="4.00390625" style="44" customWidth="1"/>
    <col min="3" max="3" width="8.28125" style="44" customWidth="1"/>
    <col min="4" max="4" width="8.00390625" style="44" customWidth="1"/>
    <col min="5" max="5" width="6.28125" style="44" customWidth="1"/>
    <col min="6" max="6" width="7.28125" style="44" customWidth="1"/>
    <col min="7" max="7" width="12.57421875" style="44" customWidth="1"/>
    <col min="8" max="8" width="8.7109375" style="44" customWidth="1"/>
    <col min="9" max="9" width="6.8515625" style="44" customWidth="1"/>
    <col min="10" max="10" width="7.00390625" style="44" customWidth="1"/>
    <col min="11" max="11" width="11.57421875" style="44" customWidth="1"/>
    <col min="12" max="12" width="7.8515625" style="44" customWidth="1"/>
    <col min="13" max="13" width="8.421875" style="44" customWidth="1"/>
    <col min="14" max="14" width="12.00390625" style="44" customWidth="1"/>
    <col min="15" max="16384" width="9.140625" style="44" customWidth="1"/>
  </cols>
  <sheetData>
    <row r="1" ht="11.25" customHeight="1">
      <c r="A1" s="44" t="s">
        <v>42</v>
      </c>
    </row>
    <row r="2" spans="1:14" ht="12.75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27" customHeight="1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6" ht="15.75" customHeight="1">
      <c r="A4" s="25" t="s">
        <v>15</v>
      </c>
      <c r="B4" s="23" t="s">
        <v>16</v>
      </c>
      <c r="C4" s="18">
        <f>C6+C8+C10</f>
        <v>5628.87</v>
      </c>
      <c r="D4" s="18">
        <f>D6+D8+D10</f>
        <v>3728.3700000000003</v>
      </c>
      <c r="E4" s="18">
        <f>E6+E8+E10</f>
        <v>30.1</v>
      </c>
      <c r="F4" s="18">
        <f aca="true" t="shared" si="0" ref="F4:N5">F6+F8+F10</f>
        <v>112.13999999999999</v>
      </c>
      <c r="G4" s="18">
        <f t="shared" si="0"/>
        <v>9499.480000000001</v>
      </c>
      <c r="H4" s="18">
        <f t="shared" si="0"/>
        <v>9458.050000000001</v>
      </c>
      <c r="I4" s="18">
        <f t="shared" si="0"/>
        <v>587.21</v>
      </c>
      <c r="J4" s="18">
        <f t="shared" si="0"/>
        <v>2610.6899999999996</v>
      </c>
      <c r="K4" s="18">
        <f t="shared" si="0"/>
        <v>12655.95</v>
      </c>
      <c r="L4" s="18">
        <f t="shared" si="0"/>
        <v>22155.43</v>
      </c>
      <c r="M4" s="18">
        <f t="shared" si="0"/>
        <v>6906.43</v>
      </c>
      <c r="N4" s="18">
        <f t="shared" si="0"/>
        <v>29061.86</v>
      </c>
      <c r="O4" s="45"/>
      <c r="P4" s="49"/>
    </row>
    <row r="5" spans="1:16" ht="15.75">
      <c r="A5" s="25"/>
      <c r="B5" s="23" t="s">
        <v>17</v>
      </c>
      <c r="C5" s="11">
        <f>C7+C9+C11</f>
        <v>1179106</v>
      </c>
      <c r="D5" s="11">
        <f>D7+D9+D11</f>
        <v>790484</v>
      </c>
      <c r="E5" s="11">
        <f>E7+E9+E11</f>
        <v>2158</v>
      </c>
      <c r="F5" s="11">
        <f>F7+F9+F11</f>
        <v>15519</v>
      </c>
      <c r="G5" s="11">
        <f>G7+G9+G11</f>
        <v>1987267</v>
      </c>
      <c r="H5" s="11">
        <f>H7+H9+H11</f>
        <v>1804765</v>
      </c>
      <c r="I5" s="11">
        <f t="shared" si="0"/>
        <v>116972</v>
      </c>
      <c r="J5" s="11">
        <f t="shared" si="0"/>
        <v>516924</v>
      </c>
      <c r="K5" s="11">
        <f t="shared" si="0"/>
        <v>2438661</v>
      </c>
      <c r="L5" s="11">
        <f t="shared" si="0"/>
        <v>4425928</v>
      </c>
      <c r="M5" s="11">
        <f>M7+M9+M11</f>
        <v>1007243</v>
      </c>
      <c r="N5" s="11">
        <f>N7+N9+N11</f>
        <v>5433171</v>
      </c>
      <c r="O5" s="45"/>
      <c r="P5" s="45"/>
    </row>
    <row r="6" spans="1:16" ht="17.25" customHeight="1">
      <c r="A6" s="90" t="s">
        <v>51</v>
      </c>
      <c r="B6" s="3" t="s">
        <v>16</v>
      </c>
      <c r="C6" s="50">
        <f>'Kurzeme pārējie'!C6+'Latgale pārējie'!C6+'Rīga, Pierīga pārējie'!C6+'Vidzeme pārējie'!C6+'Zemgale pārējie'!C6</f>
        <v>2420.92</v>
      </c>
      <c r="D6" s="50">
        <f>'Kurzeme pārējie'!D6+'Latgale pārējie'!D6+'Rīga, Pierīga pārējie'!D6+'Vidzeme pārējie'!D6+'Zemgale pārējie'!D6</f>
        <v>2713.3600000000006</v>
      </c>
      <c r="E6" s="50">
        <f>'Kurzeme pārējie'!E6+'Latgale pārējie'!E6+'Rīga, Pierīga pārējie'!E6+'Vidzeme pārējie'!E6+'Zemgale pārējie'!E6</f>
        <v>5.1000000000000005</v>
      </c>
      <c r="F6" s="50">
        <f>'Kurzeme pārējie'!F6+'Latgale pārējie'!F6+'Rīga, Pierīga pārējie'!F6+'Vidzeme pārējie'!F6+'Zemgale pārējie'!F6</f>
        <v>85.32</v>
      </c>
      <c r="G6" s="34">
        <f>SUM(C6:F6)</f>
        <v>5224.700000000001</v>
      </c>
      <c r="H6" s="50">
        <f>'Kurzeme pārējie'!H6+'Latgale pārējie'!H6+'Rīga, Pierīga pārējie'!H6+'Vidzeme pārējie'!H6+'Zemgale pārējie'!H6</f>
        <v>6772.450000000001</v>
      </c>
      <c r="I6" s="50">
        <f>'Kurzeme pārējie'!I6+'Latgale pārējie'!I6+'Rīga, Pierīga pārējie'!I6+'Vidzeme pārējie'!I6+'Zemgale pārējie'!I6</f>
        <v>486.44</v>
      </c>
      <c r="J6" s="50">
        <f>'Kurzeme pārējie'!J6+'Latgale pārējie'!J6+'Rīga, Pierīga pārējie'!J6+'Vidzeme pārējie'!J6+'Zemgale pārējie'!J6</f>
        <v>2145.3599999999997</v>
      </c>
      <c r="K6" s="34">
        <f>SUM(H6:J6)</f>
        <v>9404.25</v>
      </c>
      <c r="L6" s="34">
        <f>G6+K6</f>
        <v>14628.95</v>
      </c>
      <c r="M6" s="50">
        <f>'Kurzeme pārējie'!M6+'Latgale pārējie'!M6+'Rīga, Pierīga pārējie'!M6+'Vidzeme pārējie'!M6+'Zemgale pārējie'!M6</f>
        <v>5505.74</v>
      </c>
      <c r="N6" s="39">
        <f>SUM(L6:M6)</f>
        <v>20134.690000000002</v>
      </c>
      <c r="O6" s="45"/>
      <c r="P6" s="45"/>
    </row>
    <row r="7" spans="1:16" ht="17.25" customHeight="1">
      <c r="A7" s="90"/>
      <c r="B7" s="23" t="s">
        <v>17</v>
      </c>
      <c r="C7" s="75">
        <f>'Kurzeme pārējie'!C7+'Latgale pārējie'!C7+'Rīga, Pierīga pārējie'!C7+'Vidzeme pārējie'!C7+'Zemgale pārējie'!C7</f>
        <v>613479</v>
      </c>
      <c r="D7" s="75">
        <f>'Kurzeme pārējie'!D7+'Latgale pārējie'!D7+'Rīga, Pierīga pārējie'!D7+'Vidzeme pārējie'!D7+'Zemgale pārējie'!D7</f>
        <v>675941</v>
      </c>
      <c r="E7" s="75">
        <f>'Kurzeme pārējie'!E7+'Latgale pārējie'!E7+'Rīga, Pierīga pārējie'!E7+'Vidzeme pārējie'!E7+'Zemgale pārējie'!E7</f>
        <v>798</v>
      </c>
      <c r="F7" s="75">
        <f>'Kurzeme pārējie'!F7+'Latgale pārējie'!F7+'Rīga, Pierīga pārējie'!F7+'Vidzeme pārējie'!F7+'Zemgale pārējie'!F7</f>
        <v>14289</v>
      </c>
      <c r="G7" s="13">
        <f aca="true" t="shared" si="1" ref="G7:G37">SUM(C7:F7)</f>
        <v>1304507</v>
      </c>
      <c r="H7" s="75">
        <f>'Kurzeme pārējie'!H7+'Latgale pārējie'!H7+'Rīga, Pierīga pārējie'!H7+'Vidzeme pārējie'!H7+'Zemgale pārējie'!H7</f>
        <v>1443015</v>
      </c>
      <c r="I7" s="75">
        <f>'Kurzeme pārējie'!I7+'Latgale pārējie'!I7+'Rīga, Pierīga pārējie'!I7+'Vidzeme pārējie'!I7+'Zemgale pārējie'!I7</f>
        <v>110728</v>
      </c>
      <c r="J7" s="75">
        <f>'Kurzeme pārējie'!J7+'Latgale pārējie'!J7+'Rīga, Pierīga pārējie'!J7+'Vidzeme pārējie'!J7+'Zemgale pārējie'!J7</f>
        <v>491464</v>
      </c>
      <c r="K7" s="13">
        <f aca="true" t="shared" si="2" ref="K7:K37">SUM(H7:J7)</f>
        <v>2045207</v>
      </c>
      <c r="L7" s="13">
        <f aca="true" t="shared" si="3" ref="L7:L37">G7+K7</f>
        <v>3349714</v>
      </c>
      <c r="M7" s="75">
        <f>'Kurzeme pārējie'!M7+'Latgale pārējie'!M7+'Rīga, Pierīga pārējie'!M7+'Vidzeme pārējie'!M7+'Zemgale pārējie'!M7</f>
        <v>943340</v>
      </c>
      <c r="N7" s="13">
        <f aca="true" t="shared" si="4" ref="N7:N37">SUM(L7:M7)</f>
        <v>4293054</v>
      </c>
      <c r="O7" s="52"/>
      <c r="P7" s="45"/>
    </row>
    <row r="8" spans="1:16" ht="21.75" customHeight="1">
      <c r="A8" s="90" t="s">
        <v>52</v>
      </c>
      <c r="B8" s="23" t="s">
        <v>16</v>
      </c>
      <c r="C8" s="50">
        <f>'Kurzeme pārējie'!C8+'Latgale pārējie'!C8+'Rīga, Pierīga pārējie'!C8+'Vidzeme pārējie'!C8+'Zemgale pārējie'!C8</f>
        <v>1080.53</v>
      </c>
      <c r="D8" s="50">
        <f>'Kurzeme pārējie'!D8+'Latgale pārējie'!D8+'Rīga, Pierīga pārējie'!D8+'Vidzeme pārējie'!D8+'Zemgale pārējie'!D8</f>
        <v>716.1099999999999</v>
      </c>
      <c r="E8" s="50">
        <f>'Kurzeme pārējie'!E8+'Latgale pārējie'!E8+'Rīga, Pierīga pārējie'!E8+'Vidzeme pārējie'!E8+'Zemgale pārējie'!E8</f>
        <v>25</v>
      </c>
      <c r="F8" s="50">
        <f>'Kurzeme pārējie'!F8+'Latgale pārējie'!F8+'Rīga, Pierīga pārējie'!F8+'Vidzeme pārējie'!F8+'Zemgale pārējie'!F8</f>
        <v>26.82</v>
      </c>
      <c r="G8" s="34">
        <f t="shared" si="1"/>
        <v>1848.4599999999998</v>
      </c>
      <c r="H8" s="50">
        <f>'Kurzeme pārējie'!H8+'Latgale pārējie'!H8+'Rīga, Pierīga pārējie'!H8+'Vidzeme pārējie'!H8+'Zemgale pārējie'!H8</f>
        <v>1232.3400000000001</v>
      </c>
      <c r="I8" s="50">
        <f>'Kurzeme pārējie'!I8+'Latgale pārējie'!I8+'Rīga, Pierīga pārējie'!I8+'Vidzeme pārējie'!I8+'Zemgale pārējie'!I8</f>
        <v>100.77000000000001</v>
      </c>
      <c r="J8" s="50">
        <f>'Kurzeme pārējie'!J8+'Latgale pārējie'!J8+'Rīga, Pierīga pārējie'!J8+'Vidzeme pārējie'!J8+'Zemgale pārējie'!J8</f>
        <v>465.33</v>
      </c>
      <c r="K8" s="34">
        <f t="shared" si="2"/>
        <v>1798.44</v>
      </c>
      <c r="L8" s="34">
        <f t="shared" si="3"/>
        <v>3646.8999999999996</v>
      </c>
      <c r="M8" s="50">
        <f>'Kurzeme pārējie'!M8+'Latgale pārējie'!M8+'Rīga, Pierīga pārējie'!M8+'Vidzeme pārējie'!M8+'Zemgale pārējie'!M8</f>
        <v>1400.09</v>
      </c>
      <c r="N8" s="34">
        <f t="shared" si="4"/>
        <v>5046.99</v>
      </c>
      <c r="O8" s="52"/>
      <c r="P8" s="45"/>
    </row>
    <row r="9" spans="1:16" ht="22.5" customHeight="1">
      <c r="A9" s="90"/>
      <c r="B9" s="23" t="s">
        <v>17</v>
      </c>
      <c r="C9" s="75">
        <f>'Kurzeme pārējie'!C9+'Latgale pārējie'!C9+'Rīga, Pierīga pārējie'!C9+'Vidzeme pārējie'!C9+'Zemgale pārējie'!C9</f>
        <v>76209</v>
      </c>
      <c r="D9" s="75">
        <f>'Kurzeme pārējie'!D9+'Latgale pārējie'!D9+'Rīga, Pierīga pārējie'!D9+'Vidzeme pārējie'!D9+'Zemgale pārējie'!D9</f>
        <v>41902</v>
      </c>
      <c r="E9" s="75">
        <f>'Kurzeme pārējie'!E9+'Latgale pārējie'!E9+'Rīga, Pierīga pārējie'!E9+'Vidzeme pārējie'!E9+'Zemgale pārējie'!E9</f>
        <v>1360</v>
      </c>
      <c r="F9" s="75">
        <f>'Kurzeme pārējie'!F9+'Latgale pārējie'!F9+'Rīga, Pierīga pārējie'!F9+'Vidzeme pārējie'!F9+'Zemgale pārējie'!F9</f>
        <v>1230</v>
      </c>
      <c r="G9" s="12">
        <f>SUM(C9:F9)</f>
        <v>120701</v>
      </c>
      <c r="H9" s="75">
        <f>'Kurzeme pārējie'!H9+'Latgale pārējie'!H9+'Rīga, Pierīga pārējie'!H9+'Vidzeme pārējie'!H9+'Zemgale pārējie'!H9</f>
        <v>66452</v>
      </c>
      <c r="I9" s="75">
        <f>'Kurzeme pārējie'!I9+'Latgale pārējie'!I9+'Rīga, Pierīga pārējie'!I9+'Vidzeme pārējie'!I9+'Zemgale pārējie'!I9</f>
        <v>6244</v>
      </c>
      <c r="J9" s="75">
        <f>'Kurzeme pārējie'!J9+'Latgale pārējie'!J9+'Rīga, Pierīga pārējie'!J9+'Vidzeme pārējie'!J9+'Zemgale pārējie'!J9</f>
        <v>25460</v>
      </c>
      <c r="K9" s="12">
        <f t="shared" si="2"/>
        <v>98156</v>
      </c>
      <c r="L9" s="12">
        <f>G9+K9</f>
        <v>218857</v>
      </c>
      <c r="M9" s="75">
        <f>'Kurzeme pārējie'!M9+'Latgale pārējie'!M9+'Rīga, Pierīga pārējie'!M9+'Vidzeme pārējie'!M9+'Zemgale pārējie'!M9</f>
        <v>63792</v>
      </c>
      <c r="N9" s="12">
        <f>SUM(L9:M9)</f>
        <v>282649</v>
      </c>
      <c r="O9" s="52"/>
      <c r="P9" s="45"/>
    </row>
    <row r="10" spans="1:16" ht="15" customHeight="1">
      <c r="A10" s="90" t="s">
        <v>50</v>
      </c>
      <c r="B10" s="23" t="s">
        <v>16</v>
      </c>
      <c r="C10" s="50">
        <f>'Kurzeme pārējie'!C10+'Latgale pārējie'!C10+'Rīga, Pierīga pārējie'!C10+'Vidzeme pārējie'!C10+'Zemgale pārējie'!C10</f>
        <v>2127.42</v>
      </c>
      <c r="D10" s="50">
        <f>'Kurzeme pārējie'!D10+'Latgale pārējie'!D10+'Rīga, Pierīga pārējie'!D10+'Vidzeme pārējie'!D10+'Zemgale pārējie'!D10</f>
        <v>298.9</v>
      </c>
      <c r="E10" s="50">
        <f>'Kurzeme pārējie'!E10+'Latgale pārējie'!E10+'Rīga, Pierīga pārējie'!E10+'Vidzeme pārējie'!E10+'Zemgale pārējie'!E10</f>
        <v>0</v>
      </c>
      <c r="F10" s="50">
        <f>'Kurzeme pārējie'!F10+'Latgale pārējie'!F10+'Rīga, Pierīga pārējie'!F10+'Vidzeme pārējie'!F10+'Zemgale pārējie'!F10</f>
        <v>0</v>
      </c>
      <c r="G10" s="34">
        <f t="shared" si="1"/>
        <v>2426.32</v>
      </c>
      <c r="H10" s="50">
        <f>'Kurzeme pārējie'!H10+'Latgale pārējie'!H10+'Rīga, Pierīga pārējie'!H10+'Vidzeme pārējie'!H10+'Zemgale pārējie'!H10</f>
        <v>1453.26</v>
      </c>
      <c r="I10" s="50">
        <f>'Kurzeme pārējie'!I10+'Latgale pārējie'!I10+'Rīga, Pierīga pārējie'!I10+'Vidzeme pārējie'!I10+'Zemgale pārējie'!I10</f>
        <v>0</v>
      </c>
      <c r="J10" s="50">
        <f>'Kurzeme pārējie'!J10+'Latgale pārējie'!J10+'Rīga, Pierīga pārējie'!J10+'Vidzeme pārējie'!J10+'Zemgale pārējie'!J10</f>
        <v>0</v>
      </c>
      <c r="K10" s="34">
        <f t="shared" si="2"/>
        <v>1453.26</v>
      </c>
      <c r="L10" s="34">
        <f t="shared" si="3"/>
        <v>3879.58</v>
      </c>
      <c r="M10" s="50">
        <f>'Kurzeme pārējie'!M10+'Latgale pārējie'!M10+'Rīga, Pierīga pārējie'!M10+'Vidzeme pārējie'!M10+'Zemgale pārējie'!M10</f>
        <v>0.6</v>
      </c>
      <c r="N10" s="34">
        <f t="shared" si="4"/>
        <v>3880.18</v>
      </c>
      <c r="O10" s="52"/>
      <c r="P10" s="45"/>
    </row>
    <row r="11" spans="1:16" ht="13.5" customHeight="1">
      <c r="A11" s="90"/>
      <c r="B11" s="23" t="s">
        <v>17</v>
      </c>
      <c r="C11" s="75">
        <f>'Kurzeme pārējie'!C11+'Latgale pārējie'!C11+'Rīga, Pierīga pārējie'!C11+'Vidzeme pārējie'!C11+'Zemgale pārējie'!C11</f>
        <v>489418</v>
      </c>
      <c r="D11" s="75">
        <f>'Kurzeme pārējie'!D11+'Latgale pārējie'!D11+'Rīga, Pierīga pārējie'!D11+'Vidzeme pārējie'!D11+'Zemgale pārējie'!D11</f>
        <v>72641</v>
      </c>
      <c r="E11" s="75">
        <f>'Kurzeme pārējie'!E11+'Latgale pārējie'!E11+'Rīga, Pierīga pārējie'!E11+'Vidzeme pārējie'!E11+'Zemgale pārējie'!E11</f>
        <v>0</v>
      </c>
      <c r="F11" s="75">
        <f>'Kurzeme pārējie'!F11+'Latgale pārējie'!F11+'Rīga, Pierīga pārējie'!F11+'Vidzeme pārējie'!F11+'Zemgale pārējie'!F11</f>
        <v>0</v>
      </c>
      <c r="G11" s="12">
        <f t="shared" si="1"/>
        <v>562059</v>
      </c>
      <c r="H11" s="75">
        <f>'Kurzeme pārējie'!H11+'Latgale pārējie'!H11+'Rīga, Pierīga pārējie'!H11+'Vidzeme pārējie'!H11+'Zemgale pārējie'!H11</f>
        <v>295298</v>
      </c>
      <c r="I11" s="75">
        <f>'Kurzeme pārējie'!I11+'Latgale pārējie'!I11+'Rīga, Pierīga pārējie'!I11+'Vidzeme pārējie'!I11+'Zemgale pārējie'!I11</f>
        <v>0</v>
      </c>
      <c r="J11" s="75">
        <f>'Kurzeme pārējie'!J11+'Latgale pārējie'!J11+'Rīga, Pierīga pārējie'!J11+'Vidzeme pārējie'!J11+'Zemgale pārējie'!J11</f>
        <v>0</v>
      </c>
      <c r="K11" s="12">
        <f t="shared" si="2"/>
        <v>295298</v>
      </c>
      <c r="L11" s="12">
        <f t="shared" si="3"/>
        <v>857357</v>
      </c>
      <c r="M11" s="75">
        <f>'Kurzeme pārējie'!M11+'Latgale pārējie'!M11+'Rīga, Pierīga pārējie'!M11+'Vidzeme pārējie'!M11+'Zemgale pārējie'!M11</f>
        <v>111</v>
      </c>
      <c r="N11" s="12">
        <f>SUM(L11:M11)</f>
        <v>857468</v>
      </c>
      <c r="O11" s="45"/>
      <c r="P11" s="45"/>
    </row>
    <row r="12" spans="1:16" ht="16.5" customHeight="1">
      <c r="A12" s="25" t="s">
        <v>18</v>
      </c>
      <c r="B12" s="23" t="s">
        <v>16</v>
      </c>
      <c r="C12" s="50">
        <f>'Kurzeme pārējie'!C12+'Latgale pārējie'!C12+'Rīga, Pierīga pārējie'!C12+'Vidzeme pārējie'!C12+'Zemgale pārējie'!C12</f>
        <v>4852.06</v>
      </c>
      <c r="D12" s="50">
        <f>'Kurzeme pārējie'!D12+'Latgale pārējie'!D12+'Rīga, Pierīga pārējie'!D12+'Vidzeme pārējie'!D12+'Zemgale pārējie'!D12</f>
        <v>3037.18</v>
      </c>
      <c r="E12" s="50">
        <f>'Kurzeme pārējie'!E12+'Latgale pārējie'!E12+'Rīga, Pierīga pārējie'!E12+'Vidzeme pārējie'!E12+'Zemgale pārējie'!E12</f>
        <v>29.97</v>
      </c>
      <c r="F12" s="50">
        <f>'Kurzeme pārējie'!F12+'Latgale pārējie'!F12+'Rīga, Pierīga pārējie'!F12+'Vidzeme pārējie'!F12+'Zemgale pārējie'!F12</f>
        <v>48.58000000000001</v>
      </c>
      <c r="G12" s="18">
        <f t="shared" si="1"/>
        <v>7967.79</v>
      </c>
      <c r="H12" s="50">
        <f>'Kurzeme pārējie'!H12+'Latgale pārējie'!H12+'Rīga, Pierīga pārējie'!H12+'Vidzeme pārējie'!H12+'Zemgale pārējie'!H12</f>
        <v>7370.550000000001</v>
      </c>
      <c r="I12" s="50">
        <f>'Kurzeme pārējie'!I12+'Latgale pārējie'!I12+'Rīga, Pierīga pārējie'!I12+'Vidzeme pārējie'!I12+'Zemgale pārējie'!I12</f>
        <v>497.11</v>
      </c>
      <c r="J12" s="50">
        <f>'Kurzeme pārējie'!J12+'Latgale pārējie'!J12+'Rīga, Pierīga pārējie'!J12+'Vidzeme pārējie'!J12+'Zemgale pārējie'!J12</f>
        <v>397.16</v>
      </c>
      <c r="K12" s="18">
        <f t="shared" si="2"/>
        <v>8264.820000000002</v>
      </c>
      <c r="L12" s="18">
        <f>G12+K12</f>
        <v>16232.61</v>
      </c>
      <c r="M12" s="50">
        <f>'Kurzeme pārējie'!M12+'Latgale pārējie'!M12+'Rīga, Pierīga pārējie'!M12+'Vidzeme pārējie'!M12+'Zemgale pārējie'!M12</f>
        <v>1436.7399999999998</v>
      </c>
      <c r="N12" s="18">
        <f>SUM(L12:M12)</f>
        <v>17669.35</v>
      </c>
      <c r="O12" s="45"/>
      <c r="P12" s="45"/>
    </row>
    <row r="13" spans="1:16" ht="17.25" customHeight="1">
      <c r="A13" s="23" t="s">
        <v>31</v>
      </c>
      <c r="B13" s="23" t="s">
        <v>17</v>
      </c>
      <c r="C13" s="75">
        <f>'Kurzeme pārējie'!C13+'Latgale pārējie'!C13+'Rīga, Pierīga pārējie'!C13+'Vidzeme pārējie'!C13+'Zemgale pārējie'!C13</f>
        <v>149821</v>
      </c>
      <c r="D13" s="75">
        <f>'Kurzeme pārējie'!D13+'Latgale pārējie'!D13+'Rīga, Pierīga pārējie'!D13+'Vidzeme pārējie'!D13+'Zemgale pārējie'!D13</f>
        <v>105657</v>
      </c>
      <c r="E13" s="75">
        <f>'Kurzeme pārējie'!E13+'Latgale pārējie'!E13+'Rīga, Pierīga pārējie'!E13+'Vidzeme pārējie'!E13+'Zemgale pārējie'!E13</f>
        <v>984</v>
      </c>
      <c r="F13" s="75">
        <f>'Kurzeme pārējie'!F13+'Latgale pārējie'!F13+'Rīga, Pierīga pārējie'!F13+'Vidzeme pārējie'!F13+'Zemgale pārējie'!F13</f>
        <v>1620</v>
      </c>
      <c r="G13" s="10">
        <f t="shared" si="1"/>
        <v>258082</v>
      </c>
      <c r="H13" s="75">
        <f>'Kurzeme pārējie'!H13+'Latgale pārējie'!H13+'Rīga, Pierīga pārējie'!H13+'Vidzeme pārējie'!H13+'Zemgale pārējie'!H13</f>
        <v>215935</v>
      </c>
      <c r="I13" s="75">
        <f>'Kurzeme pārējie'!I13+'Latgale pārējie'!I13+'Rīga, Pierīga pārējie'!I13+'Vidzeme pārējie'!I13+'Zemgale pārējie'!I13</f>
        <v>14491</v>
      </c>
      <c r="J13" s="75">
        <f>'Kurzeme pārējie'!J13+'Latgale pārējie'!J13+'Rīga, Pierīga pārējie'!J13+'Vidzeme pārējie'!J13+'Zemgale pārējie'!J13</f>
        <v>10365</v>
      </c>
      <c r="K13" s="10">
        <f t="shared" si="2"/>
        <v>240791</v>
      </c>
      <c r="L13" s="10">
        <f t="shared" si="3"/>
        <v>498873</v>
      </c>
      <c r="M13" s="75">
        <f>'Kurzeme pārējie'!M13+'Latgale pārējie'!M13+'Rīga, Pierīga pārējie'!M13+'Vidzeme pārējie'!M13+'Zemgale pārējie'!M13</f>
        <v>30354</v>
      </c>
      <c r="N13" s="10">
        <f t="shared" si="4"/>
        <v>529227</v>
      </c>
      <c r="O13" s="45"/>
      <c r="P13" s="45"/>
    </row>
    <row r="14" spans="1:15" ht="13.5" customHeight="1">
      <c r="A14" s="90" t="s">
        <v>19</v>
      </c>
      <c r="B14" s="23" t="s">
        <v>16</v>
      </c>
      <c r="C14" s="50">
        <f>'Kurzeme pārējie'!C14+'Latgale pārējie'!C14+'Rīga, Pierīga pārējie'!C14+'Vidzeme pārējie'!C14+'Zemgale pārējie'!C14</f>
        <v>193.91000000000003</v>
      </c>
      <c r="D14" s="50">
        <f>'Kurzeme pārējie'!D14+'Latgale pārējie'!D14+'Rīga, Pierīga pārējie'!D14+'Vidzeme pārējie'!D14+'Zemgale pārējie'!D14</f>
        <v>200.33999999999997</v>
      </c>
      <c r="E14" s="50">
        <f>'Kurzeme pārējie'!E14+'Latgale pārējie'!E14+'Rīga, Pierīga pārējie'!E14+'Vidzeme pārējie'!E14+'Zemgale pārējie'!E14</f>
        <v>2.3</v>
      </c>
      <c r="F14" s="50">
        <f>'Kurzeme pārējie'!F14+'Latgale pārējie'!F14+'Rīga, Pierīga pārējie'!F14+'Vidzeme pārējie'!F14+'Zemgale pārējie'!F14</f>
        <v>46.4</v>
      </c>
      <c r="G14" s="18">
        <f t="shared" si="1"/>
        <v>442.95</v>
      </c>
      <c r="H14" s="50">
        <f>'Kurzeme pārējie'!H14+'Latgale pārējie'!H14+'Rīga, Pierīga pārējie'!H14+'Vidzeme pārējie'!H14+'Zemgale pārējie'!H14</f>
        <v>208.22</v>
      </c>
      <c r="I14" s="50">
        <f>'Kurzeme pārējie'!I14+'Latgale pārējie'!I14+'Rīga, Pierīga pārējie'!I14+'Vidzeme pārējie'!I14+'Zemgale pārējie'!I14</f>
        <v>12.799999999999999</v>
      </c>
      <c r="J14" s="50">
        <f>'Kurzeme pārējie'!J14+'Latgale pārējie'!J14+'Rīga, Pierīga pārējie'!J14+'Vidzeme pārējie'!J14+'Zemgale pārējie'!J14</f>
        <v>9.129999999999999</v>
      </c>
      <c r="K14" s="18">
        <f t="shared" si="2"/>
        <v>230.15</v>
      </c>
      <c r="L14" s="18">
        <f t="shared" si="3"/>
        <v>673.1</v>
      </c>
      <c r="M14" s="50">
        <f>'Kurzeme pārējie'!M14+'Latgale pārējie'!M14+'Rīga, Pierīga pārējie'!M14+'Vidzeme pārējie'!M14+'Zemgale pārējie'!M14</f>
        <v>27.599999999999998</v>
      </c>
      <c r="N14" s="18">
        <f t="shared" si="4"/>
        <v>700.7</v>
      </c>
      <c r="O14" s="45"/>
    </row>
    <row r="15" spans="1:15" ht="13.5" customHeight="1">
      <c r="A15" s="90"/>
      <c r="B15" s="23" t="s">
        <v>17</v>
      </c>
      <c r="C15" s="75">
        <f>'Kurzeme pārējie'!C15+'Latgale pārējie'!C15+'Rīga, Pierīga pārējie'!C15+'Vidzeme pārējie'!C15+'Zemgale pārējie'!C15</f>
        <v>25337</v>
      </c>
      <c r="D15" s="75">
        <f>'Kurzeme pārējie'!D15+'Latgale pārējie'!D15+'Rīga, Pierīga pārējie'!D15+'Vidzeme pārējie'!D15+'Zemgale pārējie'!D15</f>
        <v>28112</v>
      </c>
      <c r="E15" s="75">
        <f>'Kurzeme pārējie'!E15+'Latgale pārējie'!E15+'Rīga, Pierīga pārējie'!E15+'Vidzeme pārējie'!E15+'Zemgale pārējie'!E15</f>
        <v>321</v>
      </c>
      <c r="F15" s="75">
        <f>'Kurzeme pārējie'!F15+'Latgale pārējie'!F15+'Rīga, Pierīga pārējie'!F15+'Vidzeme pārējie'!F15+'Zemgale pārējie'!F15</f>
        <v>5143</v>
      </c>
      <c r="G15" s="10">
        <f t="shared" si="1"/>
        <v>58913</v>
      </c>
      <c r="H15" s="75">
        <f>'Kurzeme pārējie'!H15+'Latgale pārējie'!H15+'Rīga, Pierīga pārējie'!H15+'Vidzeme pārējie'!H15+'Zemgale pārējie'!H15</f>
        <v>26241</v>
      </c>
      <c r="I15" s="75">
        <f>'Kurzeme pārējie'!I15+'Latgale pārējie'!I15+'Rīga, Pierīga pārējie'!I15+'Vidzeme pārējie'!I15+'Zemgale pārējie'!I15</f>
        <v>1502</v>
      </c>
      <c r="J15" s="75">
        <f>'Kurzeme pārējie'!J15+'Latgale pārējie'!J15+'Rīga, Pierīga pārējie'!J15+'Vidzeme pārējie'!J15+'Zemgale pārējie'!J15</f>
        <v>1555</v>
      </c>
      <c r="K15" s="10">
        <f t="shared" si="2"/>
        <v>29298</v>
      </c>
      <c r="L15" s="10">
        <f t="shared" si="3"/>
        <v>88211</v>
      </c>
      <c r="M15" s="75">
        <f>'Kurzeme pārējie'!M15+'Latgale pārējie'!M15+'Rīga, Pierīga pārējie'!M15+'Vidzeme pārējie'!M15+'Zemgale pārējie'!M15</f>
        <v>3327</v>
      </c>
      <c r="N15" s="10">
        <f t="shared" si="4"/>
        <v>91538</v>
      </c>
      <c r="O15" s="45"/>
    </row>
    <row r="16" spans="1:15" ht="13.5" customHeight="1">
      <c r="A16" s="90" t="s">
        <v>20</v>
      </c>
      <c r="B16" s="23" t="s">
        <v>16</v>
      </c>
      <c r="C16" s="50">
        <f>'Kurzeme pārējie'!C16+'Latgale pārējie'!C16+'Rīga, Pierīga pārējie'!C16+'Vidzeme pārējie'!C16+'Zemgale pārējie'!C16</f>
        <v>5530.92</v>
      </c>
      <c r="D16" s="50">
        <f>'Kurzeme pārējie'!D16+'Latgale pārējie'!D16+'Rīga, Pierīga pārējie'!D16+'Vidzeme pārējie'!D16+'Zemgale pārējie'!D16</f>
        <v>1903.72</v>
      </c>
      <c r="E16" s="50">
        <f>'Kurzeme pārējie'!E16+'Latgale pārējie'!E16+'Rīga, Pierīga pārējie'!E16+'Vidzeme pārējie'!E16+'Zemgale pārējie'!E16</f>
        <v>37.72</v>
      </c>
      <c r="F16" s="50">
        <f>'Kurzeme pārējie'!F16+'Latgale pārējie'!F16+'Rīga, Pierīga pārējie'!F16+'Vidzeme pārējie'!F16+'Zemgale pārējie'!F16</f>
        <v>119.74000000000001</v>
      </c>
      <c r="G16" s="18">
        <f t="shared" si="1"/>
        <v>7592.1</v>
      </c>
      <c r="H16" s="50">
        <f>'Kurzeme pārējie'!H16+'Latgale pārējie'!H16+'Rīga, Pierīga pārējie'!H16+'Vidzeme pārējie'!H16+'Zemgale pārējie'!H16</f>
        <v>2529.42</v>
      </c>
      <c r="I16" s="50">
        <f>'Kurzeme pārējie'!I16+'Latgale pārējie'!I16+'Rīga, Pierīga pārējie'!I16+'Vidzeme pārējie'!I16+'Zemgale pārējie'!I16</f>
        <v>165.15</v>
      </c>
      <c r="J16" s="50">
        <f>'Kurzeme pārējie'!J16+'Latgale pārējie'!J16+'Rīga, Pierīga pārējie'!J16+'Vidzeme pārējie'!J16+'Zemgale pārējie'!J16</f>
        <v>217.85999999999999</v>
      </c>
      <c r="K16" s="18">
        <f t="shared" si="2"/>
        <v>2912.4300000000003</v>
      </c>
      <c r="L16" s="18">
        <f t="shared" si="3"/>
        <v>10504.53</v>
      </c>
      <c r="M16" s="50">
        <f>'Kurzeme pārējie'!M16+'Latgale pārējie'!M16+'Rīga, Pierīga pārējie'!M16+'Vidzeme pārējie'!M16+'Zemgale pārējie'!M16</f>
        <v>651.22</v>
      </c>
      <c r="N16" s="18">
        <f t="shared" si="4"/>
        <v>11155.75</v>
      </c>
      <c r="O16" s="45"/>
    </row>
    <row r="17" spans="1:15" ht="13.5" customHeight="1">
      <c r="A17" s="90"/>
      <c r="B17" s="23" t="s">
        <v>17</v>
      </c>
      <c r="C17" s="75">
        <f>'Kurzeme pārējie'!C17+'Latgale pārējie'!C17+'Rīga, Pierīga pārējie'!C17+'Vidzeme pārējie'!C17+'Zemgale pārējie'!C17</f>
        <v>61488</v>
      </c>
      <c r="D17" s="75">
        <f>'Kurzeme pārējie'!D17+'Latgale pārējie'!D17+'Rīga, Pierīga pārējie'!D17+'Vidzeme pārējie'!D17+'Zemgale pārējie'!D17</f>
        <v>36178</v>
      </c>
      <c r="E17" s="75">
        <f>'Kurzeme pārējie'!E17+'Latgale pārējie'!E17+'Rīga, Pierīga pārējie'!E17+'Vidzeme pārējie'!E17+'Zemgale pārējie'!E17</f>
        <v>360</v>
      </c>
      <c r="F17" s="75">
        <f>'Kurzeme pārējie'!F17+'Latgale pārējie'!F17+'Rīga, Pierīga pārējie'!F17+'Vidzeme pārējie'!F17+'Zemgale pārējie'!F17</f>
        <v>2264</v>
      </c>
      <c r="G17" s="10">
        <f t="shared" si="1"/>
        <v>100290</v>
      </c>
      <c r="H17" s="75">
        <f>'Kurzeme pārējie'!H17+'Latgale pārējie'!H17+'Rīga, Pierīga pārējie'!H17+'Vidzeme pārējie'!H17+'Zemgale pārējie'!H17</f>
        <v>42773</v>
      </c>
      <c r="I17" s="75">
        <f>'Kurzeme pārējie'!I17+'Latgale pārējie'!I17+'Rīga, Pierīga pārējie'!I17+'Vidzeme pārējie'!I17+'Zemgale pārējie'!I17</f>
        <v>2205</v>
      </c>
      <c r="J17" s="75">
        <f>'Kurzeme pārējie'!J17+'Latgale pārējie'!J17+'Rīga, Pierīga pārējie'!J17+'Vidzeme pārējie'!J17+'Zemgale pārējie'!J17</f>
        <v>3792</v>
      </c>
      <c r="K17" s="10">
        <f t="shared" si="2"/>
        <v>48770</v>
      </c>
      <c r="L17" s="10">
        <f t="shared" si="3"/>
        <v>149060</v>
      </c>
      <c r="M17" s="75">
        <f>'Kurzeme pārējie'!M17+'Latgale pārējie'!M17+'Rīga, Pierīga pārējie'!M17+'Vidzeme pārējie'!M17+'Zemgale pārējie'!M17</f>
        <v>11429</v>
      </c>
      <c r="N17" s="10">
        <f>SUM(L17:M17)</f>
        <v>160489</v>
      </c>
      <c r="O17" s="45"/>
    </row>
    <row r="18" spans="1:15" ht="13.5" customHeight="1">
      <c r="A18" s="92" t="s">
        <v>53</v>
      </c>
      <c r="B18" s="23" t="s">
        <v>16</v>
      </c>
      <c r="C18" s="50">
        <f>'Kurzeme pārējie'!C18+'Latgale pārējie'!C18+'Rīga, Pierīga pārējie'!C18+'Vidzeme pārējie'!C18+'Zemgale pārējie'!C18</f>
        <v>26.77</v>
      </c>
      <c r="D18" s="50">
        <f>'Kurzeme pārējie'!D18+'Latgale pārējie'!D18+'Rīga, Pierīga pārējie'!D18+'Vidzeme pārējie'!D18+'Zemgale pārējie'!D18</f>
        <v>4.4</v>
      </c>
      <c r="E18" s="50">
        <f>'Kurzeme pārējie'!E18+'Latgale pārējie'!E18+'Rīga, Pierīga pārējie'!E18+'Vidzeme pārējie'!E18+'Zemgale pārējie'!E18</f>
        <v>0</v>
      </c>
      <c r="F18" s="50">
        <f>'Kurzeme pārējie'!F18+'Latgale pārējie'!F18+'Rīga, Pierīga pārējie'!F18+'Vidzeme pārējie'!F18+'Zemgale pārējie'!F18</f>
        <v>0</v>
      </c>
      <c r="G18" s="18">
        <f t="shared" si="1"/>
        <v>31.17</v>
      </c>
      <c r="H18" s="50">
        <f>'Kurzeme pārējie'!H18+'Latgale pārējie'!H18+'Rīga, Pierīga pārējie'!H18+'Vidzeme pārējie'!H18+'Zemgale pārējie'!H18</f>
        <v>1.5</v>
      </c>
      <c r="I18" s="50">
        <f>'Kurzeme pārējie'!I18+'Latgale pārējie'!I18+'Rīga, Pierīga pārējie'!I18+'Vidzeme pārējie'!I18+'Zemgale pārējie'!I18</f>
        <v>0</v>
      </c>
      <c r="J18" s="50">
        <f>'Kurzeme pārējie'!J18+'Latgale pārējie'!J18+'Rīga, Pierīga pārējie'!J18+'Vidzeme pārējie'!J18+'Zemgale pārējie'!J18</f>
        <v>0</v>
      </c>
      <c r="K18" s="18">
        <f t="shared" si="2"/>
        <v>1.5</v>
      </c>
      <c r="L18" s="18">
        <f t="shared" si="3"/>
        <v>32.67</v>
      </c>
      <c r="M18" s="50">
        <f>'Kurzeme pārējie'!M18+'Latgale pārējie'!M18+'Rīga, Pierīga pārējie'!M18+'Vidzeme pārējie'!M18+'Zemgale pārējie'!M18</f>
        <v>0</v>
      </c>
      <c r="N18" s="18">
        <f t="shared" si="4"/>
        <v>32.67</v>
      </c>
      <c r="O18" s="45"/>
    </row>
    <row r="19" spans="1:15" ht="13.5" customHeight="1">
      <c r="A19" s="92"/>
      <c r="B19" s="23" t="s">
        <v>17</v>
      </c>
      <c r="C19" s="75">
        <f>'Kurzeme pārējie'!C19+'Latgale pārējie'!C19+'Rīga, Pierīga pārējie'!C19+'Vidzeme pārējie'!C19+'Zemgale pārējie'!C19</f>
        <v>4322</v>
      </c>
      <c r="D19" s="75">
        <f>'Kurzeme pārējie'!D19+'Latgale pārējie'!D19+'Rīga, Pierīga pārējie'!D19+'Vidzeme pārējie'!D19+'Zemgale pārējie'!D19</f>
        <v>1154</v>
      </c>
      <c r="E19" s="75">
        <f>'Kurzeme pārējie'!E19+'Latgale pārējie'!E19+'Rīga, Pierīga pārējie'!E19+'Vidzeme pārējie'!E19+'Zemgale pārējie'!E19</f>
        <v>0</v>
      </c>
      <c r="F19" s="75">
        <f>'Kurzeme pārējie'!F19+'Latgale pārējie'!F19+'Rīga, Pierīga pārējie'!F19+'Vidzeme pārējie'!F19+'Zemgale pārējie'!F19</f>
        <v>0</v>
      </c>
      <c r="G19" s="10">
        <f t="shared" si="1"/>
        <v>5476</v>
      </c>
      <c r="H19" s="75">
        <f>'Kurzeme pārējie'!H19+'Latgale pārējie'!H19+'Rīga, Pierīga pārējie'!H19+'Vidzeme pārējie'!H19+'Zemgale pārējie'!H19</f>
        <v>112</v>
      </c>
      <c r="I19" s="75">
        <f>'Kurzeme pārējie'!I19+'Latgale pārējie'!I19+'Rīga, Pierīga pārējie'!I19+'Vidzeme pārējie'!I19+'Zemgale pārējie'!I19</f>
        <v>0</v>
      </c>
      <c r="J19" s="75">
        <f>'Kurzeme pārējie'!J19+'Latgale pārējie'!J19+'Rīga, Pierīga pārējie'!J19+'Vidzeme pārējie'!J19+'Zemgale pārējie'!J19</f>
        <v>0</v>
      </c>
      <c r="K19" s="10">
        <f t="shared" si="2"/>
        <v>112</v>
      </c>
      <c r="L19" s="10">
        <f t="shared" si="3"/>
        <v>5588</v>
      </c>
      <c r="M19" s="75">
        <f>'Kurzeme pārējie'!M19+'Latgale pārējie'!M19+'Rīga, Pierīga pārējie'!M19+'Vidzeme pārējie'!M19+'Zemgale pārējie'!M19</f>
        <v>0</v>
      </c>
      <c r="N19" s="10">
        <f t="shared" si="4"/>
        <v>5588</v>
      </c>
      <c r="O19" s="45"/>
    </row>
    <row r="20" spans="1:15" ht="13.5" customHeight="1">
      <c r="A20" s="92" t="s">
        <v>54</v>
      </c>
      <c r="B20" s="23" t="s">
        <v>16</v>
      </c>
      <c r="C20" s="75">
        <f>'Kurzeme pārējie'!C20+'Latgale pārējie'!C20+'Rīga, Pierīga pārējie'!C20+'Vidzeme pārējie'!C20+'Zemgale pārējie'!C20</f>
        <v>0</v>
      </c>
      <c r="D20" s="75">
        <f>'Kurzeme pārējie'!D20+'Latgale pārējie'!D20+'Rīga, Pierīga pārējie'!D20+'Vidzeme pārējie'!D20+'Zemgale pārējie'!D20</f>
        <v>3.5</v>
      </c>
      <c r="E20" s="75">
        <f>'Kurzeme pārējie'!E20+'Latgale pārējie'!E20+'Rīga, Pierīga pārējie'!E20+'Vidzeme pārējie'!E20+'Zemgale pārējie'!E20</f>
        <v>0</v>
      </c>
      <c r="F20" s="75">
        <f>'Kurzeme pārējie'!F20+'Latgale pārējie'!F20+'Rīga, Pierīga pārējie'!F20+'Vidzeme pārējie'!F20+'Zemgale pārējie'!F20</f>
        <v>0</v>
      </c>
      <c r="G20" s="10">
        <f t="shared" si="1"/>
        <v>3.5</v>
      </c>
      <c r="H20" s="75">
        <f>'Kurzeme pārējie'!H20+'Latgale pārējie'!H20+'Rīga, Pierīga pārējie'!H20+'Vidzeme pārējie'!H20+'Zemgale pārējie'!H20</f>
        <v>0</v>
      </c>
      <c r="I20" s="75">
        <f>'Kurzeme pārējie'!I20+'Latgale pārējie'!I20+'Rīga, Pierīga pārējie'!I20+'Vidzeme pārējie'!I20+'Zemgale pārējie'!I20</f>
        <v>0</v>
      </c>
      <c r="J20" s="75">
        <f>'Kurzeme pārējie'!J20+'Latgale pārējie'!J20+'Rīga, Pierīga pārējie'!J20+'Vidzeme pārējie'!J20+'Zemgale pārējie'!J20</f>
        <v>0</v>
      </c>
      <c r="K20" s="10">
        <f t="shared" si="2"/>
        <v>0</v>
      </c>
      <c r="L20" s="10">
        <f t="shared" si="3"/>
        <v>3.5</v>
      </c>
      <c r="M20" s="75">
        <f>'Kurzeme pārējie'!M20+'Latgale pārējie'!M20+'Rīga, Pierīga pārējie'!M20+'Vidzeme pārējie'!M20+'Zemgale pārējie'!M20</f>
        <v>0</v>
      </c>
      <c r="N20" s="10">
        <f t="shared" si="4"/>
        <v>3.5</v>
      </c>
      <c r="O20" s="45"/>
    </row>
    <row r="21" spans="1:15" ht="13.5" customHeight="1">
      <c r="A21" s="92"/>
      <c r="B21" s="23" t="s">
        <v>17</v>
      </c>
      <c r="C21" s="75">
        <f>'Kurzeme pārējie'!C21+'Latgale pārējie'!C21+'Rīga, Pierīga pārējie'!C21+'Vidzeme pārējie'!C21+'Zemgale pārējie'!C21</f>
        <v>0</v>
      </c>
      <c r="D21" s="75">
        <f>'Kurzeme pārējie'!D21+'Latgale pārējie'!D21+'Rīga, Pierīga pārējie'!D21+'Vidzeme pārējie'!D21+'Zemgale pārējie'!D21</f>
        <v>60</v>
      </c>
      <c r="E21" s="75">
        <f>'Kurzeme pārējie'!E21+'Latgale pārējie'!E21+'Rīga, Pierīga pārējie'!E21+'Vidzeme pārējie'!E21+'Zemgale pārējie'!E21</f>
        <v>0</v>
      </c>
      <c r="F21" s="75">
        <f>'Kurzeme pārējie'!F21+'Latgale pārējie'!F21+'Rīga, Pierīga pārējie'!F21+'Vidzeme pārējie'!F21+'Zemgale pārējie'!F21</f>
        <v>0</v>
      </c>
      <c r="G21" s="10">
        <f t="shared" si="1"/>
        <v>60</v>
      </c>
      <c r="H21" s="75">
        <f>'Kurzeme pārējie'!H21+'Latgale pārējie'!H21+'Rīga, Pierīga pārējie'!H21+'Vidzeme pārējie'!H21+'Zemgale pārējie'!H21</f>
        <v>0</v>
      </c>
      <c r="I21" s="75">
        <f>'Kurzeme pārējie'!I21+'Latgale pārējie'!I21+'Rīga, Pierīga pārējie'!I21+'Vidzeme pārējie'!I21+'Zemgale pārējie'!I21</f>
        <v>0</v>
      </c>
      <c r="J21" s="75">
        <f>'Kurzeme pārējie'!J21+'Latgale pārējie'!J21+'Rīga, Pierīga pārējie'!J21+'Vidzeme pārējie'!J21+'Zemgale pārējie'!J21</f>
        <v>0</v>
      </c>
      <c r="K21" s="10">
        <f t="shared" si="2"/>
        <v>0</v>
      </c>
      <c r="L21" s="10">
        <f t="shared" si="3"/>
        <v>60</v>
      </c>
      <c r="M21" s="75">
        <f>'Kurzeme pārējie'!M21+'Latgale pārējie'!M21+'Rīga, Pierīga pārējie'!M21+'Vidzeme pārējie'!M21+'Zemgale pārējie'!M21</f>
        <v>0</v>
      </c>
      <c r="N21" s="10">
        <f t="shared" si="4"/>
        <v>60</v>
      </c>
      <c r="O21" s="45"/>
    </row>
    <row r="22" spans="1:15" ht="13.5" customHeight="1">
      <c r="A22" s="25" t="s">
        <v>21</v>
      </c>
      <c r="B22" s="23" t="s">
        <v>16</v>
      </c>
      <c r="C22" s="50">
        <f>'Kurzeme pārējie'!C22+'Latgale pārējie'!C22+'Rīga, Pierīga pārējie'!C22+'Vidzeme pārējie'!C22+'Zemgale pārējie'!C22</f>
        <v>5.17</v>
      </c>
      <c r="D22" s="50">
        <f>'Kurzeme pārējie'!D22+'Latgale pārējie'!D22+'Rīga, Pierīga pārējie'!D22+'Vidzeme pārējie'!D22+'Zemgale pārējie'!D22</f>
        <v>0.56</v>
      </c>
      <c r="E22" s="50">
        <f>'Kurzeme pārējie'!E22+'Latgale pārējie'!E22+'Rīga, Pierīga pārējie'!E22+'Vidzeme pārējie'!E22+'Zemgale pārējie'!E22</f>
        <v>0</v>
      </c>
      <c r="F22" s="50">
        <f>'Kurzeme pārējie'!F22+'Latgale pārējie'!F22+'Rīga, Pierīga pārējie'!F22+'Vidzeme pārējie'!F22+'Zemgale pārējie'!F22</f>
        <v>0</v>
      </c>
      <c r="G22" s="18">
        <f t="shared" si="1"/>
        <v>5.73</v>
      </c>
      <c r="H22" s="50">
        <f>'Kurzeme pārējie'!H22+'Latgale pārējie'!H22+'Rīga, Pierīga pārējie'!H22+'Vidzeme pārējie'!H22+'Zemgale pārējie'!H22</f>
        <v>5.35</v>
      </c>
      <c r="I22" s="50">
        <f>'Kurzeme pārējie'!I22+'Latgale pārējie'!I22+'Rīga, Pierīga pārējie'!I22+'Vidzeme pārējie'!I22+'Zemgale pārējie'!I22</f>
        <v>0.1</v>
      </c>
      <c r="J22" s="50">
        <f>'Kurzeme pārējie'!J22+'Latgale pārējie'!J22+'Rīga, Pierīga pārējie'!J22+'Vidzeme pārējie'!J22+'Zemgale pārējie'!J22</f>
        <v>0.33999999999999997</v>
      </c>
      <c r="K22" s="18">
        <f t="shared" si="2"/>
        <v>5.789999999999999</v>
      </c>
      <c r="L22" s="18">
        <f t="shared" si="3"/>
        <v>11.52</v>
      </c>
      <c r="M22" s="50">
        <f>'Kurzeme pārējie'!M22+'Latgale pārējie'!M22+'Rīga, Pierīga pārējie'!M22+'Vidzeme pārējie'!M22+'Zemgale pārējie'!M22</f>
        <v>2.24</v>
      </c>
      <c r="N22" s="18">
        <f t="shared" si="4"/>
        <v>13.76</v>
      </c>
      <c r="O22" s="45"/>
    </row>
    <row r="23" spans="1:15" ht="13.5" customHeight="1">
      <c r="A23" s="25"/>
      <c r="B23" s="23" t="s">
        <v>17</v>
      </c>
      <c r="C23" s="75">
        <f>'Kurzeme pārējie'!C23+'Latgale pārējie'!C23+'Rīga, Pierīga pārējie'!C23+'Vidzeme pārējie'!C23+'Zemgale pārējie'!C23</f>
        <v>794</v>
      </c>
      <c r="D23" s="75">
        <f>'Kurzeme pārējie'!D23+'Latgale pārējie'!D23+'Rīga, Pierīga pārējie'!D23+'Vidzeme pārējie'!D23+'Zemgale pārējie'!D23</f>
        <v>53</v>
      </c>
      <c r="E23" s="75">
        <f>'Kurzeme pārējie'!E23+'Latgale pārējie'!E23+'Rīga, Pierīga pārējie'!E23+'Vidzeme pārējie'!E23+'Zemgale pārējie'!E23</f>
        <v>0</v>
      </c>
      <c r="F23" s="75">
        <f>'Kurzeme pārējie'!F23+'Latgale pārējie'!F23+'Rīga, Pierīga pārējie'!F23+'Vidzeme pārējie'!F23+'Zemgale pārējie'!F23</f>
        <v>0</v>
      </c>
      <c r="G23" s="10">
        <f t="shared" si="1"/>
        <v>847</v>
      </c>
      <c r="H23" s="75">
        <f>'Kurzeme pārējie'!H23+'Latgale pārējie'!H23+'Rīga, Pierīga pārējie'!H23+'Vidzeme pārējie'!H23+'Zemgale pārējie'!H23</f>
        <v>690</v>
      </c>
      <c r="I23" s="75">
        <f>'Kurzeme pārējie'!I23+'Latgale pārējie'!I23+'Rīga, Pierīga pārējie'!I23+'Vidzeme pārējie'!I23+'Zemgale pārējie'!I23</f>
        <v>8</v>
      </c>
      <c r="J23" s="75">
        <f>'Kurzeme pārējie'!J23+'Latgale pārējie'!J23+'Rīga, Pierīga pārējie'!J23+'Vidzeme pārējie'!J23+'Zemgale pārējie'!J23</f>
        <v>22</v>
      </c>
      <c r="K23" s="10">
        <f t="shared" si="2"/>
        <v>720</v>
      </c>
      <c r="L23" s="10">
        <f t="shared" si="3"/>
        <v>1567</v>
      </c>
      <c r="M23" s="75">
        <f>'Kurzeme pārējie'!M23+'Latgale pārējie'!M23+'Rīga, Pierīga pārējie'!M23+'Vidzeme pārējie'!M23+'Zemgale pārējie'!M23</f>
        <v>174</v>
      </c>
      <c r="N23" s="10">
        <f t="shared" si="4"/>
        <v>1741</v>
      </c>
      <c r="O23" s="45"/>
    </row>
    <row r="24" spans="1:15" ht="13.5" customHeight="1">
      <c r="A24" s="90" t="s">
        <v>22</v>
      </c>
      <c r="B24" s="23" t="s">
        <v>16</v>
      </c>
      <c r="C24" s="50">
        <f>'Kurzeme pārējie'!C24+'Latgale pārējie'!C24+'Rīga, Pierīga pārējie'!C24+'Vidzeme pārējie'!C24+'Zemgale pārējie'!C24</f>
        <v>57.08</v>
      </c>
      <c r="D24" s="50">
        <f>'Kurzeme pārējie'!D24+'Latgale pārējie'!D24+'Rīga, Pierīga pārējie'!D24+'Vidzeme pārējie'!D24+'Zemgale pārējie'!D24</f>
        <v>17.599999999999998</v>
      </c>
      <c r="E24" s="50">
        <f>'Kurzeme pārējie'!E24+'Latgale pārējie'!E24+'Rīga, Pierīga pārējie'!E24+'Vidzeme pārējie'!E24+'Zemgale pārējie'!E24</f>
        <v>13.5</v>
      </c>
      <c r="F24" s="50">
        <f>'Kurzeme pārējie'!F24+'Latgale pārējie'!F24+'Rīga, Pierīga pārējie'!F24+'Vidzeme pārējie'!F24+'Zemgale pārējie'!F24</f>
        <v>4.6</v>
      </c>
      <c r="G24" s="18">
        <f t="shared" si="1"/>
        <v>92.77999999999999</v>
      </c>
      <c r="H24" s="50">
        <f>'Kurzeme pārējie'!H24+'Latgale pārējie'!H24+'Rīga, Pierīga pārējie'!H24+'Vidzeme pārējie'!H24+'Zemgale pārējie'!H24</f>
        <v>27.63</v>
      </c>
      <c r="I24" s="50">
        <f>'Kurzeme pārējie'!I24+'Latgale pārējie'!I24+'Rīga, Pierīga pārējie'!I24+'Vidzeme pārējie'!I24+'Zemgale pārējie'!I24</f>
        <v>2.62</v>
      </c>
      <c r="J24" s="50">
        <f>'Kurzeme pārējie'!J24+'Latgale pārējie'!J24+'Rīga, Pierīga pārējie'!J24+'Vidzeme pārējie'!J24+'Zemgale pārējie'!J24</f>
        <v>5.87</v>
      </c>
      <c r="K24" s="18">
        <f t="shared" si="2"/>
        <v>36.12</v>
      </c>
      <c r="L24" s="18">
        <f t="shared" si="3"/>
        <v>128.89999999999998</v>
      </c>
      <c r="M24" s="50">
        <f>'Kurzeme pārējie'!M24+'Latgale pārējie'!M24+'Rīga, Pierīga pārējie'!M24+'Vidzeme pārējie'!M24+'Zemgale pārējie'!M24</f>
        <v>13.66</v>
      </c>
      <c r="N24" s="18">
        <f t="shared" si="4"/>
        <v>142.55999999999997</v>
      </c>
      <c r="O24" s="45"/>
    </row>
    <row r="25" spans="1:15" ht="13.5" customHeight="1">
      <c r="A25" s="90"/>
      <c r="B25" s="23" t="s">
        <v>17</v>
      </c>
      <c r="C25" s="75">
        <f>'Kurzeme pārējie'!C25+'Latgale pārējie'!C25+'Rīga, Pierīga pārējie'!C25+'Vidzeme pārējie'!C25+'Zemgale pārējie'!C25</f>
        <v>2972</v>
      </c>
      <c r="D25" s="75">
        <f>'Kurzeme pārējie'!D25+'Latgale pārējie'!D25+'Rīga, Pierīga pārējie'!D25+'Vidzeme pārējie'!D25+'Zemgale pārējie'!D25</f>
        <v>590</v>
      </c>
      <c r="E25" s="75">
        <f>'Kurzeme pārējie'!E25+'Latgale pārējie'!E25+'Rīga, Pierīga pārējie'!E25+'Vidzeme pārējie'!E25+'Zemgale pārējie'!E25</f>
        <v>716</v>
      </c>
      <c r="F25" s="75">
        <f>'Kurzeme pārējie'!F25+'Latgale pārējie'!F25+'Rīga, Pierīga pārējie'!F25+'Vidzeme pārējie'!F25+'Zemgale pārējie'!F25</f>
        <v>27</v>
      </c>
      <c r="G25" s="10">
        <f t="shared" si="1"/>
        <v>4305</v>
      </c>
      <c r="H25" s="75">
        <f>'Kurzeme pārējie'!H25+'Latgale pārējie'!H25+'Rīga, Pierīga pārējie'!H25+'Vidzeme pārējie'!H25+'Zemgale pārējie'!H25</f>
        <v>1109</v>
      </c>
      <c r="I25" s="75">
        <f>'Kurzeme pārējie'!I25+'Latgale pārējie'!I25+'Rīga, Pierīga pārējie'!I25+'Vidzeme pārējie'!I25+'Zemgale pārējie'!I25</f>
        <v>266</v>
      </c>
      <c r="J25" s="75">
        <f>'Kurzeme pārējie'!J25+'Latgale pārējie'!J25+'Rīga, Pierīga pārējie'!J25+'Vidzeme pārējie'!J25+'Zemgale pārējie'!J25</f>
        <v>278</v>
      </c>
      <c r="K25" s="10">
        <f t="shared" si="2"/>
        <v>1653</v>
      </c>
      <c r="L25" s="10">
        <f t="shared" si="3"/>
        <v>5958</v>
      </c>
      <c r="M25" s="75">
        <f>'Kurzeme pārējie'!M25+'Latgale pārējie'!M25+'Rīga, Pierīga pārējie'!M25+'Vidzeme pārējie'!M25+'Zemgale pārējie'!M25</f>
        <v>426</v>
      </c>
      <c r="N25" s="10">
        <f t="shared" si="4"/>
        <v>6384</v>
      </c>
      <c r="O25" s="45"/>
    </row>
    <row r="26" spans="1:15" ht="13.5" customHeight="1">
      <c r="A26" s="90" t="s">
        <v>23</v>
      </c>
      <c r="B26" s="23" t="s">
        <v>16</v>
      </c>
      <c r="C26" s="75">
        <f>'Kurzeme pārējie'!C26+'Latgale pārējie'!C26+'Rīga, Pierīga pārējie'!C26+'Vidzeme pārējie'!C26+'Zemgale pārējie'!C26</f>
        <v>0</v>
      </c>
      <c r="D26" s="75">
        <f>'Kurzeme pārējie'!D26+'Latgale pārējie'!D26+'Rīga, Pierīga pārējie'!D26+'Vidzeme pārējie'!D26+'Zemgale pārējie'!D26</f>
        <v>0</v>
      </c>
      <c r="E26" s="75">
        <f>'Kurzeme pārējie'!E26+'Latgale pārējie'!E26+'Rīga, Pierīga pārējie'!E26+'Vidzeme pārējie'!E26+'Zemgale pārējie'!E26</f>
        <v>0</v>
      </c>
      <c r="F26" s="75">
        <f>'Kurzeme pārējie'!F26+'Latgale pārējie'!F26+'Rīga, Pierīga pārējie'!F26+'Vidzeme pārējie'!F26+'Zemgale pārējie'!F26</f>
        <v>0</v>
      </c>
      <c r="G26" s="10">
        <f t="shared" si="1"/>
        <v>0</v>
      </c>
      <c r="H26" s="75">
        <f>'Kurzeme pārējie'!H26+'Latgale pārējie'!H26+'Rīga, Pierīga pārējie'!H26+'Vidzeme pārējie'!H26+'Zemgale pārējie'!H26</f>
        <v>0</v>
      </c>
      <c r="I26" s="75">
        <f>'Kurzeme pārējie'!I26+'Latgale pārējie'!I26+'Rīga, Pierīga pārējie'!I26+'Vidzeme pārējie'!I26+'Zemgale pārējie'!I26</f>
        <v>0</v>
      </c>
      <c r="J26" s="75">
        <f>'Kurzeme pārējie'!J26+'Latgale pārējie'!J26+'Rīga, Pierīga pārējie'!J26+'Vidzeme pārējie'!J26+'Zemgale pārējie'!J26</f>
        <v>0</v>
      </c>
      <c r="K26" s="10">
        <f t="shared" si="2"/>
        <v>0</v>
      </c>
      <c r="L26" s="10">
        <f t="shared" si="3"/>
        <v>0</v>
      </c>
      <c r="M26" s="75">
        <f>'Kurzeme pārējie'!M26+'Latgale pārējie'!M26+'Rīga, Pierīga pārējie'!M26+'Vidzeme pārējie'!M26+'Zemgale pārējie'!M26</f>
        <v>0</v>
      </c>
      <c r="N26" s="10">
        <f t="shared" si="4"/>
        <v>0</v>
      </c>
      <c r="O26" s="45"/>
    </row>
    <row r="27" spans="1:15" ht="13.5" customHeight="1">
      <c r="A27" s="90"/>
      <c r="B27" s="23" t="s">
        <v>17</v>
      </c>
      <c r="C27" s="75">
        <f>'Kurzeme pārējie'!C27+'Latgale pārējie'!C27+'Rīga, Pierīga pārējie'!C27+'Vidzeme pārējie'!C27+'Zemgale pārējie'!C27</f>
        <v>0</v>
      </c>
      <c r="D27" s="75">
        <f>'Kurzeme pārējie'!D27+'Latgale pārējie'!D27+'Rīga, Pierīga pārējie'!D27+'Vidzeme pārējie'!D27+'Zemgale pārējie'!D27</f>
        <v>0</v>
      </c>
      <c r="E27" s="75">
        <f>'Kurzeme pārējie'!E27+'Latgale pārējie'!E27+'Rīga, Pierīga pārējie'!E27+'Vidzeme pārējie'!E27+'Zemgale pārējie'!E27</f>
        <v>0</v>
      </c>
      <c r="F27" s="75">
        <f>'Kurzeme pārējie'!F27+'Latgale pārējie'!F27+'Rīga, Pierīga pārējie'!F27+'Vidzeme pārējie'!F27+'Zemgale pārējie'!F27</f>
        <v>0</v>
      </c>
      <c r="G27" s="10">
        <f t="shared" si="1"/>
        <v>0</v>
      </c>
      <c r="H27" s="75">
        <f>'Kurzeme pārējie'!H27+'Latgale pārējie'!H27+'Rīga, Pierīga pārējie'!H27+'Vidzeme pārējie'!H27+'Zemgale pārējie'!H27</f>
        <v>0</v>
      </c>
      <c r="I27" s="75">
        <f>'Kurzeme pārējie'!I27+'Latgale pārējie'!I27+'Rīga, Pierīga pārējie'!I27+'Vidzeme pārējie'!I27+'Zemgale pārējie'!I27</f>
        <v>0</v>
      </c>
      <c r="J27" s="75">
        <f>'Kurzeme pārējie'!J27+'Latgale pārējie'!J27+'Rīga, Pierīga pārējie'!J27+'Vidzeme pārējie'!J27+'Zemgale pārējie'!J27</f>
        <v>0</v>
      </c>
      <c r="K27" s="10">
        <f t="shared" si="2"/>
        <v>0</v>
      </c>
      <c r="L27" s="10">
        <f t="shared" si="3"/>
        <v>0</v>
      </c>
      <c r="M27" s="75">
        <f>'Kurzeme pārējie'!M27+'Latgale pārējie'!M27+'Rīga, Pierīga pārējie'!M27+'Vidzeme pārējie'!M27+'Zemgale pārējie'!M27</f>
        <v>0</v>
      </c>
      <c r="N27" s="10">
        <f t="shared" si="4"/>
        <v>0</v>
      </c>
      <c r="O27" s="45"/>
    </row>
    <row r="28" spans="1:15" ht="13.5" customHeight="1">
      <c r="A28" s="90" t="s">
        <v>24</v>
      </c>
      <c r="B28" s="23" t="s">
        <v>16</v>
      </c>
      <c r="C28" s="75">
        <f>'Kurzeme pārējie'!C28+'Latgale pārējie'!C28+'Rīga, Pierīga pārējie'!C28+'Vidzeme pārējie'!C28+'Zemgale pārējie'!C28</f>
        <v>0</v>
      </c>
      <c r="D28" s="75">
        <f>'Kurzeme pārējie'!D28+'Latgale pārējie'!D28+'Rīga, Pierīga pārējie'!D28+'Vidzeme pārējie'!D28+'Zemgale pārējie'!D28</f>
        <v>0</v>
      </c>
      <c r="E28" s="75">
        <f>'Kurzeme pārējie'!E28+'Latgale pārējie'!E28+'Rīga, Pierīga pārējie'!E28+'Vidzeme pārējie'!E28+'Zemgale pārējie'!E28</f>
        <v>0</v>
      </c>
      <c r="F28" s="75">
        <f>'Kurzeme pārējie'!F28+'Latgale pārējie'!F28+'Rīga, Pierīga pārējie'!F28+'Vidzeme pārējie'!F28+'Zemgale pārējie'!F28</f>
        <v>0</v>
      </c>
      <c r="G28" s="10">
        <f t="shared" si="1"/>
        <v>0</v>
      </c>
      <c r="H28" s="75">
        <f>'Kurzeme pārējie'!H28+'Latgale pārējie'!H28+'Rīga, Pierīga pārējie'!H28+'Vidzeme pārējie'!H28+'Zemgale pārējie'!H28</f>
        <v>0</v>
      </c>
      <c r="I28" s="75">
        <f>'Kurzeme pārējie'!I28+'Latgale pārējie'!I28+'Rīga, Pierīga pārējie'!I28+'Vidzeme pārējie'!I28+'Zemgale pārējie'!I28</f>
        <v>0</v>
      </c>
      <c r="J28" s="75">
        <f>'Kurzeme pārējie'!J28+'Latgale pārējie'!J28+'Rīga, Pierīga pārējie'!J28+'Vidzeme pārējie'!J28+'Zemgale pārējie'!J28</f>
        <v>0</v>
      </c>
      <c r="K28" s="10">
        <f t="shared" si="2"/>
        <v>0</v>
      </c>
      <c r="L28" s="10">
        <f t="shared" si="3"/>
        <v>0</v>
      </c>
      <c r="M28" s="75">
        <f>'Kurzeme pārējie'!M28+'Latgale pārējie'!M28+'Rīga, Pierīga pārējie'!M28+'Vidzeme pārējie'!M28+'Zemgale pārējie'!M28</f>
        <v>0</v>
      </c>
      <c r="N28" s="10">
        <f t="shared" si="4"/>
        <v>0</v>
      </c>
      <c r="O28" s="45"/>
    </row>
    <row r="29" spans="1:16" ht="13.5" customHeight="1">
      <c r="A29" s="90"/>
      <c r="B29" s="23" t="s">
        <v>17</v>
      </c>
      <c r="C29" s="75">
        <f>'Kurzeme pārējie'!C29+'Latgale pārējie'!C29+'Rīga, Pierīga pārējie'!C29+'Vidzeme pārējie'!C29+'Zemgale pārējie'!C29</f>
        <v>0</v>
      </c>
      <c r="D29" s="75">
        <f>'Kurzeme pārējie'!D29+'Latgale pārējie'!D29+'Rīga, Pierīga pārējie'!D29+'Vidzeme pārējie'!D29+'Zemgale pārējie'!D29</f>
        <v>0</v>
      </c>
      <c r="E29" s="75">
        <f>'Kurzeme pārējie'!E29+'Latgale pārējie'!E29+'Rīga, Pierīga pārējie'!E29+'Vidzeme pārējie'!E29+'Zemgale pārējie'!E29</f>
        <v>0</v>
      </c>
      <c r="F29" s="75">
        <f>'Kurzeme pārējie'!F29+'Latgale pārējie'!F29+'Rīga, Pierīga pārējie'!F29+'Vidzeme pārējie'!F29+'Zemgale pārējie'!F29</f>
        <v>0</v>
      </c>
      <c r="G29" s="10">
        <f t="shared" si="1"/>
        <v>0</v>
      </c>
      <c r="H29" s="75">
        <f>'Kurzeme pārējie'!H29+'Latgale pārējie'!H29+'Rīga, Pierīga pārējie'!H29+'Vidzeme pārējie'!H29+'Zemgale pārējie'!H29</f>
        <v>0</v>
      </c>
      <c r="I29" s="75">
        <f>'Kurzeme pārējie'!I29+'Latgale pārējie'!I29+'Rīga, Pierīga pārējie'!I29+'Vidzeme pārējie'!I29+'Zemgale pārējie'!I29</f>
        <v>0</v>
      </c>
      <c r="J29" s="75">
        <f>'Kurzeme pārējie'!J29+'Latgale pārējie'!J29+'Rīga, Pierīga pārējie'!J29+'Vidzeme pārējie'!J29+'Zemgale pārējie'!J29</f>
        <v>0</v>
      </c>
      <c r="K29" s="10">
        <f t="shared" si="2"/>
        <v>0</v>
      </c>
      <c r="L29" s="10">
        <f t="shared" si="3"/>
        <v>0</v>
      </c>
      <c r="M29" s="75">
        <f>'Kurzeme pārējie'!M29+'Latgale pārējie'!M29+'Rīga, Pierīga pārējie'!M29+'Vidzeme pārējie'!M29+'Zemgale pārējie'!M29</f>
        <v>0</v>
      </c>
      <c r="N29" s="10">
        <f t="shared" si="4"/>
        <v>0</v>
      </c>
      <c r="O29" s="45"/>
      <c r="P29" s="45"/>
    </row>
    <row r="30" spans="1:16" ht="13.5" customHeight="1">
      <c r="A30" s="90" t="s">
        <v>25</v>
      </c>
      <c r="B30" s="23" t="s">
        <v>16</v>
      </c>
      <c r="C30" s="50">
        <f>'Kurzeme pārējie'!C30+'Latgale pārējie'!C30+'Rīga, Pierīga pārējie'!C30+'Vidzeme pārējie'!C30+'Zemgale pārējie'!C30</f>
        <v>42.39</v>
      </c>
      <c r="D30" s="50">
        <f>'Kurzeme pārējie'!D30+'Latgale pārējie'!D30+'Rīga, Pierīga pārējie'!D30+'Vidzeme pārējie'!D30+'Zemgale pārējie'!D30</f>
        <v>9.029999999999998</v>
      </c>
      <c r="E30" s="50">
        <f>'Kurzeme pārējie'!E30+'Latgale pārējie'!E30+'Rīga, Pierīga pārējie'!E30+'Vidzeme pārējie'!E30+'Zemgale pārējie'!E30</f>
        <v>0.22</v>
      </c>
      <c r="F30" s="50">
        <f>'Kurzeme pārējie'!F30+'Latgale pārējie'!F30+'Rīga, Pierīga pārējie'!F30+'Vidzeme pārējie'!F30+'Zemgale pārējie'!F30</f>
        <v>1.24</v>
      </c>
      <c r="G30" s="18">
        <f>SUM(C30:F30)</f>
        <v>52.88</v>
      </c>
      <c r="H30" s="50">
        <f>'Kurzeme pārējie'!H30+'Latgale pārējie'!H30+'Rīga, Pierīga pārējie'!H30+'Vidzeme pārējie'!H30+'Zemgale pārējie'!H30</f>
        <v>28.1</v>
      </c>
      <c r="I30" s="50">
        <f>'Kurzeme pārējie'!I30+'Latgale pārējie'!I30+'Rīga, Pierīga pārējie'!I30+'Vidzeme pārējie'!I30+'Zemgale pārējie'!I30</f>
        <v>3.0399999999999996</v>
      </c>
      <c r="J30" s="50">
        <f>'Kurzeme pārējie'!J30+'Latgale pārējie'!J30+'Rīga, Pierīga pārējie'!J30+'Vidzeme pārējie'!J30+'Zemgale pārējie'!J30</f>
        <v>11.5</v>
      </c>
      <c r="K30" s="18">
        <f t="shared" si="2"/>
        <v>42.64</v>
      </c>
      <c r="L30" s="18">
        <f t="shared" si="3"/>
        <v>95.52000000000001</v>
      </c>
      <c r="M30" s="50">
        <f>'Kurzeme pārējie'!M30+'Latgale pārējie'!M30+'Rīga, Pierīga pārējie'!M30+'Vidzeme pārējie'!M30+'Zemgale pārējie'!M30</f>
        <v>13.299999999999999</v>
      </c>
      <c r="N30" s="18">
        <f t="shared" si="4"/>
        <v>108.82000000000001</v>
      </c>
      <c r="O30" s="45"/>
      <c r="P30" s="45"/>
    </row>
    <row r="31" spans="1:16" ht="13.5" customHeight="1">
      <c r="A31" s="90"/>
      <c r="B31" s="23" t="s">
        <v>17</v>
      </c>
      <c r="C31" s="75">
        <f>'Kurzeme pārējie'!C31+'Latgale pārējie'!C31+'Rīga, Pierīga pārējie'!C31+'Vidzeme pārējie'!C31+'Zemgale pārējie'!C31</f>
        <v>5678</v>
      </c>
      <c r="D31" s="75">
        <f>'Kurzeme pārējie'!D31+'Latgale pārējie'!D31+'Rīga, Pierīga pārējie'!D31+'Vidzeme pārējie'!D31+'Zemgale pārējie'!D31</f>
        <v>646</v>
      </c>
      <c r="E31" s="75">
        <f>'Kurzeme pārējie'!E31+'Latgale pārējie'!E31+'Rīga, Pierīga pārējie'!E31+'Vidzeme pārējie'!E31+'Zemgale pārējie'!E31</f>
        <v>38</v>
      </c>
      <c r="F31" s="75">
        <f>'Kurzeme pārējie'!F31+'Latgale pārējie'!F31+'Rīga, Pierīga pārējie'!F31+'Vidzeme pārējie'!F31+'Zemgale pārējie'!F31</f>
        <v>94</v>
      </c>
      <c r="G31" s="10">
        <f>SUM(C31:F31)</f>
        <v>6456</v>
      </c>
      <c r="H31" s="75">
        <f>'Kurzeme pārējie'!H31+'Latgale pārējie'!H31+'Rīga, Pierīga pārējie'!H31+'Vidzeme pārējie'!H31+'Zemgale pārējie'!H31</f>
        <v>2680</v>
      </c>
      <c r="I31" s="75">
        <f>'Kurzeme pārējie'!I31+'Latgale pārējie'!I31+'Rīga, Pierīga pārējie'!I31+'Vidzeme pārējie'!I31+'Zemgale pārējie'!I31</f>
        <v>498</v>
      </c>
      <c r="J31" s="75">
        <f>'Kurzeme pārējie'!J31+'Latgale pārējie'!J31+'Rīga, Pierīga pārējie'!J31+'Vidzeme pārējie'!J31+'Zemgale pārējie'!J31</f>
        <v>700</v>
      </c>
      <c r="K31" s="10">
        <f t="shared" si="2"/>
        <v>3878</v>
      </c>
      <c r="L31" s="10">
        <f t="shared" si="3"/>
        <v>10334</v>
      </c>
      <c r="M31" s="75">
        <f>'Kurzeme pārējie'!M31+'Latgale pārējie'!M31+'Rīga, Pierīga pārējie'!M31+'Vidzeme pārējie'!M31+'Zemgale pārējie'!M31</f>
        <v>1365</v>
      </c>
      <c r="N31" s="10">
        <f t="shared" si="4"/>
        <v>11699</v>
      </c>
      <c r="O31" s="45"/>
      <c r="P31" s="45"/>
    </row>
    <row r="32" spans="1:16" ht="13.5" customHeight="1">
      <c r="A32" s="90" t="s">
        <v>26</v>
      </c>
      <c r="B32" s="23" t="s">
        <v>16</v>
      </c>
      <c r="C32" s="50">
        <f>'Kurzeme pārējie'!C32+'Latgale pārējie'!C32+'Rīga, Pierīga pārējie'!C32+'Vidzeme pārējie'!C32+'Zemgale pārējie'!C32</f>
        <v>55.19</v>
      </c>
      <c r="D32" s="50">
        <f>'Kurzeme pārējie'!D32+'Latgale pārējie'!D32+'Rīga, Pierīga pārējie'!D32+'Vidzeme pārējie'!D32+'Zemgale pārējie'!D32</f>
        <v>38.43</v>
      </c>
      <c r="E32" s="50">
        <f>'Kurzeme pārējie'!E32+'Latgale pārējie'!E32+'Rīga, Pierīga pārējie'!E32+'Vidzeme pārējie'!E32+'Zemgale pārējie'!E32</f>
        <v>1</v>
      </c>
      <c r="F32" s="50">
        <f>'Kurzeme pārējie'!F32+'Latgale pārējie'!F32+'Rīga, Pierīga pārējie'!F32+'Vidzeme pārējie'!F32+'Zemgale pārējie'!F32</f>
        <v>1</v>
      </c>
      <c r="G32" s="18">
        <f t="shared" si="1"/>
        <v>95.62</v>
      </c>
      <c r="H32" s="50">
        <f>'Kurzeme pārējie'!H32+'Latgale pārējie'!H32+'Rīga, Pierīga pārējie'!H32+'Vidzeme pārējie'!H32+'Zemgale pārējie'!H32</f>
        <v>49.739999999999995</v>
      </c>
      <c r="I32" s="50">
        <f>'Kurzeme pārējie'!I32+'Latgale pārējie'!I32+'Rīga, Pierīga pārējie'!I32+'Vidzeme pārējie'!I32+'Zemgale pārējie'!I32</f>
        <v>8.76</v>
      </c>
      <c r="J32" s="50">
        <f>'Kurzeme pārējie'!J32+'Latgale pārējie'!J32+'Rīga, Pierīga pārējie'!J32+'Vidzeme pārējie'!J32+'Zemgale pārējie'!J32</f>
        <v>7.6000000000000005</v>
      </c>
      <c r="K32" s="18">
        <f t="shared" si="2"/>
        <v>66.1</v>
      </c>
      <c r="L32" s="18">
        <f t="shared" si="3"/>
        <v>161.72</v>
      </c>
      <c r="M32" s="50">
        <f>'Kurzeme pārējie'!M32+'Latgale pārējie'!M32+'Rīga, Pierīga pārējie'!M32+'Vidzeme pārējie'!M32+'Zemgale pārējie'!M32</f>
        <v>15.35</v>
      </c>
      <c r="N32" s="18">
        <f t="shared" si="4"/>
        <v>177.07</v>
      </c>
      <c r="O32" s="45"/>
      <c r="P32" s="45"/>
    </row>
    <row r="33" spans="1:16" ht="13.5" customHeight="1">
      <c r="A33" s="90"/>
      <c r="B33" s="23" t="s">
        <v>17</v>
      </c>
      <c r="C33" s="75">
        <f>'Kurzeme pārējie'!C33+'Latgale pārējie'!C33+'Rīga, Pierīga pārējie'!C33+'Vidzeme pārējie'!C33+'Zemgale pārējie'!C33</f>
        <v>2034</v>
      </c>
      <c r="D33" s="75">
        <f>'Kurzeme pārējie'!D33+'Latgale pārējie'!D33+'Rīga, Pierīga pārējie'!D33+'Vidzeme pārējie'!D33+'Zemgale pārējie'!D33</f>
        <v>592</v>
      </c>
      <c r="E33" s="75">
        <f>'Kurzeme pārējie'!E33+'Latgale pārējie'!E33+'Rīga, Pierīga pārējie'!E33+'Vidzeme pārējie'!E33+'Zemgale pārējie'!E33</f>
        <v>7</v>
      </c>
      <c r="F33" s="75">
        <f>'Kurzeme pārējie'!F33+'Latgale pārējie'!F33+'Rīga, Pierīga pārējie'!F33+'Vidzeme pārējie'!F33+'Zemgale pārējie'!F33</f>
        <v>14</v>
      </c>
      <c r="G33" s="10">
        <f t="shared" si="1"/>
        <v>2647</v>
      </c>
      <c r="H33" s="75">
        <f>'Kurzeme pārējie'!H33+'Latgale pārējie'!H33+'Rīga, Pierīga pārējie'!H33+'Vidzeme pārējie'!H33+'Zemgale pārējie'!H33</f>
        <v>1053</v>
      </c>
      <c r="I33" s="75">
        <f>'Kurzeme pārējie'!I33+'Latgale pārējie'!I33+'Rīga, Pierīga pārējie'!I33+'Vidzeme pārējie'!I33+'Zemgale pārējie'!I33</f>
        <v>101</v>
      </c>
      <c r="J33" s="75">
        <f>'Kurzeme pārējie'!J33+'Latgale pārējie'!J33+'Rīga, Pierīga pārējie'!J33+'Vidzeme pārējie'!J33+'Zemgale pārējie'!J33</f>
        <v>133</v>
      </c>
      <c r="K33" s="10">
        <f t="shared" si="2"/>
        <v>1287</v>
      </c>
      <c r="L33" s="10">
        <f t="shared" si="3"/>
        <v>3934</v>
      </c>
      <c r="M33" s="75">
        <f>'Kurzeme pārējie'!M33+'Latgale pārējie'!M33+'Rīga, Pierīga pārējie'!M33+'Vidzeme pārējie'!M33+'Zemgale pārējie'!M33</f>
        <v>307</v>
      </c>
      <c r="N33" s="10">
        <f t="shared" si="4"/>
        <v>4241</v>
      </c>
      <c r="O33" s="45"/>
      <c r="P33" s="45"/>
    </row>
    <row r="34" spans="1:16" ht="13.5" customHeight="1">
      <c r="A34" s="93" t="s">
        <v>27</v>
      </c>
      <c r="B34" s="26" t="s">
        <v>16</v>
      </c>
      <c r="C34" s="50">
        <f>'Kurzeme pārējie'!C34+'Latgale pārējie'!C34+'Rīga, Pierīga pārējie'!C34+'Vidzeme pārējie'!C34+'Zemgale pārējie'!C34</f>
        <v>2.87</v>
      </c>
      <c r="D34" s="50">
        <f>'Kurzeme pārējie'!D34+'Latgale pārējie'!D34+'Rīga, Pierīga pārējie'!D34+'Vidzeme pārējie'!D34+'Zemgale pārējie'!D34</f>
        <v>5.05</v>
      </c>
      <c r="E34" s="50">
        <f>'Kurzeme pārējie'!E34+'Latgale pārējie'!E34+'Rīga, Pierīga pārējie'!E34+'Vidzeme pārējie'!E34+'Zemgale pārējie'!E34</f>
        <v>0.4</v>
      </c>
      <c r="F34" s="50">
        <f>'Kurzeme pārējie'!F34+'Latgale pārējie'!F34+'Rīga, Pierīga pārējie'!F34+'Vidzeme pārējie'!F34+'Zemgale pārējie'!F34</f>
        <v>0</v>
      </c>
      <c r="G34" s="18">
        <f t="shared" si="1"/>
        <v>8.32</v>
      </c>
      <c r="H34" s="50">
        <f>'Kurzeme pārējie'!H34+'Latgale pārējie'!H34+'Rīga, Pierīga pārējie'!H34+'Vidzeme pārējie'!H34+'Zemgale pārējie'!H34</f>
        <v>7.749999999999999</v>
      </c>
      <c r="I34" s="50">
        <f>'Kurzeme pārējie'!I34+'Latgale pārējie'!I34+'Rīga, Pierīga pārējie'!I34+'Vidzeme pārējie'!I34+'Zemgale pārējie'!I34</f>
        <v>1.6</v>
      </c>
      <c r="J34" s="50">
        <f>'Kurzeme pārējie'!J34+'Latgale pārējie'!J34+'Rīga, Pierīga pārējie'!J34+'Vidzeme pārējie'!J34+'Zemgale pārējie'!J34</f>
        <v>0</v>
      </c>
      <c r="K34" s="18">
        <f t="shared" si="2"/>
        <v>9.35</v>
      </c>
      <c r="L34" s="18">
        <f t="shared" si="3"/>
        <v>17.67</v>
      </c>
      <c r="M34" s="50">
        <f>'Kurzeme pārējie'!M34+'Latgale pārējie'!M34+'Rīga, Pierīga pārējie'!M34+'Vidzeme pārējie'!M34+'Zemgale pārējie'!M34</f>
        <v>9.25</v>
      </c>
      <c r="N34" s="18">
        <f t="shared" si="4"/>
        <v>26.92</v>
      </c>
      <c r="O34" s="45"/>
      <c r="P34" s="45"/>
    </row>
    <row r="35" spans="1:16" ht="13.5" customHeight="1">
      <c r="A35" s="93"/>
      <c r="B35" s="26" t="s">
        <v>17</v>
      </c>
      <c r="C35" s="75">
        <f>'Kurzeme pārējie'!C35+'Latgale pārējie'!C35+'Rīga, Pierīga pārējie'!C35+'Vidzeme pārējie'!C35+'Zemgale pārējie'!C35</f>
        <v>658</v>
      </c>
      <c r="D35" s="75">
        <f>'Kurzeme pārējie'!D35+'Latgale pārējie'!D35+'Rīga, Pierīga pārējie'!D35+'Vidzeme pārējie'!D35+'Zemgale pārējie'!D35</f>
        <v>1232</v>
      </c>
      <c r="E35" s="75">
        <f>'Kurzeme pārējie'!E35+'Latgale pārējie'!E35+'Rīga, Pierīga pārējie'!E35+'Vidzeme pārējie'!E35+'Zemgale pārējie'!E35</f>
        <v>64</v>
      </c>
      <c r="F35" s="75">
        <f>'Kurzeme pārējie'!F35+'Latgale pārējie'!F35+'Rīga, Pierīga pārējie'!F35+'Vidzeme pārējie'!F35+'Zemgale pārējie'!F35</f>
        <v>0</v>
      </c>
      <c r="G35" s="10">
        <f t="shared" si="1"/>
        <v>1954</v>
      </c>
      <c r="H35" s="75">
        <f>'Kurzeme pārējie'!H35+'Latgale pārējie'!H35+'Rīga, Pierīga pārējie'!H35+'Vidzeme pārējie'!H35+'Zemgale pārējie'!H35</f>
        <v>1417</v>
      </c>
      <c r="I35" s="75">
        <f>'Kurzeme pārējie'!I35+'Latgale pārējie'!I35+'Rīga, Pierīga pārējie'!I35+'Vidzeme pārējie'!I35+'Zemgale pārējie'!I35</f>
        <v>277</v>
      </c>
      <c r="J35" s="75">
        <f>'Kurzeme pārējie'!J35+'Latgale pārējie'!J35+'Rīga, Pierīga pārējie'!J35+'Vidzeme pārējie'!J35+'Zemgale pārējie'!J35</f>
        <v>0</v>
      </c>
      <c r="K35" s="10">
        <f t="shared" si="2"/>
        <v>1694</v>
      </c>
      <c r="L35" s="10">
        <f t="shared" si="3"/>
        <v>3648</v>
      </c>
      <c r="M35" s="75">
        <f>'Kurzeme pārējie'!M35+'Latgale pārējie'!M35+'Rīga, Pierīga pārējie'!M35+'Vidzeme pārējie'!M35+'Zemgale pārējie'!M35</f>
        <v>1416</v>
      </c>
      <c r="N35" s="10">
        <f t="shared" si="4"/>
        <v>5064</v>
      </c>
      <c r="O35" s="45"/>
      <c r="P35" s="45"/>
    </row>
    <row r="36" spans="1:16" ht="13.5" customHeight="1">
      <c r="A36" s="93" t="s">
        <v>28</v>
      </c>
      <c r="B36" s="26" t="s">
        <v>16</v>
      </c>
      <c r="C36" s="50">
        <f>'Kurzeme pārējie'!C36+'Latgale pārējie'!C36+'Rīga, Pierīga pārējie'!C36+'Vidzeme pārējie'!C36+'Zemgale pārējie'!C36</f>
        <v>26.04</v>
      </c>
      <c r="D36" s="50">
        <f>'Kurzeme pārējie'!D36+'Latgale pārējie'!D36+'Rīga, Pierīga pārējie'!D36+'Vidzeme pārējie'!D36+'Zemgale pārējie'!D36</f>
        <v>6.32</v>
      </c>
      <c r="E36" s="50">
        <f>'Kurzeme pārējie'!E36+'Latgale pārējie'!E36+'Rīga, Pierīga pārējie'!E36+'Vidzeme pārējie'!E36+'Zemgale pārējie'!E36</f>
        <v>0</v>
      </c>
      <c r="F36" s="50">
        <f>'Kurzeme pārējie'!F36+'Latgale pārējie'!F36+'Rīga, Pierīga pārējie'!F36+'Vidzeme pārējie'!F36+'Zemgale pārējie'!F36</f>
        <v>0</v>
      </c>
      <c r="G36" s="18">
        <f t="shared" si="1"/>
        <v>32.36</v>
      </c>
      <c r="H36" s="50">
        <f>'Kurzeme pārējie'!H36+'Latgale pārējie'!H36+'Rīga, Pierīga pārējie'!H36+'Vidzeme pārējie'!H36+'Zemgale pārējie'!H36</f>
        <v>22.029999999999998</v>
      </c>
      <c r="I36" s="50">
        <f>'Kurzeme pārējie'!I36+'Latgale pārējie'!I36+'Rīga, Pierīga pārējie'!I36+'Vidzeme pārējie'!I36+'Zemgale pārējie'!I36</f>
        <v>0.93</v>
      </c>
      <c r="J36" s="50">
        <f>'Kurzeme pārējie'!J36+'Latgale pārējie'!J36+'Rīga, Pierīga pārējie'!J36+'Vidzeme pārējie'!J36+'Zemgale pārējie'!J36</f>
        <v>0.52</v>
      </c>
      <c r="K36" s="18">
        <f t="shared" si="2"/>
        <v>23.479999999999997</v>
      </c>
      <c r="L36" s="18">
        <f t="shared" si="3"/>
        <v>55.839999999999996</v>
      </c>
      <c r="M36" s="50">
        <f>'Kurzeme pārējie'!M36+'Latgale pārējie'!M36+'Rīga, Pierīga pārējie'!M36+'Vidzeme pārējie'!M36+'Zemgale pārējie'!M36</f>
        <v>1.24</v>
      </c>
      <c r="N36" s="18">
        <f t="shared" si="4"/>
        <v>57.08</v>
      </c>
      <c r="O36" s="45"/>
      <c r="P36" s="45"/>
    </row>
    <row r="37" spans="1:16" ht="13.5" customHeight="1">
      <c r="A37" s="93"/>
      <c r="B37" s="26" t="s">
        <v>17</v>
      </c>
      <c r="C37" s="75">
        <f>'Kurzeme pārējie'!C37+'Latgale pārējie'!C37+'Rīga, Pierīga pārējie'!C37+'Vidzeme pārējie'!C37+'Zemgale pārējie'!C37</f>
        <v>356</v>
      </c>
      <c r="D37" s="75">
        <f>'Kurzeme pārējie'!D37+'Latgale pārējie'!D37+'Rīga, Pierīga pārējie'!D37+'Vidzeme pārējie'!D37+'Zemgale pārējie'!D37</f>
        <v>59</v>
      </c>
      <c r="E37" s="75">
        <f>'Kurzeme pārējie'!E37+'Latgale pārējie'!E37+'Rīga, Pierīga pārējie'!E37+'Vidzeme pārējie'!E37+'Zemgale pārējie'!E37</f>
        <v>0</v>
      </c>
      <c r="F37" s="75">
        <f>'Kurzeme pārējie'!F37+'Latgale pārējie'!F37+'Rīga, Pierīga pārējie'!F37+'Vidzeme pārējie'!F37+'Zemgale pārējie'!F37</f>
        <v>0</v>
      </c>
      <c r="G37" s="10">
        <f t="shared" si="1"/>
        <v>415</v>
      </c>
      <c r="H37" s="75">
        <f>'Kurzeme pārējie'!H37+'Latgale pārējie'!H37+'Rīga, Pierīga pārējie'!H37+'Vidzeme pārējie'!H37+'Zemgale pārējie'!H37</f>
        <v>603</v>
      </c>
      <c r="I37" s="75">
        <f>'Kurzeme pārējie'!I37+'Latgale pārējie'!I37+'Rīga, Pierīga pārējie'!I37+'Vidzeme pārējie'!I37+'Zemgale pārējie'!I37</f>
        <v>45</v>
      </c>
      <c r="J37" s="75">
        <f>'Kurzeme pārējie'!J37+'Latgale pārējie'!J37+'Rīga, Pierīga pārējie'!J37+'Vidzeme pārējie'!J37+'Zemgale pārējie'!J37</f>
        <v>45</v>
      </c>
      <c r="K37" s="10">
        <f t="shared" si="2"/>
        <v>693</v>
      </c>
      <c r="L37" s="10">
        <f t="shared" si="3"/>
        <v>1108</v>
      </c>
      <c r="M37" s="75">
        <f>'Kurzeme pārējie'!M37+'Latgale pārējie'!M37+'Rīga, Pierīga pārējie'!M37+'Vidzeme pārējie'!M37+'Zemgale pārējie'!M37</f>
        <v>224</v>
      </c>
      <c r="N37" s="10">
        <f t="shared" si="4"/>
        <v>1332</v>
      </c>
      <c r="O37" s="45"/>
      <c r="P37" s="45"/>
    </row>
    <row r="38" spans="1:16" ht="13.5" customHeight="1">
      <c r="A38" s="25" t="s">
        <v>29</v>
      </c>
      <c r="B38" s="23" t="s">
        <v>16</v>
      </c>
      <c r="C38" s="18">
        <f>C4+C12+C14+C16+C18+C20+C22+C24+C26+C28+C30+C32+C34+C36</f>
        <v>16421.27</v>
      </c>
      <c r="D38" s="18">
        <f aca="true" t="shared" si="5" ref="D38:M39">D4+D12+D14+D16+D18+D20+D22+D24+D26+D28+D30+D32+D34+D36</f>
        <v>8954.5</v>
      </c>
      <c r="E38" s="18">
        <f t="shared" si="5"/>
        <v>115.21000000000001</v>
      </c>
      <c r="F38" s="18">
        <f t="shared" si="5"/>
        <v>333.70000000000005</v>
      </c>
      <c r="G38" s="18">
        <f t="shared" si="5"/>
        <v>25824.679999999997</v>
      </c>
      <c r="H38" s="18">
        <f t="shared" si="5"/>
        <v>19708.340000000004</v>
      </c>
      <c r="I38" s="18">
        <f t="shared" si="5"/>
        <v>1279.32</v>
      </c>
      <c r="J38" s="18">
        <f>J4+J12+J14+J16+J18+J20+J22+J24+J26+J28+J30+J32+J34+J36</f>
        <v>3260.6699999999996</v>
      </c>
      <c r="K38" s="18">
        <f>K4+K12+K14+K16+K18+K20+K22+K24+K26+K28+K30+K32+K34+K36</f>
        <v>24248.33</v>
      </c>
      <c r="L38" s="18">
        <f>L4+L12+L14+L16+L18+L20+L22+L24+L26+L28+L30+L32+L34+L36</f>
        <v>50073.00999999999</v>
      </c>
      <c r="M38" s="18">
        <f>M4+M12+M14+M16+M18+M20+M22+M24+M26+M28+M30+M32+M34+M36</f>
        <v>9077.029999999999</v>
      </c>
      <c r="N38" s="40">
        <f>N4+N12+N14+N16+N18+N20+N22+N24+N26+N28+N30+N32+N34+N36</f>
        <v>59150.03999999999</v>
      </c>
      <c r="O38" s="48"/>
      <c r="P38" s="2"/>
    </row>
    <row r="39" spans="1:16" ht="13.5" customHeight="1">
      <c r="A39" s="23"/>
      <c r="B39" s="23" t="s">
        <v>17</v>
      </c>
      <c r="C39" s="10">
        <f>C5+C13+C15+C17+C19+C21+C23+C25+C27+C29+C31+C33+C35+C37</f>
        <v>1432566</v>
      </c>
      <c r="D39" s="10">
        <f>D5+D13+D15+D17+D19+D21+D23+D25+D27+D29+D31+D33+D35+D37</f>
        <v>964817</v>
      </c>
      <c r="E39" s="10">
        <f t="shared" si="5"/>
        <v>4648</v>
      </c>
      <c r="F39" s="10">
        <f t="shared" si="5"/>
        <v>24681</v>
      </c>
      <c r="G39" s="10">
        <f t="shared" si="5"/>
        <v>2426712</v>
      </c>
      <c r="H39" s="10">
        <f t="shared" si="5"/>
        <v>2097378</v>
      </c>
      <c r="I39" s="10">
        <f t="shared" si="5"/>
        <v>136365</v>
      </c>
      <c r="J39" s="10">
        <f t="shared" si="5"/>
        <v>533814</v>
      </c>
      <c r="K39" s="10">
        <f t="shared" si="5"/>
        <v>2767557</v>
      </c>
      <c r="L39" s="10">
        <f t="shared" si="5"/>
        <v>5194269</v>
      </c>
      <c r="M39" s="10">
        <f t="shared" si="5"/>
        <v>1056265</v>
      </c>
      <c r="N39" s="10">
        <f>N5+N13+N15+N17+N19+N21+N23+N25+N27+N29+N31+N33+N35+N37</f>
        <v>6250534</v>
      </c>
      <c r="O39" s="45"/>
      <c r="P39" s="2"/>
    </row>
    <row r="40" spans="3:15" ht="12.75">
      <c r="C40" s="53"/>
      <c r="D40" s="53"/>
      <c r="E40" s="53"/>
      <c r="F40" s="53"/>
      <c r="G40" s="53"/>
      <c r="H40" s="14"/>
      <c r="I40" s="14"/>
      <c r="J40" s="53"/>
      <c r="K40" s="53"/>
      <c r="L40" s="53"/>
      <c r="M40" s="14"/>
      <c r="N40" s="53"/>
      <c r="O40" s="45"/>
    </row>
    <row r="41" spans="3:15" ht="12.75">
      <c r="C41" s="53"/>
      <c r="D41" s="53"/>
      <c r="E41" s="53"/>
      <c r="F41" s="53"/>
      <c r="G41" s="53"/>
      <c r="H41" s="53"/>
      <c r="I41" s="14"/>
      <c r="J41" s="53"/>
      <c r="K41" s="53"/>
      <c r="L41" s="53"/>
      <c r="M41" s="14"/>
      <c r="N41" s="53"/>
      <c r="O41" s="45"/>
    </row>
    <row r="42" spans="3:15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4"/>
      <c r="N42" s="53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9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18" bottom="0.18" header="0.1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4">
      <selection activeCell="P15" sqref="P15"/>
    </sheetView>
  </sheetViews>
  <sheetFormatPr defaultColWidth="9.140625" defaultRowHeight="15"/>
  <cols>
    <col min="1" max="1" width="31.140625" style="44" customWidth="1"/>
    <col min="2" max="2" width="3.421875" style="44" customWidth="1"/>
    <col min="3" max="3" width="8.421875" style="44" customWidth="1"/>
    <col min="4" max="4" width="8.140625" style="44" customWidth="1"/>
    <col min="5" max="6" width="6.421875" style="44" customWidth="1"/>
    <col min="7" max="7" width="12.140625" style="44" customWidth="1"/>
    <col min="8" max="8" width="8.421875" style="44" customWidth="1"/>
    <col min="9" max="9" width="7.8515625" style="44" customWidth="1"/>
    <col min="10" max="10" width="7.7109375" style="44" customWidth="1"/>
    <col min="11" max="11" width="11.140625" style="44" customWidth="1"/>
    <col min="12" max="12" width="8.7109375" style="44" customWidth="1"/>
    <col min="13" max="13" width="7.8515625" style="44" customWidth="1"/>
    <col min="14" max="14" width="11.28125" style="44" customWidth="1"/>
    <col min="15" max="16384" width="9.140625" style="44" customWidth="1"/>
  </cols>
  <sheetData>
    <row r="1" ht="12.75">
      <c r="A1" s="44" t="s">
        <v>41</v>
      </c>
    </row>
    <row r="2" spans="1:14" ht="25.5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26.25" customHeight="1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5" ht="12.75">
      <c r="A4" s="25" t="s">
        <v>15</v>
      </c>
      <c r="B4" s="23" t="s">
        <v>16</v>
      </c>
      <c r="C4" s="35">
        <f>C6+C8+C10</f>
        <v>11391.27</v>
      </c>
      <c r="D4" s="35">
        <f>D6+D8+D10</f>
        <v>5556.369999999999</v>
      </c>
      <c r="E4" s="35">
        <f>E6+E8+E10</f>
        <v>30.1</v>
      </c>
      <c r="F4" s="35">
        <f aca="true" t="shared" si="0" ref="F4:M5">F6+F8+F10</f>
        <v>124.03999999999999</v>
      </c>
      <c r="G4" s="35">
        <f t="shared" si="0"/>
        <v>17101.780000000002</v>
      </c>
      <c r="H4" s="35">
        <f t="shared" si="0"/>
        <v>14956.95</v>
      </c>
      <c r="I4" s="35">
        <f t="shared" si="0"/>
        <v>830.71</v>
      </c>
      <c r="J4" s="35">
        <f t="shared" si="0"/>
        <v>3421.09</v>
      </c>
      <c r="K4" s="35">
        <f t="shared" si="0"/>
        <v>19208.75</v>
      </c>
      <c r="L4" s="35">
        <f t="shared" si="0"/>
        <v>36310.53</v>
      </c>
      <c r="M4" s="35">
        <f t="shared" si="0"/>
        <v>7109.630000000001</v>
      </c>
      <c r="N4" s="35">
        <f>N6+N8+N10</f>
        <v>43420.16</v>
      </c>
      <c r="O4" s="45"/>
    </row>
    <row r="5" spans="1:15" ht="15.75">
      <c r="A5" s="25"/>
      <c r="B5" s="23" t="s">
        <v>17</v>
      </c>
      <c r="C5" s="4">
        <f>C7+C9+C11</f>
        <v>2792414</v>
      </c>
      <c r="D5" s="4">
        <f>D7+D9+D11</f>
        <v>1307781</v>
      </c>
      <c r="E5" s="4">
        <f>E7+E9+E11</f>
        <v>2158</v>
      </c>
      <c r="F5" s="4">
        <f>F7+F9+F11</f>
        <v>17804</v>
      </c>
      <c r="G5" s="4">
        <f>G7+G9+G11</f>
        <v>4120157</v>
      </c>
      <c r="H5" s="4">
        <f>H7+H9+H11</f>
        <v>3317560</v>
      </c>
      <c r="I5" s="4">
        <f t="shared" si="0"/>
        <v>187635</v>
      </c>
      <c r="J5" s="4">
        <f t="shared" si="0"/>
        <v>785871</v>
      </c>
      <c r="K5" s="4">
        <f t="shared" si="0"/>
        <v>4291066</v>
      </c>
      <c r="L5" s="4">
        <f t="shared" si="0"/>
        <v>8411223</v>
      </c>
      <c r="M5" s="4">
        <f>M7+M9+M11</f>
        <v>1048785</v>
      </c>
      <c r="N5" s="4">
        <f>N7+N9+N11</f>
        <v>9460008</v>
      </c>
      <c r="O5" s="45"/>
    </row>
    <row r="6" spans="1:15" ht="12.75">
      <c r="A6" s="90" t="s">
        <v>51</v>
      </c>
      <c r="B6" s="3" t="s">
        <v>16</v>
      </c>
      <c r="C6" s="46">
        <f>'Kurzeme kopā'!C6+'Latgale kopā'!C6+'Rīga,Pierīga kopā'!C6+'Vidzeme kopā'!C6+'Zemgale kopā'!C6</f>
        <v>7494.02</v>
      </c>
      <c r="D6" s="46">
        <f>'Kurzeme kopā'!D6+'Latgale kopā'!D6+'Rīga,Pierīga kopā'!D6+'Vidzeme kopā'!D6+'Zemgale kopā'!D6</f>
        <v>4528.36</v>
      </c>
      <c r="E6" s="46">
        <f>'Kurzeme kopā'!E6+'Latgale kopā'!E6+'Rīga,Pierīga kopā'!E6+'Vidzeme kopā'!E6+'Zemgale kopā'!E6</f>
        <v>5.1000000000000005</v>
      </c>
      <c r="F6" s="46">
        <f>'Kurzeme kopā'!F6+'Latgale kopā'!F6+'Rīga,Pierīga kopā'!F6+'Vidzeme kopā'!F6+'Zemgale kopā'!F6</f>
        <v>97.22</v>
      </c>
      <c r="G6" s="36">
        <f>SUM(C6:F6)</f>
        <v>12124.7</v>
      </c>
      <c r="H6" s="46">
        <f>'Kurzeme kopā'!H6+'Latgale kopā'!H6+'Rīga,Pierīga kopā'!H6+'Vidzeme kopā'!H6+'Zemgale kopā'!H6</f>
        <v>12221.25</v>
      </c>
      <c r="I6" s="46">
        <f>'Kurzeme kopā'!I6+'Latgale kopā'!I6+'Rīga,Pierīga kopā'!I6+'Vidzeme kopā'!I6+'Zemgale kopā'!I6</f>
        <v>729.74</v>
      </c>
      <c r="J6" s="46">
        <f>'Kurzeme kopā'!J6+'Latgale kopā'!J6+'Rīga,Pierīga kopā'!J6+'Vidzeme kopā'!J6+'Zemgale kopā'!J6</f>
        <v>2950.56</v>
      </c>
      <c r="K6" s="36">
        <f>SUM(H6:J6)</f>
        <v>15901.55</v>
      </c>
      <c r="L6" s="36">
        <f>G6+K6</f>
        <v>28026.25</v>
      </c>
      <c r="M6" s="46">
        <f>'Kurzeme kopā'!M6+'Latgale kopā'!M6+'Rīga,Pierīga kopā'!M6+'Vidzeme kopā'!M6+'Zemgale kopā'!M6</f>
        <v>5708.540000000001</v>
      </c>
      <c r="N6" s="37">
        <f>SUM(L6:M6)</f>
        <v>33734.79</v>
      </c>
      <c r="O6" s="45"/>
    </row>
    <row r="7" spans="1:15" ht="15.75">
      <c r="A7" s="90"/>
      <c r="B7" s="23" t="s">
        <v>17</v>
      </c>
      <c r="C7" s="47">
        <f>'Kurzeme kopā'!C7+'Latgale kopā'!C7+'Rīga,Pierīga kopā'!C7+'Vidzeme kopā'!C7+'Zemgale kopā'!C7</f>
        <v>2162096</v>
      </c>
      <c r="D7" s="47">
        <f>'Kurzeme kopā'!D7+'Latgale kopā'!D7+'Rīga,Pierīga kopā'!D7+'Vidzeme kopā'!D7+'Zemgale kopā'!D7</f>
        <v>1191685</v>
      </c>
      <c r="E7" s="47">
        <f>'Kurzeme kopā'!E7+'Latgale kopā'!E7+'Rīga,Pierīga kopā'!E7+'Vidzeme kopā'!E7+'Zemgale kopā'!E7</f>
        <v>798</v>
      </c>
      <c r="F7" s="47">
        <f>'Kurzeme kopā'!F7+'Latgale kopā'!F7+'Rīga,Pierīga kopā'!F7+'Vidzeme kopā'!F7+'Zemgale kopā'!F7</f>
        <v>16574</v>
      </c>
      <c r="G7" s="6">
        <f aca="true" t="shared" si="1" ref="G7:G37">SUM(C7:F7)</f>
        <v>3371153</v>
      </c>
      <c r="H7" s="47">
        <f>'Kurzeme kopā'!H7+'Latgale kopā'!H7+'Rīga,Pierīga kopā'!H7+'Vidzeme kopā'!H7+'Zemgale kopā'!H7</f>
        <v>2949122</v>
      </c>
      <c r="I7" s="47">
        <f>'Kurzeme kopā'!I7+'Latgale kopā'!I7+'Rīga,Pierīga kopā'!I7+'Vidzeme kopā'!I7+'Zemgale kopā'!I7</f>
        <v>181354</v>
      </c>
      <c r="J7" s="47">
        <f>'Kurzeme kopā'!J7+'Latgale kopā'!J7+'Rīga,Pierīga kopā'!J7+'Vidzeme kopā'!J7+'Zemgale kopā'!J7</f>
        <v>759852</v>
      </c>
      <c r="K7" s="6">
        <f aca="true" t="shared" si="2" ref="K7:K36">SUM(H7:J7)</f>
        <v>3890328</v>
      </c>
      <c r="L7" s="6">
        <f aca="true" t="shared" si="3" ref="L7:L37">G7+K7</f>
        <v>7261481</v>
      </c>
      <c r="M7" s="47">
        <f>'Kurzeme kopā'!M7+'Latgale kopā'!M7+'Rīga,Pierīga kopā'!M7+'Vidzeme kopā'!M7+'Zemgale kopā'!M7</f>
        <v>984879</v>
      </c>
      <c r="N7" s="6">
        <f aca="true" t="shared" si="4" ref="N7:N36">SUM(L7:M7)</f>
        <v>8246360</v>
      </c>
      <c r="O7" s="45"/>
    </row>
    <row r="8" spans="1:15" ht="12.75">
      <c r="A8" s="90" t="s">
        <v>52</v>
      </c>
      <c r="B8" s="23" t="s">
        <v>16</v>
      </c>
      <c r="C8" s="46">
        <f>'Kurzeme kopā'!C8+'Latgale kopā'!C8+'Rīga,Pierīga kopā'!C8+'Vidzeme kopā'!C8+'Zemgale kopā'!C8</f>
        <v>1765.43</v>
      </c>
      <c r="D8" s="46">
        <f>'Kurzeme kopā'!D8+'Latgale kopā'!D8+'Rīga,Pierīga kopā'!D8+'Vidzeme kopā'!D8+'Zemgale kopā'!D8</f>
        <v>729.11</v>
      </c>
      <c r="E8" s="46">
        <f>'Kurzeme kopā'!E8+'Latgale kopā'!E8+'Rīga,Pierīga kopā'!E8+'Vidzeme kopā'!E8+'Zemgale kopā'!E8</f>
        <v>25</v>
      </c>
      <c r="F8" s="46">
        <f>'Kurzeme kopā'!F8+'Latgale kopā'!F8+'Rīga,Pierīga kopā'!F8+'Vidzeme kopā'!F8+'Zemgale kopā'!F8</f>
        <v>26.82</v>
      </c>
      <c r="G8" s="36">
        <f t="shared" si="1"/>
        <v>2546.36</v>
      </c>
      <c r="H8" s="46">
        <f>'Kurzeme kopā'!H8+'Latgale kopā'!H8+'Rīga,Pierīga kopā'!H8+'Vidzeme kopā'!H8+'Zemgale kopā'!H8</f>
        <v>1281.54</v>
      </c>
      <c r="I8" s="46">
        <f>'Kurzeme kopā'!I8+'Latgale kopā'!I8+'Rīga,Pierīga kopā'!I8+'Vidzeme kopā'!I8+'Zemgale kopā'!I8</f>
        <v>100.97</v>
      </c>
      <c r="J8" s="46">
        <f>'Kurzeme kopā'!J8+'Latgale kopā'!J8+'Rīga,Pierīga kopā'!J8+'Vidzeme kopā'!J8+'Zemgale kopā'!J8</f>
        <v>470.53000000000003</v>
      </c>
      <c r="K8" s="36">
        <f t="shared" si="2"/>
        <v>1853.04</v>
      </c>
      <c r="L8" s="36">
        <f t="shared" si="3"/>
        <v>4399.4</v>
      </c>
      <c r="M8" s="46">
        <f>'Kurzeme kopā'!M8+'Latgale kopā'!M8+'Rīga,Pierīga kopā'!M8+'Vidzeme kopā'!M8+'Zemgale kopā'!M8</f>
        <v>1400.49</v>
      </c>
      <c r="N8" s="36">
        <f t="shared" si="4"/>
        <v>5799.889999999999</v>
      </c>
      <c r="O8" s="45"/>
    </row>
    <row r="9" spans="1:15" ht="29.25" customHeight="1">
      <c r="A9" s="90"/>
      <c r="B9" s="23" t="s">
        <v>17</v>
      </c>
      <c r="C9" s="47">
        <f>'Kurzeme kopā'!C9+'Latgale kopā'!C9+'Rīga,Pierīga kopā'!C9+'Vidzeme kopā'!C9+'Zemgale kopā'!C9</f>
        <v>139535</v>
      </c>
      <c r="D9" s="47">
        <f>'Kurzeme kopā'!D9+'Latgale kopā'!D9+'Rīga,Pierīga kopā'!D9+'Vidzeme kopā'!D9+'Zemgale kopā'!D9</f>
        <v>43455</v>
      </c>
      <c r="E9" s="47">
        <f>'Kurzeme kopā'!E9+'Latgale kopā'!E9+'Rīga,Pierīga kopā'!E9+'Vidzeme kopā'!E9+'Zemgale kopā'!E9</f>
        <v>1360</v>
      </c>
      <c r="F9" s="47">
        <f>'Kurzeme kopā'!F9+'Latgale kopā'!F9+'Rīga,Pierīga kopā'!F9+'Vidzeme kopā'!F9+'Zemgale kopā'!F9</f>
        <v>1230</v>
      </c>
      <c r="G9" s="29">
        <f>SUM(C9:F9)</f>
        <v>185580</v>
      </c>
      <c r="H9" s="47">
        <f>'Kurzeme kopā'!H9+'Latgale kopā'!H9+'Rīga,Pierīga kopā'!H9+'Vidzeme kopā'!H9+'Zemgale kopā'!H9</f>
        <v>73020</v>
      </c>
      <c r="I9" s="47">
        <f>'Kurzeme kopā'!I9+'Latgale kopā'!I9+'Rīga,Pierīga kopā'!I9+'Vidzeme kopā'!I9+'Zemgale kopā'!I9</f>
        <v>6281</v>
      </c>
      <c r="J9" s="47">
        <f>'Kurzeme kopā'!J9+'Latgale kopā'!J9+'Rīga,Pierīga kopā'!J9+'Vidzeme kopā'!J9+'Zemgale kopā'!J9</f>
        <v>26019</v>
      </c>
      <c r="K9" s="29">
        <f t="shared" si="2"/>
        <v>105320</v>
      </c>
      <c r="L9" s="29">
        <f>G9+K9</f>
        <v>290900</v>
      </c>
      <c r="M9" s="47">
        <f>'Kurzeme kopā'!M9+'Latgale kopā'!M9+'Rīga,Pierīga kopā'!M9+'Vidzeme kopā'!M9+'Zemgale kopā'!M9</f>
        <v>63795</v>
      </c>
      <c r="N9" s="29">
        <f>SUM(L9:M9)</f>
        <v>354695</v>
      </c>
      <c r="O9" s="45"/>
    </row>
    <row r="10" spans="1:15" ht="13.5" customHeight="1">
      <c r="A10" s="90" t="s">
        <v>50</v>
      </c>
      <c r="B10" s="23" t="s">
        <v>16</v>
      </c>
      <c r="C10" s="46">
        <f>'Kurzeme kopā'!C10+'Latgale kopā'!C10+'Rīga,Pierīga kopā'!C10+'Vidzeme kopā'!C10+'Zemgale kopā'!C10</f>
        <v>2131.82</v>
      </c>
      <c r="D10" s="46">
        <f>'Kurzeme kopā'!D10+'Latgale kopā'!D10+'Rīga,Pierīga kopā'!D10+'Vidzeme kopā'!D10+'Zemgale kopā'!D10</f>
        <v>298.9</v>
      </c>
      <c r="E10" s="46">
        <f>'Kurzeme kopā'!E10+'Latgale kopā'!E10+'Rīga,Pierīga kopā'!E10+'Vidzeme kopā'!E10+'Zemgale kopā'!E10</f>
        <v>0</v>
      </c>
      <c r="F10" s="46">
        <f>'Kurzeme kopā'!F10+'Latgale kopā'!F10+'Rīga,Pierīga kopā'!F10+'Vidzeme kopā'!F10+'Zemgale kopā'!F10</f>
        <v>0</v>
      </c>
      <c r="G10" s="36">
        <f t="shared" si="1"/>
        <v>2430.7200000000003</v>
      </c>
      <c r="H10" s="46">
        <f>'Kurzeme kopā'!H10+'Latgale kopā'!H10+'Rīga,Pierīga kopā'!H10+'Vidzeme kopā'!H10+'Zemgale kopā'!H10</f>
        <v>1454.16</v>
      </c>
      <c r="I10" s="46">
        <f>'Kurzeme kopā'!I10+'Latgale kopā'!I10+'Rīga,Pierīga kopā'!I10+'Vidzeme kopā'!I10+'Zemgale kopā'!I10</f>
        <v>0</v>
      </c>
      <c r="J10" s="46">
        <f>'Kurzeme kopā'!J10+'Latgale kopā'!J10+'Rīga,Pierīga kopā'!J10+'Vidzeme kopā'!J10+'Zemgale kopā'!J10</f>
        <v>0</v>
      </c>
      <c r="K10" s="36">
        <f t="shared" si="2"/>
        <v>1454.16</v>
      </c>
      <c r="L10" s="36">
        <f t="shared" si="3"/>
        <v>3884.88</v>
      </c>
      <c r="M10" s="46">
        <f>'Kurzeme kopā'!M10+'Latgale kopā'!M10+'Rīga,Pierīga kopā'!M10+'Vidzeme kopā'!M10+'Zemgale kopā'!M10</f>
        <v>0.6</v>
      </c>
      <c r="N10" s="36">
        <f t="shared" si="4"/>
        <v>3885.48</v>
      </c>
      <c r="O10" s="45"/>
    </row>
    <row r="11" spans="1:15" ht="13.5" customHeight="1">
      <c r="A11" s="90"/>
      <c r="B11" s="23" t="s">
        <v>17</v>
      </c>
      <c r="C11" s="47">
        <f>'Kurzeme kopā'!C11+'Latgale kopā'!C11+'Rīga,Pierīga kopā'!C11+'Vidzeme kopā'!C11+'Zemgale kopā'!C11</f>
        <v>490783</v>
      </c>
      <c r="D11" s="47">
        <f>'Kurzeme kopā'!D11+'Latgale kopā'!D11+'Rīga,Pierīga kopā'!D11+'Vidzeme kopā'!D11+'Zemgale kopā'!D11</f>
        <v>72641</v>
      </c>
      <c r="E11" s="47">
        <f>'Kurzeme kopā'!E11+'Latgale kopā'!E11+'Rīga,Pierīga kopā'!E11+'Vidzeme kopā'!E11+'Zemgale kopā'!E11</f>
        <v>0</v>
      </c>
      <c r="F11" s="47">
        <f>'Kurzeme kopā'!F11+'Latgale kopā'!F11+'Rīga,Pierīga kopā'!F11+'Vidzeme kopā'!F11+'Zemgale kopā'!F11</f>
        <v>0</v>
      </c>
      <c r="G11" s="29">
        <f t="shared" si="1"/>
        <v>563424</v>
      </c>
      <c r="H11" s="47">
        <f>'Kurzeme kopā'!H11+'Latgale kopā'!H11+'Rīga,Pierīga kopā'!H11+'Vidzeme kopā'!H11+'Zemgale kopā'!H11</f>
        <v>295418</v>
      </c>
      <c r="I11" s="47">
        <f>'Kurzeme kopā'!I11+'Latgale kopā'!I11+'Rīga,Pierīga kopā'!I11+'Vidzeme kopā'!I11+'Zemgale kopā'!I11</f>
        <v>0</v>
      </c>
      <c r="J11" s="47">
        <f>'Kurzeme kopā'!J11+'Latgale kopā'!J11+'Rīga,Pierīga kopā'!J11+'Vidzeme kopā'!J11+'Zemgale kopā'!J11</f>
        <v>0</v>
      </c>
      <c r="K11" s="29">
        <f t="shared" si="2"/>
        <v>295418</v>
      </c>
      <c r="L11" s="29">
        <f t="shared" si="3"/>
        <v>858842</v>
      </c>
      <c r="M11" s="47">
        <f>'Kurzeme kopā'!M11+'Latgale kopā'!M11+'Rīga,Pierīga kopā'!M11+'Vidzeme kopā'!M11+'Zemgale kopā'!M11</f>
        <v>111</v>
      </c>
      <c r="N11" s="29">
        <f>SUM(L11:M11)</f>
        <v>858953</v>
      </c>
      <c r="O11" s="45"/>
    </row>
    <row r="12" spans="1:15" ht="13.5" customHeight="1">
      <c r="A12" s="25" t="s">
        <v>18</v>
      </c>
      <c r="B12" s="23" t="s">
        <v>16</v>
      </c>
      <c r="C12" s="46">
        <f>'Kurzeme kopā'!C12+'Latgale kopā'!C12+'Rīga,Pierīga kopā'!C12+'Vidzeme kopā'!C12+'Zemgale kopā'!C12</f>
        <v>10940.77</v>
      </c>
      <c r="D12" s="46">
        <f>'Kurzeme kopā'!D12+'Latgale kopā'!D12+'Rīga,Pierīga kopā'!D12+'Vidzeme kopā'!D12+'Zemgale kopā'!D12</f>
        <v>10462.689999999999</v>
      </c>
      <c r="E12" s="46">
        <f>'Kurzeme kopā'!E12+'Latgale kopā'!E12+'Rīga,Pierīga kopā'!E12+'Vidzeme kopā'!E12+'Zemgale kopā'!E12</f>
        <v>42.27</v>
      </c>
      <c r="F12" s="46">
        <f>'Kurzeme kopā'!F12+'Latgale kopā'!F12+'Rīga,Pierīga kopā'!F12+'Vidzeme kopā'!F12+'Zemgale kopā'!F12</f>
        <v>62.879999999999995</v>
      </c>
      <c r="G12" s="35">
        <f t="shared" si="1"/>
        <v>21508.61</v>
      </c>
      <c r="H12" s="46">
        <f>'Kurzeme kopā'!H12+'Latgale kopā'!H12+'Rīga,Pierīga kopā'!H12+'Vidzeme kopā'!H12+'Zemgale kopā'!H12</f>
        <v>9394.11</v>
      </c>
      <c r="I12" s="46">
        <f>'Kurzeme kopā'!I12+'Latgale kopā'!I12+'Rīga,Pierīga kopā'!I12+'Vidzeme kopā'!I12+'Zemgale kopā'!I12</f>
        <v>635.04</v>
      </c>
      <c r="J12" s="46">
        <f>'Kurzeme kopā'!J12+'Latgale kopā'!J12+'Rīga,Pierīga kopā'!J12+'Vidzeme kopā'!J12+'Zemgale kopā'!J12</f>
        <v>481.76000000000005</v>
      </c>
      <c r="K12" s="35">
        <f t="shared" si="2"/>
        <v>10510.910000000002</v>
      </c>
      <c r="L12" s="35">
        <f t="shared" si="3"/>
        <v>32019.520000000004</v>
      </c>
      <c r="M12" s="46">
        <f>'Kurzeme kopā'!M12+'Latgale kopā'!M12+'Rīga,Pierīga kopā'!M12+'Vidzeme kopā'!M12+'Zemgale kopā'!M12</f>
        <v>1447.7399999999998</v>
      </c>
      <c r="N12" s="35">
        <f t="shared" si="4"/>
        <v>33467.26</v>
      </c>
      <c r="O12" s="45"/>
    </row>
    <row r="13" spans="1:15" ht="13.5" customHeight="1">
      <c r="A13" s="23" t="s">
        <v>31</v>
      </c>
      <c r="B13" s="23" t="s">
        <v>17</v>
      </c>
      <c r="C13" s="47">
        <f>'Kurzeme kopā'!C13+'Latgale kopā'!C13+'Rīga,Pierīga kopā'!C13+'Vidzeme kopā'!C13+'Zemgale kopā'!C13</f>
        <v>499721</v>
      </c>
      <c r="D13" s="47">
        <f>'Kurzeme kopā'!D13+'Latgale kopā'!D13+'Rīga,Pierīga kopā'!D13+'Vidzeme kopā'!D13+'Zemgale kopā'!D13</f>
        <v>562618</v>
      </c>
      <c r="E13" s="47">
        <f>'Kurzeme kopā'!E13+'Latgale kopā'!E13+'Rīga,Pierīga kopā'!E13+'Vidzeme kopā'!E13+'Zemgale kopā'!E13</f>
        <v>1042</v>
      </c>
      <c r="F13" s="47">
        <f>'Kurzeme kopā'!F13+'Latgale kopā'!F13+'Rīga,Pierīga kopā'!F13+'Vidzeme kopā'!F13+'Zemgale kopā'!F13</f>
        <v>2143</v>
      </c>
      <c r="G13" s="30">
        <f t="shared" si="1"/>
        <v>1065524</v>
      </c>
      <c r="H13" s="47">
        <f>'Kurzeme kopā'!H13+'Latgale kopā'!H13+'Rīga,Pierīga kopā'!H13+'Vidzeme kopā'!H13+'Zemgale kopā'!H13</f>
        <v>334023</v>
      </c>
      <c r="I13" s="47">
        <f>'Kurzeme kopā'!I13+'Latgale kopā'!I13+'Rīga,Pierīga kopā'!I13+'Vidzeme kopā'!I13+'Zemgale kopā'!I13</f>
        <v>22560</v>
      </c>
      <c r="J13" s="47">
        <f>'Kurzeme kopā'!J13+'Latgale kopā'!J13+'Rīga,Pierīga kopā'!J13+'Vidzeme kopā'!J13+'Zemgale kopā'!J13</f>
        <v>14592</v>
      </c>
      <c r="K13" s="30">
        <f t="shared" si="2"/>
        <v>371175</v>
      </c>
      <c r="L13" s="30">
        <f t="shared" si="3"/>
        <v>1436699</v>
      </c>
      <c r="M13" s="47">
        <f>'Kurzeme kopā'!M13+'Latgale kopā'!M13+'Rīga,Pierīga kopā'!M13+'Vidzeme kopā'!M13+'Zemgale kopā'!M13</f>
        <v>30884</v>
      </c>
      <c r="N13" s="30">
        <f t="shared" si="4"/>
        <v>1467583</v>
      </c>
      <c r="O13" s="45"/>
    </row>
    <row r="14" spans="1:15" ht="13.5" customHeight="1">
      <c r="A14" s="90" t="s">
        <v>19</v>
      </c>
      <c r="B14" s="23" t="s">
        <v>16</v>
      </c>
      <c r="C14" s="46">
        <f>'Kurzeme kopā'!C14+'Latgale kopā'!C14+'Rīga,Pierīga kopā'!C14+'Vidzeme kopā'!C14+'Zemgale kopā'!C14</f>
        <v>333.11</v>
      </c>
      <c r="D14" s="46">
        <f>'Kurzeme kopā'!D14+'Latgale kopā'!D14+'Rīga,Pierīga kopā'!D14+'Vidzeme kopā'!D14+'Zemgale kopā'!D14</f>
        <v>461.93999999999994</v>
      </c>
      <c r="E14" s="46">
        <f>'Kurzeme kopā'!E14+'Latgale kopā'!E14+'Rīga,Pierīga kopā'!E14+'Vidzeme kopā'!E14+'Zemgale kopā'!E14</f>
        <v>2.3</v>
      </c>
      <c r="F14" s="46">
        <f>'Kurzeme kopā'!F14+'Latgale kopā'!F14+'Rīga,Pierīga kopā'!F14+'Vidzeme kopā'!F14+'Zemgale kopā'!F14</f>
        <v>176.1</v>
      </c>
      <c r="G14" s="35">
        <f>SUM(C14:F14)</f>
        <v>973.4499999999999</v>
      </c>
      <c r="H14" s="46">
        <f>'Kurzeme kopā'!H14+'Latgale kopā'!H14+'Rīga,Pierīga kopā'!H14+'Vidzeme kopā'!H14+'Zemgale kopā'!H14</f>
        <v>312.11999999999995</v>
      </c>
      <c r="I14" s="46">
        <f>'Kurzeme kopā'!I14+'Latgale kopā'!I14+'Rīga,Pierīga kopā'!I14+'Vidzeme kopā'!I14+'Zemgale kopā'!I14</f>
        <v>14.1</v>
      </c>
      <c r="J14" s="46">
        <f>'Kurzeme kopā'!J14+'Latgale kopā'!J14+'Rīga,Pierīga kopā'!J14+'Vidzeme kopā'!J14+'Zemgale kopā'!J14</f>
        <v>13.530000000000001</v>
      </c>
      <c r="K14" s="35">
        <f>SUM(H14:J14)</f>
        <v>339.75</v>
      </c>
      <c r="L14" s="35">
        <f t="shared" si="3"/>
        <v>1313.1999999999998</v>
      </c>
      <c r="M14" s="46">
        <f>'Kurzeme kopā'!M14+'Latgale kopā'!M14+'Rīga,Pierīga kopā'!M14+'Vidzeme kopā'!M14+'Zemgale kopā'!M14</f>
        <v>28.5</v>
      </c>
      <c r="N14" s="35">
        <f>SUM(L14:M14)</f>
        <v>1341.6999999999998</v>
      </c>
      <c r="O14" s="45"/>
    </row>
    <row r="15" spans="1:15" ht="13.5" customHeight="1">
      <c r="A15" s="90"/>
      <c r="B15" s="23" t="s">
        <v>17</v>
      </c>
      <c r="C15" s="47">
        <f>'Kurzeme kopā'!C15+'Latgale kopā'!C15+'Rīga,Pierīga kopā'!C15+'Vidzeme kopā'!C15+'Zemgale kopā'!C15</f>
        <v>46160</v>
      </c>
      <c r="D15" s="47">
        <f>'Kurzeme kopā'!D15+'Latgale kopā'!D15+'Rīga,Pierīga kopā'!D15+'Vidzeme kopā'!D15+'Zemgale kopā'!D15</f>
        <v>69486</v>
      </c>
      <c r="E15" s="47">
        <f>'Kurzeme kopā'!E15+'Latgale kopā'!E15+'Rīga,Pierīga kopā'!E15+'Vidzeme kopā'!E15+'Zemgale kopā'!E15</f>
        <v>321</v>
      </c>
      <c r="F15" s="47">
        <f>'Kurzeme kopā'!F15+'Latgale kopā'!F15+'Rīga,Pierīga kopā'!F15+'Vidzeme kopā'!F15+'Zemgale kopā'!F15</f>
        <v>25578</v>
      </c>
      <c r="G15" s="30">
        <f t="shared" si="1"/>
        <v>141545</v>
      </c>
      <c r="H15" s="47">
        <f>'Kurzeme kopā'!H15+'Latgale kopā'!H15+'Rīga,Pierīga kopā'!H15+'Vidzeme kopā'!H15+'Zemgale kopā'!H15</f>
        <v>41415</v>
      </c>
      <c r="I15" s="47">
        <f>'Kurzeme kopā'!I15+'Latgale kopā'!I15+'Rīga,Pierīga kopā'!I15+'Vidzeme kopā'!I15+'Zemgale kopā'!I15</f>
        <v>1664</v>
      </c>
      <c r="J15" s="47">
        <f>'Kurzeme kopā'!J15+'Latgale kopā'!J15+'Rīga,Pierīga kopā'!J15+'Vidzeme kopā'!J15+'Zemgale kopā'!J15</f>
        <v>2453</v>
      </c>
      <c r="K15" s="30">
        <f t="shared" si="2"/>
        <v>45532</v>
      </c>
      <c r="L15" s="30">
        <f t="shared" si="3"/>
        <v>187077</v>
      </c>
      <c r="M15" s="47">
        <f>'Kurzeme kopā'!M15+'Latgale kopā'!M15+'Rīga,Pierīga kopā'!M15+'Vidzeme kopā'!M15+'Zemgale kopā'!M15</f>
        <v>3565</v>
      </c>
      <c r="N15" s="30">
        <f t="shared" si="4"/>
        <v>190642</v>
      </c>
      <c r="O15" s="45"/>
    </row>
    <row r="16" spans="1:15" ht="13.5" customHeight="1">
      <c r="A16" s="90" t="s">
        <v>20</v>
      </c>
      <c r="B16" s="23" t="s">
        <v>16</v>
      </c>
      <c r="C16" s="46">
        <f>'Kurzeme kopā'!C16+'Latgale kopā'!C16+'Rīga,Pierīga kopā'!C16+'Vidzeme kopā'!C16+'Zemgale kopā'!C16</f>
        <v>14797.96</v>
      </c>
      <c r="D16" s="46">
        <f>'Kurzeme kopā'!D16+'Latgale kopā'!D16+'Rīga,Pierīga kopā'!D16+'Vidzeme kopā'!D16+'Zemgale kopā'!D16</f>
        <v>7542</v>
      </c>
      <c r="E16" s="46">
        <f>'Kurzeme kopā'!E16+'Latgale kopā'!E16+'Rīga,Pierīga kopā'!E16+'Vidzeme kopā'!E16+'Zemgale kopā'!E16</f>
        <v>45.52</v>
      </c>
      <c r="F16" s="46">
        <f>'Kurzeme kopā'!F16+'Latgale kopā'!F16+'Rīga,Pierīga kopā'!F16+'Vidzeme kopā'!F16+'Zemgale kopā'!F16</f>
        <v>253.34000000000003</v>
      </c>
      <c r="G16" s="35">
        <f t="shared" si="1"/>
        <v>22638.82</v>
      </c>
      <c r="H16" s="46">
        <f>'Kurzeme kopā'!H16+'Latgale kopā'!H16+'Rīga,Pierīga kopā'!H16+'Vidzeme kopā'!H16+'Zemgale kopā'!H16</f>
        <v>4765.57</v>
      </c>
      <c r="I16" s="46">
        <f>'Kurzeme kopā'!I16+'Latgale kopā'!I16+'Rīga,Pierīga kopā'!I16+'Vidzeme kopā'!I16+'Zemgale kopā'!I16</f>
        <v>281.15</v>
      </c>
      <c r="J16" s="46">
        <f>'Kurzeme kopā'!J16+'Latgale kopā'!J16+'Rīga,Pierīga kopā'!J16+'Vidzeme kopā'!J16+'Zemgale kopā'!J16</f>
        <v>308.25999999999993</v>
      </c>
      <c r="K16" s="35">
        <f t="shared" si="2"/>
        <v>5354.98</v>
      </c>
      <c r="L16" s="35">
        <f t="shared" si="3"/>
        <v>27993.8</v>
      </c>
      <c r="M16" s="46">
        <f>'Kurzeme kopā'!M16+'Latgale kopā'!M16+'Rīga,Pierīga kopā'!M16+'Vidzeme kopā'!M16+'Zemgale kopā'!M16</f>
        <v>656.72</v>
      </c>
      <c r="N16" s="35">
        <f t="shared" si="4"/>
        <v>28650.52</v>
      </c>
      <c r="O16" s="45"/>
    </row>
    <row r="17" spans="1:15" ht="13.5" customHeight="1">
      <c r="A17" s="90"/>
      <c r="B17" s="23" t="s">
        <v>17</v>
      </c>
      <c r="C17" s="47">
        <f>'Kurzeme kopā'!C17+'Latgale kopā'!C17+'Rīga,Pierīga kopā'!C17+'Vidzeme kopā'!C17+'Zemgale kopā'!C17</f>
        <v>183543</v>
      </c>
      <c r="D17" s="47">
        <f>'Kurzeme kopā'!D17+'Latgale kopā'!D17+'Rīga,Pierīga kopā'!D17+'Vidzeme kopā'!D17+'Zemgale kopā'!D17</f>
        <v>116125</v>
      </c>
      <c r="E17" s="47">
        <f>'Kurzeme kopā'!E17+'Latgale kopā'!E17+'Rīga,Pierīga kopā'!E17+'Vidzeme kopā'!E17+'Zemgale kopā'!E17</f>
        <v>415</v>
      </c>
      <c r="F17" s="47">
        <f>'Kurzeme kopā'!F17+'Latgale kopā'!F17+'Rīga,Pierīga kopā'!F17+'Vidzeme kopā'!F17+'Zemgale kopā'!F17</f>
        <v>7356</v>
      </c>
      <c r="G17" s="30">
        <f t="shared" si="1"/>
        <v>307439</v>
      </c>
      <c r="H17" s="47">
        <f>'Kurzeme kopā'!H17+'Latgale kopā'!H17+'Rīga,Pierīga kopā'!H17+'Vidzeme kopā'!H17+'Zemgale kopā'!H17</f>
        <v>71474</v>
      </c>
      <c r="I17" s="47">
        <f>'Kurzeme kopā'!I17+'Latgale kopā'!I17+'Rīga,Pierīga kopā'!I17+'Vidzeme kopā'!I17+'Zemgale kopā'!I17</f>
        <v>3730</v>
      </c>
      <c r="J17" s="47">
        <f>'Kurzeme kopā'!J17+'Latgale kopā'!J17+'Rīga,Pierīga kopā'!J17+'Vidzeme kopā'!J17+'Zemgale kopā'!J17</f>
        <v>5841</v>
      </c>
      <c r="K17" s="30">
        <f t="shared" si="2"/>
        <v>81045</v>
      </c>
      <c r="L17" s="30">
        <f t="shared" si="3"/>
        <v>388484</v>
      </c>
      <c r="M17" s="47">
        <f>'Kurzeme kopā'!M17+'Latgale kopā'!M17+'Rīga,Pierīga kopā'!M17+'Vidzeme kopā'!M17+'Zemgale kopā'!M17</f>
        <v>11508</v>
      </c>
      <c r="N17" s="30">
        <f t="shared" si="4"/>
        <v>399992</v>
      </c>
      <c r="O17" s="45"/>
    </row>
    <row r="18" spans="1:15" ht="13.5" customHeight="1">
      <c r="A18" s="92" t="s">
        <v>53</v>
      </c>
      <c r="B18" s="23" t="s">
        <v>16</v>
      </c>
      <c r="C18" s="46">
        <f>'Kurzeme kopā'!C18+'Latgale kopā'!C18+'Rīga,Pierīga kopā'!C18+'Vidzeme kopā'!C18+'Zemgale kopā'!C18</f>
        <v>30.169999999999998</v>
      </c>
      <c r="D18" s="46">
        <f>'Kurzeme kopā'!D18+'Latgale kopā'!D18+'Rīga,Pierīga kopā'!D18+'Vidzeme kopā'!D18+'Zemgale kopā'!D18</f>
        <v>7.9</v>
      </c>
      <c r="E18" s="46">
        <f>'Kurzeme kopā'!E18+'Latgale kopā'!E18+'Rīga,Pierīga kopā'!E18+'Vidzeme kopā'!E18+'Zemgale kopā'!E18</f>
        <v>0</v>
      </c>
      <c r="F18" s="46">
        <f>'Kurzeme kopā'!F18+'Latgale kopā'!F18+'Rīga,Pierīga kopā'!F18+'Vidzeme kopā'!F18+'Zemgale kopā'!F18</f>
        <v>0</v>
      </c>
      <c r="G18" s="35">
        <f t="shared" si="1"/>
        <v>38.07</v>
      </c>
      <c r="H18" s="46">
        <f>'Kurzeme kopā'!H18+'Latgale kopā'!H18+'Rīga,Pierīga kopā'!H18+'Vidzeme kopā'!H18+'Zemgale kopā'!H18</f>
        <v>4.4</v>
      </c>
      <c r="I18" s="46">
        <f>'Kurzeme kopā'!I18+'Latgale kopā'!I18+'Rīga,Pierīga kopā'!I18+'Vidzeme kopā'!I18+'Zemgale kopā'!I18</f>
        <v>0</v>
      </c>
      <c r="J18" s="46">
        <f>'Kurzeme kopā'!J18+'Latgale kopā'!J18+'Rīga,Pierīga kopā'!J18+'Vidzeme kopā'!J18+'Zemgale kopā'!J18</f>
        <v>1.1</v>
      </c>
      <c r="K18" s="35">
        <f t="shared" si="2"/>
        <v>5.5</v>
      </c>
      <c r="L18" s="35">
        <f t="shared" si="3"/>
        <v>43.57</v>
      </c>
      <c r="M18" s="46">
        <f>'Kurzeme kopā'!M18+'Latgale kopā'!M18+'Rīga,Pierīga kopā'!M18+'Vidzeme kopā'!M18+'Zemgale kopā'!M18</f>
        <v>0</v>
      </c>
      <c r="N18" s="35">
        <f t="shared" si="4"/>
        <v>43.57</v>
      </c>
      <c r="O18" s="45"/>
    </row>
    <row r="19" spans="1:15" ht="13.5" customHeight="1">
      <c r="A19" s="92"/>
      <c r="B19" s="23" t="s">
        <v>17</v>
      </c>
      <c r="C19" s="47">
        <f>'Kurzeme kopā'!C19+'Latgale kopā'!C19+'Rīga,Pierīga kopā'!C19+'Vidzeme kopā'!C19+'Zemgale kopā'!C19</f>
        <v>5299</v>
      </c>
      <c r="D19" s="47">
        <f>'Kurzeme kopā'!D19+'Latgale kopā'!D19+'Rīga,Pierīga kopā'!D19+'Vidzeme kopā'!D19+'Zemgale kopā'!D19</f>
        <v>1702</v>
      </c>
      <c r="E19" s="47">
        <f>'Kurzeme kopā'!E19+'Latgale kopā'!E19+'Rīga,Pierīga kopā'!E19+'Vidzeme kopā'!E19+'Zemgale kopā'!E19</f>
        <v>0</v>
      </c>
      <c r="F19" s="47">
        <f>'Kurzeme kopā'!F19+'Latgale kopā'!F19+'Rīga,Pierīga kopā'!F19+'Vidzeme kopā'!F19+'Zemgale kopā'!F19</f>
        <v>0</v>
      </c>
      <c r="G19" s="30">
        <f t="shared" si="1"/>
        <v>7001</v>
      </c>
      <c r="H19" s="47">
        <f>'Kurzeme kopā'!H19+'Latgale kopā'!H19+'Rīga,Pierīga kopā'!H19+'Vidzeme kopā'!H19+'Zemgale kopā'!H19</f>
        <v>967</v>
      </c>
      <c r="I19" s="47">
        <f>'Kurzeme kopā'!I19+'Latgale kopā'!I19+'Rīga,Pierīga kopā'!I19+'Vidzeme kopā'!I19+'Zemgale kopā'!I19</f>
        <v>0</v>
      </c>
      <c r="J19" s="47">
        <f>'Kurzeme kopā'!J19+'Latgale kopā'!J19+'Rīga,Pierīga kopā'!J19+'Vidzeme kopā'!J19+'Zemgale kopā'!J19</f>
        <v>288</v>
      </c>
      <c r="K19" s="30">
        <f t="shared" si="2"/>
        <v>1255</v>
      </c>
      <c r="L19" s="30">
        <f t="shared" si="3"/>
        <v>8256</v>
      </c>
      <c r="M19" s="47">
        <f>'Kurzeme kopā'!M19+'Latgale kopā'!M19+'Rīga,Pierīga kopā'!M19+'Vidzeme kopā'!M19+'Zemgale kopā'!M19</f>
        <v>0</v>
      </c>
      <c r="N19" s="30">
        <f t="shared" si="4"/>
        <v>8256</v>
      </c>
      <c r="O19" s="45"/>
    </row>
    <row r="20" spans="1:15" ht="13.5" customHeight="1">
      <c r="A20" s="92" t="s">
        <v>54</v>
      </c>
      <c r="B20" s="23" t="s">
        <v>16</v>
      </c>
      <c r="C20" s="47">
        <f>'Kurzeme kopā'!C20+'Latgale kopā'!C20+'Rīga,Pierīga kopā'!C20+'Vidzeme kopā'!C20+'Zemgale kopā'!C20</f>
        <v>0</v>
      </c>
      <c r="D20" s="47">
        <f>'Kurzeme kopā'!D20+'Latgale kopā'!D20+'Rīga,Pierīga kopā'!D20+'Vidzeme kopā'!D20+'Zemgale kopā'!D20</f>
        <v>3.5</v>
      </c>
      <c r="E20" s="47">
        <f>'Kurzeme kopā'!E20+'Latgale kopā'!E20+'Rīga,Pierīga kopā'!E20+'Vidzeme kopā'!E20+'Zemgale kopā'!E20</f>
        <v>0</v>
      </c>
      <c r="F20" s="47">
        <f>'Kurzeme kopā'!F20+'Latgale kopā'!F20+'Rīga,Pierīga kopā'!F20+'Vidzeme kopā'!F20+'Zemgale kopā'!F20</f>
        <v>0</v>
      </c>
      <c r="G20" s="30">
        <f t="shared" si="1"/>
        <v>3.5</v>
      </c>
      <c r="H20" s="47">
        <f>'Kurzeme kopā'!H20+'Latgale kopā'!H20+'Rīga,Pierīga kopā'!H20+'Vidzeme kopā'!H20+'Zemgale kopā'!H20</f>
        <v>0</v>
      </c>
      <c r="I20" s="47">
        <f>'Kurzeme kopā'!I20+'Latgale kopā'!I20+'Rīga,Pierīga kopā'!I20+'Vidzeme kopā'!I20+'Zemgale kopā'!I20</f>
        <v>0</v>
      </c>
      <c r="J20" s="47">
        <f>'Kurzeme kopā'!J20+'Latgale kopā'!J20+'Rīga,Pierīga kopā'!J20+'Vidzeme kopā'!J20+'Zemgale kopā'!J20</f>
        <v>0</v>
      </c>
      <c r="K20" s="30">
        <f t="shared" si="2"/>
        <v>0</v>
      </c>
      <c r="L20" s="30">
        <f t="shared" si="3"/>
        <v>3.5</v>
      </c>
      <c r="M20" s="47">
        <f>'Kurzeme kopā'!M20+'Latgale kopā'!M20+'Rīga,Pierīga kopā'!M20+'Vidzeme kopā'!M20+'Zemgale kopā'!M20</f>
        <v>0</v>
      </c>
      <c r="N20" s="30">
        <f t="shared" si="4"/>
        <v>3.5</v>
      </c>
      <c r="O20" s="45"/>
    </row>
    <row r="21" spans="1:15" ht="13.5" customHeight="1">
      <c r="A21" s="92"/>
      <c r="B21" s="23" t="s">
        <v>17</v>
      </c>
      <c r="C21" s="47">
        <f>'Kurzeme kopā'!C21+'Latgale kopā'!C21+'Rīga,Pierīga kopā'!C21+'Vidzeme kopā'!C21+'Zemgale kopā'!C21</f>
        <v>0</v>
      </c>
      <c r="D21" s="47">
        <f>'Kurzeme kopā'!D21+'Latgale kopā'!D21+'Rīga,Pierīga kopā'!D21+'Vidzeme kopā'!D21+'Zemgale kopā'!D21</f>
        <v>60</v>
      </c>
      <c r="E21" s="47">
        <f>'Kurzeme kopā'!E21+'Latgale kopā'!E21+'Rīga,Pierīga kopā'!E21+'Vidzeme kopā'!E21+'Zemgale kopā'!E21</f>
        <v>0</v>
      </c>
      <c r="F21" s="47">
        <f>'Kurzeme kopā'!F21+'Latgale kopā'!F21+'Rīga,Pierīga kopā'!F21+'Vidzeme kopā'!F21+'Zemgale kopā'!F21</f>
        <v>0</v>
      </c>
      <c r="G21" s="30">
        <f t="shared" si="1"/>
        <v>60</v>
      </c>
      <c r="H21" s="47">
        <f>'Kurzeme kopā'!H21+'Latgale kopā'!H21+'Rīga,Pierīga kopā'!H21+'Vidzeme kopā'!H21+'Zemgale kopā'!H21</f>
        <v>0</v>
      </c>
      <c r="I21" s="47">
        <f>'Kurzeme kopā'!I21+'Latgale kopā'!I21+'Rīga,Pierīga kopā'!I21+'Vidzeme kopā'!I21+'Zemgale kopā'!I21</f>
        <v>0</v>
      </c>
      <c r="J21" s="47">
        <f>'Kurzeme kopā'!J21+'Latgale kopā'!J21+'Rīga,Pierīga kopā'!J21+'Vidzeme kopā'!J21+'Zemgale kopā'!J21</f>
        <v>0</v>
      </c>
      <c r="K21" s="30">
        <f t="shared" si="2"/>
        <v>0</v>
      </c>
      <c r="L21" s="30">
        <f t="shared" si="3"/>
        <v>60</v>
      </c>
      <c r="M21" s="47">
        <f>'Kurzeme kopā'!M21+'Latgale kopā'!M21+'Rīga,Pierīga kopā'!M21+'Vidzeme kopā'!M21+'Zemgale kopā'!M21</f>
        <v>0</v>
      </c>
      <c r="N21" s="30">
        <f t="shared" si="4"/>
        <v>60</v>
      </c>
      <c r="O21" s="45"/>
    </row>
    <row r="22" spans="1:15" ht="13.5" customHeight="1">
      <c r="A22" s="25" t="s">
        <v>21</v>
      </c>
      <c r="B22" s="23" t="s">
        <v>16</v>
      </c>
      <c r="C22" s="46">
        <f>'Kurzeme kopā'!C22+'Latgale kopā'!C22+'Rīga,Pierīga kopā'!C22+'Vidzeme kopā'!C22+'Zemgale kopā'!C22</f>
        <v>55.57</v>
      </c>
      <c r="D22" s="46">
        <f>'Kurzeme kopā'!D22+'Latgale kopā'!D22+'Rīga,Pierīga kopā'!D22+'Vidzeme kopā'!D22+'Zemgale kopā'!D22</f>
        <v>35.76</v>
      </c>
      <c r="E22" s="46">
        <f>'Kurzeme kopā'!E22+'Latgale kopā'!E22+'Rīga,Pierīga kopā'!E22+'Vidzeme kopā'!E22+'Zemgale kopā'!E22</f>
        <v>0</v>
      </c>
      <c r="F22" s="46">
        <f>'Kurzeme kopā'!F22+'Latgale kopā'!F22+'Rīga,Pierīga kopā'!F22+'Vidzeme kopā'!F22+'Zemgale kopā'!F22</f>
        <v>0</v>
      </c>
      <c r="G22" s="35">
        <f t="shared" si="1"/>
        <v>91.33</v>
      </c>
      <c r="H22" s="46">
        <f>'Kurzeme kopā'!H22+'Latgale kopā'!H22+'Rīga,Pierīga kopā'!H22+'Vidzeme kopā'!H22+'Zemgale kopā'!H22</f>
        <v>23.95</v>
      </c>
      <c r="I22" s="46">
        <f>'Kurzeme kopā'!I22+'Latgale kopā'!I22+'Rīga,Pierīga kopā'!I22+'Vidzeme kopā'!I22+'Zemgale kopā'!I22</f>
        <v>2.2</v>
      </c>
      <c r="J22" s="46">
        <f>'Kurzeme kopā'!J22+'Latgale kopā'!J22+'Rīga,Pierīga kopā'!J22+'Vidzeme kopā'!J22+'Zemgale kopā'!J22</f>
        <v>2.54</v>
      </c>
      <c r="K22" s="35">
        <f t="shared" si="2"/>
        <v>28.689999999999998</v>
      </c>
      <c r="L22" s="35">
        <f t="shared" si="3"/>
        <v>120.02</v>
      </c>
      <c r="M22" s="46">
        <f>'Kurzeme kopā'!M22+'Latgale kopā'!M22+'Rīga,Pierīga kopā'!M22+'Vidzeme kopā'!M22+'Zemgale kopā'!M22</f>
        <v>5.739999999999999</v>
      </c>
      <c r="N22" s="35">
        <f t="shared" si="4"/>
        <v>125.75999999999999</v>
      </c>
      <c r="O22" s="45"/>
    </row>
    <row r="23" spans="1:15" ht="13.5" customHeight="1">
      <c r="A23" s="25"/>
      <c r="B23" s="23" t="s">
        <v>17</v>
      </c>
      <c r="C23" s="47">
        <f>'Kurzeme kopā'!C23+'Latgale kopā'!C23+'Rīga,Pierīga kopā'!C23+'Vidzeme kopā'!C23+'Zemgale kopā'!C23</f>
        <v>6311</v>
      </c>
      <c r="D23" s="47">
        <f>'Kurzeme kopā'!D23+'Latgale kopā'!D23+'Rīga,Pierīga kopā'!D23+'Vidzeme kopā'!D23+'Zemgale kopā'!D23</f>
        <v>3994</v>
      </c>
      <c r="E23" s="47">
        <f>'Kurzeme kopā'!E23+'Latgale kopā'!E23+'Rīga,Pierīga kopā'!E23+'Vidzeme kopā'!E23+'Zemgale kopā'!E23</f>
        <v>0</v>
      </c>
      <c r="F23" s="47">
        <f>'Kurzeme kopā'!F23+'Latgale kopā'!F23+'Rīga,Pierīga kopā'!F23+'Vidzeme kopā'!F23+'Zemgale kopā'!F23</f>
        <v>0</v>
      </c>
      <c r="G23" s="30">
        <f t="shared" si="1"/>
        <v>10305</v>
      </c>
      <c r="H23" s="47">
        <f>'Kurzeme kopā'!H23+'Latgale kopā'!H23+'Rīga,Pierīga kopā'!H23+'Vidzeme kopā'!H23+'Zemgale kopā'!H23</f>
        <v>3618</v>
      </c>
      <c r="I23" s="47">
        <f>'Kurzeme kopā'!I23+'Latgale kopā'!I23+'Rīga,Pierīga kopā'!I23+'Vidzeme kopā'!I23+'Zemgale kopā'!I23</f>
        <v>235</v>
      </c>
      <c r="J23" s="47">
        <f>'Kurzeme kopā'!J23+'Latgale kopā'!J23+'Rīga,Pierīga kopā'!J23+'Vidzeme kopā'!J23+'Zemgale kopā'!J23</f>
        <v>120</v>
      </c>
      <c r="K23" s="30">
        <f t="shared" si="2"/>
        <v>3973</v>
      </c>
      <c r="L23" s="30">
        <f t="shared" si="3"/>
        <v>14278</v>
      </c>
      <c r="M23" s="47">
        <f>'Kurzeme kopā'!M23+'Latgale kopā'!M23+'Rīga,Pierīga kopā'!M23+'Vidzeme kopā'!M23+'Zemgale kopā'!M23</f>
        <v>521</v>
      </c>
      <c r="N23" s="30">
        <f t="shared" si="4"/>
        <v>14799</v>
      </c>
      <c r="O23" s="45"/>
    </row>
    <row r="24" spans="1:15" ht="13.5" customHeight="1">
      <c r="A24" s="90" t="s">
        <v>22</v>
      </c>
      <c r="B24" s="23" t="s">
        <v>16</v>
      </c>
      <c r="C24" s="46">
        <f>'Kurzeme kopā'!C24+'Latgale kopā'!C24+'Rīga,Pierīga kopā'!C24+'Vidzeme kopā'!C24+'Zemgale kopā'!C24</f>
        <v>362.11</v>
      </c>
      <c r="D24" s="46">
        <f>'Kurzeme kopā'!D24+'Latgale kopā'!D24+'Rīga,Pierīga kopā'!D24+'Vidzeme kopā'!D24+'Zemgale kopā'!D24</f>
        <v>104.64</v>
      </c>
      <c r="E24" s="46">
        <f>'Kurzeme kopā'!E24+'Latgale kopā'!E24+'Rīga,Pierīga kopā'!E24+'Vidzeme kopā'!E24+'Zemgale kopā'!E24</f>
        <v>28.3</v>
      </c>
      <c r="F24" s="46">
        <f>'Kurzeme kopā'!F24+'Latgale kopā'!F24+'Rīga,Pierīga kopā'!F24+'Vidzeme kopā'!F24+'Zemgale kopā'!F24</f>
        <v>6</v>
      </c>
      <c r="G24" s="35">
        <f t="shared" si="1"/>
        <v>501.05</v>
      </c>
      <c r="H24" s="46">
        <f>'Kurzeme kopā'!H24+'Latgale kopā'!H24+'Rīga,Pierīga kopā'!H24+'Vidzeme kopā'!H24+'Zemgale kopā'!H24</f>
        <v>154.47</v>
      </c>
      <c r="I24" s="46">
        <f>'Kurzeme kopā'!I24+'Latgale kopā'!I24+'Rīga,Pierīga kopā'!I24+'Vidzeme kopā'!I24+'Zemgale kopā'!I24</f>
        <v>9.92</v>
      </c>
      <c r="J24" s="46">
        <f>'Kurzeme kopā'!J24+'Latgale kopā'!J24+'Rīga,Pierīga kopā'!J24+'Vidzeme kopā'!J24+'Zemgale kopā'!J24</f>
        <v>29.589999999999996</v>
      </c>
      <c r="K24" s="35">
        <f t="shared" si="2"/>
        <v>193.98</v>
      </c>
      <c r="L24" s="35">
        <f t="shared" si="3"/>
        <v>695.03</v>
      </c>
      <c r="M24" s="46">
        <f>'Kurzeme kopā'!M24+'Latgale kopā'!M24+'Rīga,Pierīga kopā'!M24+'Vidzeme kopā'!M24+'Zemgale kopā'!M24</f>
        <v>18.96</v>
      </c>
      <c r="N24" s="35">
        <f t="shared" si="4"/>
        <v>713.99</v>
      </c>
      <c r="O24" s="45"/>
    </row>
    <row r="25" spans="1:15" ht="13.5" customHeight="1">
      <c r="A25" s="90"/>
      <c r="B25" s="23" t="s">
        <v>17</v>
      </c>
      <c r="C25" s="47">
        <f>'Kurzeme kopā'!C25+'Latgale kopā'!C25+'Rīga,Pierīga kopā'!C25+'Vidzeme kopā'!C25+'Zemgale kopā'!C25</f>
        <v>21716</v>
      </c>
      <c r="D25" s="47">
        <f>'Kurzeme kopā'!D25+'Latgale kopā'!D25+'Rīga,Pierīga kopā'!D25+'Vidzeme kopā'!D25+'Zemgale kopā'!D25</f>
        <v>5169</v>
      </c>
      <c r="E25" s="47">
        <f>'Kurzeme kopā'!E25+'Latgale kopā'!E25+'Rīga,Pierīga kopā'!E25+'Vidzeme kopā'!E25+'Zemgale kopā'!E25</f>
        <v>883</v>
      </c>
      <c r="F25" s="47">
        <f>'Kurzeme kopā'!F25+'Latgale kopā'!F25+'Rīga,Pierīga kopā'!F25+'Vidzeme kopā'!F25+'Zemgale kopā'!F25</f>
        <v>88</v>
      </c>
      <c r="G25" s="30">
        <f t="shared" si="1"/>
        <v>27856</v>
      </c>
      <c r="H25" s="47">
        <f>'Kurzeme kopā'!H25+'Latgale kopā'!H25+'Rīga,Pierīga kopā'!H25+'Vidzeme kopā'!H25+'Zemgale kopā'!H25</f>
        <v>5364</v>
      </c>
      <c r="I25" s="47">
        <f>'Kurzeme kopā'!I25+'Latgale kopā'!I25+'Rīga,Pierīga kopā'!I25+'Vidzeme kopā'!I25+'Zemgale kopā'!I25</f>
        <v>990</v>
      </c>
      <c r="J25" s="47">
        <f>'Kurzeme kopā'!J25+'Latgale kopā'!J25+'Rīga,Pierīga kopā'!J25+'Vidzeme kopā'!J25+'Zemgale kopā'!J25</f>
        <v>849</v>
      </c>
      <c r="K25" s="30">
        <f t="shared" si="2"/>
        <v>7203</v>
      </c>
      <c r="L25" s="30">
        <f t="shared" si="3"/>
        <v>35059</v>
      </c>
      <c r="M25" s="47">
        <f>'Kurzeme kopā'!M25+'Latgale kopā'!M25+'Rīga,Pierīga kopā'!M25+'Vidzeme kopā'!M25+'Zemgale kopā'!M25</f>
        <v>689</v>
      </c>
      <c r="N25" s="30">
        <f t="shared" si="4"/>
        <v>35748</v>
      </c>
      <c r="O25" s="45"/>
    </row>
    <row r="26" spans="1:15" ht="13.5" customHeight="1">
      <c r="A26" s="90" t="s">
        <v>23</v>
      </c>
      <c r="B26" s="23" t="s">
        <v>16</v>
      </c>
      <c r="C26" s="47">
        <f>'Kurzeme kopā'!C26+'Latgale kopā'!C26+'Rīga,Pierīga kopā'!C26+'Vidzeme kopā'!C26+'Zemgale kopā'!C26</f>
        <v>0</v>
      </c>
      <c r="D26" s="47">
        <f>'Kurzeme kopā'!D26+'Latgale kopā'!D26+'Rīga,Pierīga kopā'!D26+'Vidzeme kopā'!D26+'Zemgale kopā'!D26</f>
        <v>0</v>
      </c>
      <c r="E26" s="47">
        <f>'Kurzeme kopā'!E26+'Latgale kopā'!E26+'Rīga,Pierīga kopā'!E26+'Vidzeme kopā'!E26+'Zemgale kopā'!E26</f>
        <v>0</v>
      </c>
      <c r="F26" s="47">
        <f>'Kurzeme kopā'!F26+'Latgale kopā'!F26+'Rīga,Pierīga kopā'!F26+'Vidzeme kopā'!F26+'Zemgale kopā'!F26</f>
        <v>0</v>
      </c>
      <c r="G26" s="30">
        <f t="shared" si="1"/>
        <v>0</v>
      </c>
      <c r="H26" s="47">
        <f>'Kurzeme kopā'!H26+'Latgale kopā'!H26+'Rīga,Pierīga kopā'!H26+'Vidzeme kopā'!H26+'Zemgale kopā'!H26</f>
        <v>0</v>
      </c>
      <c r="I26" s="47">
        <f>'Kurzeme kopā'!I26+'Latgale kopā'!I26+'Rīga,Pierīga kopā'!I26+'Vidzeme kopā'!I26+'Zemgale kopā'!I26</f>
        <v>0</v>
      </c>
      <c r="J26" s="47">
        <f>'Kurzeme kopā'!J26+'Latgale kopā'!J26+'Rīga,Pierīga kopā'!J26+'Vidzeme kopā'!J26+'Zemgale kopā'!J26</f>
        <v>0</v>
      </c>
      <c r="K26" s="30">
        <f t="shared" si="2"/>
        <v>0</v>
      </c>
      <c r="L26" s="30">
        <f t="shared" si="3"/>
        <v>0</v>
      </c>
      <c r="M26" s="47">
        <f>'Kurzeme kopā'!M26+'Latgale kopā'!M26+'Rīga,Pierīga kopā'!M26+'Vidzeme kopā'!M26+'Zemgale kopā'!M26</f>
        <v>0</v>
      </c>
      <c r="N26" s="30">
        <f t="shared" si="4"/>
        <v>0</v>
      </c>
      <c r="O26" s="45"/>
    </row>
    <row r="27" spans="1:15" ht="13.5" customHeight="1">
      <c r="A27" s="90"/>
      <c r="B27" s="23" t="s">
        <v>17</v>
      </c>
      <c r="C27" s="47">
        <f>'Kurzeme kopā'!C27+'Latgale kopā'!C27+'Rīga,Pierīga kopā'!C27+'Vidzeme kopā'!C27+'Zemgale kopā'!C27</f>
        <v>0</v>
      </c>
      <c r="D27" s="47">
        <f>'Kurzeme kopā'!D27+'Latgale kopā'!D27+'Rīga,Pierīga kopā'!D27+'Vidzeme kopā'!D27+'Zemgale kopā'!D27</f>
        <v>0</v>
      </c>
      <c r="E27" s="47">
        <f>'Kurzeme kopā'!E27+'Latgale kopā'!E27+'Rīga,Pierīga kopā'!E27+'Vidzeme kopā'!E27+'Zemgale kopā'!E27</f>
        <v>0</v>
      </c>
      <c r="F27" s="47">
        <f>'Kurzeme kopā'!F27+'Latgale kopā'!F27+'Rīga,Pierīga kopā'!F27+'Vidzeme kopā'!F27+'Zemgale kopā'!F27</f>
        <v>0</v>
      </c>
      <c r="G27" s="30">
        <f t="shared" si="1"/>
        <v>0</v>
      </c>
      <c r="H27" s="47">
        <f>'Kurzeme kopā'!H27+'Latgale kopā'!H27+'Rīga,Pierīga kopā'!H27+'Vidzeme kopā'!H27+'Zemgale kopā'!H27</f>
        <v>0</v>
      </c>
      <c r="I27" s="47">
        <f>'Kurzeme kopā'!I27+'Latgale kopā'!I27+'Rīga,Pierīga kopā'!I27+'Vidzeme kopā'!I27+'Zemgale kopā'!I27</f>
        <v>0</v>
      </c>
      <c r="J27" s="47">
        <f>'Kurzeme kopā'!J27+'Latgale kopā'!J27+'Rīga,Pierīga kopā'!J27+'Vidzeme kopā'!J27+'Zemgale kopā'!J27</f>
        <v>0</v>
      </c>
      <c r="K27" s="30">
        <f t="shared" si="2"/>
        <v>0</v>
      </c>
      <c r="L27" s="30">
        <f t="shared" si="3"/>
        <v>0</v>
      </c>
      <c r="M27" s="47">
        <f>'Kurzeme kopā'!M27+'Latgale kopā'!M27+'Rīga,Pierīga kopā'!M27+'Vidzeme kopā'!M27+'Zemgale kopā'!M27</f>
        <v>0</v>
      </c>
      <c r="N27" s="30">
        <f t="shared" si="4"/>
        <v>0</v>
      </c>
      <c r="O27" s="45"/>
    </row>
    <row r="28" spans="1:15" ht="13.5" customHeight="1">
      <c r="A28" s="90" t="s">
        <v>24</v>
      </c>
      <c r="B28" s="23" t="s">
        <v>16</v>
      </c>
      <c r="C28" s="47">
        <f>'Kurzeme kopā'!C28+'Latgale kopā'!C28+'Rīga,Pierīga kopā'!C28+'Vidzeme kopā'!C28+'Zemgale kopā'!C28</f>
        <v>11.1</v>
      </c>
      <c r="D28" s="47">
        <f>'Kurzeme kopā'!D28+'Latgale kopā'!D28+'Rīga,Pierīga kopā'!D28+'Vidzeme kopā'!D28+'Zemgale kopā'!D28</f>
        <v>0</v>
      </c>
      <c r="E28" s="47">
        <f>'Kurzeme kopā'!E28+'Latgale kopā'!E28+'Rīga,Pierīga kopā'!E28+'Vidzeme kopā'!E28+'Zemgale kopā'!E28</f>
        <v>0</v>
      </c>
      <c r="F28" s="47">
        <f>'Kurzeme kopā'!F28+'Latgale kopā'!F28+'Rīga,Pierīga kopā'!F28+'Vidzeme kopā'!F28+'Zemgale kopā'!F28</f>
        <v>0</v>
      </c>
      <c r="G28" s="30">
        <f t="shared" si="1"/>
        <v>11.1</v>
      </c>
      <c r="H28" s="47">
        <f>'Kurzeme kopā'!H28+'Latgale kopā'!H28+'Rīga,Pierīga kopā'!H28+'Vidzeme kopā'!H28+'Zemgale kopā'!H28</f>
        <v>0.8</v>
      </c>
      <c r="I28" s="47">
        <f>'Kurzeme kopā'!I28+'Latgale kopā'!I28+'Rīga,Pierīga kopā'!I28+'Vidzeme kopā'!I28+'Zemgale kopā'!I28</f>
        <v>0</v>
      </c>
      <c r="J28" s="47">
        <f>'Kurzeme kopā'!J28+'Latgale kopā'!J28+'Rīga,Pierīga kopā'!J28+'Vidzeme kopā'!J28+'Zemgale kopā'!J28</f>
        <v>0</v>
      </c>
      <c r="K28" s="30">
        <f t="shared" si="2"/>
        <v>0.8</v>
      </c>
      <c r="L28" s="30">
        <f t="shared" si="3"/>
        <v>11.9</v>
      </c>
      <c r="M28" s="47">
        <f>'Kurzeme kopā'!M28+'Latgale kopā'!M28+'Rīga,Pierīga kopā'!M28+'Vidzeme kopā'!M28+'Zemgale kopā'!M28</f>
        <v>0</v>
      </c>
      <c r="N28" s="30">
        <f t="shared" si="4"/>
        <v>11.9</v>
      </c>
      <c r="O28" s="45"/>
    </row>
    <row r="29" spans="1:15" ht="13.5" customHeight="1">
      <c r="A29" s="90"/>
      <c r="B29" s="23" t="s">
        <v>17</v>
      </c>
      <c r="C29" s="47">
        <f>'Kurzeme kopā'!C29+'Latgale kopā'!C29+'Rīga,Pierīga kopā'!C29+'Vidzeme kopā'!C29+'Zemgale kopā'!C29</f>
        <v>845</v>
      </c>
      <c r="D29" s="47">
        <f>'Kurzeme kopā'!D29+'Latgale kopā'!D29+'Rīga,Pierīga kopā'!D29+'Vidzeme kopā'!D29+'Zemgale kopā'!D29</f>
        <v>0</v>
      </c>
      <c r="E29" s="47">
        <f>'Kurzeme kopā'!E29+'Latgale kopā'!E29+'Rīga,Pierīga kopā'!E29+'Vidzeme kopā'!E29+'Zemgale kopā'!E29</f>
        <v>0</v>
      </c>
      <c r="F29" s="47">
        <f>'Kurzeme kopā'!F29+'Latgale kopā'!F29+'Rīga,Pierīga kopā'!F29+'Vidzeme kopā'!F29+'Zemgale kopā'!F29</f>
        <v>0</v>
      </c>
      <c r="G29" s="30">
        <f t="shared" si="1"/>
        <v>845</v>
      </c>
      <c r="H29" s="47">
        <f>'Kurzeme kopā'!H29+'Latgale kopā'!H29+'Rīga,Pierīga kopā'!H29+'Vidzeme kopā'!H29+'Zemgale kopā'!H29</f>
        <v>2</v>
      </c>
      <c r="I29" s="47">
        <f>'Kurzeme kopā'!I29+'Latgale kopā'!I29+'Rīga,Pierīga kopā'!I29+'Vidzeme kopā'!I29+'Zemgale kopā'!I29</f>
        <v>0</v>
      </c>
      <c r="J29" s="47">
        <f>'Kurzeme kopā'!J29+'Latgale kopā'!J29+'Rīga,Pierīga kopā'!J29+'Vidzeme kopā'!J29+'Zemgale kopā'!J29</f>
        <v>0</v>
      </c>
      <c r="K29" s="30">
        <f t="shared" si="2"/>
        <v>2</v>
      </c>
      <c r="L29" s="30">
        <f t="shared" si="3"/>
        <v>847</v>
      </c>
      <c r="M29" s="47">
        <f>'Kurzeme kopā'!M29+'Latgale kopā'!M29+'Rīga,Pierīga kopā'!M29+'Vidzeme kopā'!M29+'Zemgale kopā'!M29</f>
        <v>0</v>
      </c>
      <c r="N29" s="30">
        <f t="shared" si="4"/>
        <v>847</v>
      </c>
      <c r="O29" s="45"/>
    </row>
    <row r="30" spans="1:15" ht="13.5" customHeight="1">
      <c r="A30" s="90" t="s">
        <v>25</v>
      </c>
      <c r="B30" s="23" t="s">
        <v>16</v>
      </c>
      <c r="C30" s="46">
        <f>'Kurzeme kopā'!C30+'Latgale kopā'!C30+'Rīga,Pierīga kopā'!C30+'Vidzeme kopā'!C30+'Zemgale kopā'!C30</f>
        <v>325.19</v>
      </c>
      <c r="D30" s="46">
        <f>'Kurzeme kopā'!D30+'Latgale kopā'!D30+'Rīga,Pierīga kopā'!D30+'Vidzeme kopā'!D30+'Zemgale kopā'!D30</f>
        <v>80.71000000000001</v>
      </c>
      <c r="E30" s="46">
        <f>'Kurzeme kopā'!E30+'Latgale kopā'!E30+'Rīga,Pierīga kopā'!E30+'Vidzeme kopā'!E30+'Zemgale kopā'!E30</f>
        <v>0.42000000000000004</v>
      </c>
      <c r="F30" s="46">
        <f>'Kurzeme kopā'!F30+'Latgale kopā'!F30+'Rīga,Pierīga kopā'!F30+'Vidzeme kopā'!F30+'Zemgale kopā'!F30</f>
        <v>1.54</v>
      </c>
      <c r="G30" s="35">
        <f t="shared" si="1"/>
        <v>407.86</v>
      </c>
      <c r="H30" s="46">
        <f>'Kurzeme kopā'!H30+'Latgale kopā'!H30+'Rīga,Pierīga kopā'!H30+'Vidzeme kopā'!H30+'Zemgale kopā'!H30</f>
        <v>97.72000000000001</v>
      </c>
      <c r="I30" s="46">
        <f>'Kurzeme kopā'!I30+'Latgale kopā'!I30+'Rīga,Pierīga kopā'!I30+'Vidzeme kopā'!I30+'Zemgale kopā'!I30</f>
        <v>9.780000000000001</v>
      </c>
      <c r="J30" s="46">
        <f>'Kurzeme kopā'!J30+'Latgale kopā'!J30+'Rīga,Pierīga kopā'!J30+'Vidzeme kopā'!J30+'Zemgale kopā'!J30</f>
        <v>22.870000000000005</v>
      </c>
      <c r="K30" s="35">
        <f t="shared" si="2"/>
        <v>130.37</v>
      </c>
      <c r="L30" s="35">
        <f t="shared" si="3"/>
        <v>538.23</v>
      </c>
      <c r="M30" s="46">
        <f>'Kurzeme kopā'!M30+'Latgale kopā'!M30+'Rīga,Pierīga kopā'!M30+'Vidzeme kopā'!M30+'Zemgale kopā'!M30</f>
        <v>17.73</v>
      </c>
      <c r="N30" s="35">
        <f t="shared" si="4"/>
        <v>555.96</v>
      </c>
      <c r="O30" s="45"/>
    </row>
    <row r="31" spans="1:15" ht="13.5" customHeight="1">
      <c r="A31" s="90"/>
      <c r="B31" s="23" t="s">
        <v>17</v>
      </c>
      <c r="C31" s="47">
        <f>'Kurzeme kopā'!C31+'Latgale kopā'!C31+'Rīga,Pierīga kopā'!C31+'Vidzeme kopā'!C31+'Zemgale kopā'!C31</f>
        <v>60529</v>
      </c>
      <c r="D31" s="47">
        <f>'Kurzeme kopā'!D31+'Latgale kopā'!D31+'Rīga,Pierīga kopā'!D31+'Vidzeme kopā'!D31+'Zemgale kopā'!D31</f>
        <v>10882</v>
      </c>
      <c r="E31" s="47">
        <f>'Kurzeme kopā'!E31+'Latgale kopā'!E31+'Rīga,Pierīga kopā'!E31+'Vidzeme kopā'!E31+'Zemgale kopā'!E31</f>
        <v>73</v>
      </c>
      <c r="F31" s="47">
        <f>'Kurzeme kopā'!F31+'Latgale kopā'!F31+'Rīga,Pierīga kopā'!F31+'Vidzeme kopā'!F31+'Zemgale kopā'!F31</f>
        <v>111</v>
      </c>
      <c r="G31" s="30">
        <f t="shared" si="1"/>
        <v>71595</v>
      </c>
      <c r="H31" s="47">
        <f>'Kurzeme kopā'!H31+'Latgale kopā'!H31+'Rīga,Pierīga kopā'!H31+'Vidzeme kopā'!H31+'Zemgale kopā'!H31</f>
        <v>11856</v>
      </c>
      <c r="I31" s="47">
        <f>'Kurzeme kopā'!I31+'Latgale kopā'!I31+'Rīga,Pierīga kopā'!I31+'Vidzeme kopā'!I31+'Zemgale kopā'!I31</f>
        <v>1525</v>
      </c>
      <c r="J31" s="47">
        <f>'Kurzeme kopā'!J31+'Latgale kopā'!J31+'Rīga,Pierīga kopā'!J31+'Vidzeme kopā'!J31+'Zemgale kopā'!J31</f>
        <v>2419</v>
      </c>
      <c r="K31" s="30">
        <f t="shared" si="2"/>
        <v>15800</v>
      </c>
      <c r="L31" s="30">
        <f t="shared" si="3"/>
        <v>87395</v>
      </c>
      <c r="M31" s="47">
        <f>'Kurzeme kopā'!M31+'Latgale kopā'!M31+'Rīga,Pierīga kopā'!M31+'Vidzeme kopā'!M31+'Zemgale kopā'!M31</f>
        <v>1775</v>
      </c>
      <c r="N31" s="30">
        <f t="shared" si="4"/>
        <v>89170</v>
      </c>
      <c r="O31" s="45"/>
    </row>
    <row r="32" spans="1:15" ht="13.5" customHeight="1">
      <c r="A32" s="90" t="s">
        <v>26</v>
      </c>
      <c r="B32" s="23" t="s">
        <v>16</v>
      </c>
      <c r="C32" s="46">
        <f>'Kurzeme kopā'!C32+'Latgale kopā'!C32+'Rīga,Pierīga kopā'!C32+'Vidzeme kopā'!C32+'Zemgale kopā'!C32</f>
        <v>69.29</v>
      </c>
      <c r="D32" s="46">
        <f>'Kurzeme kopā'!D32+'Latgale kopā'!D32+'Rīga,Pierīga kopā'!D32+'Vidzeme kopā'!D32+'Zemgale kopā'!D32</f>
        <v>42.43</v>
      </c>
      <c r="E32" s="46">
        <f>'Kurzeme kopā'!E32+'Latgale kopā'!E32+'Rīga,Pierīga kopā'!E32+'Vidzeme kopā'!E32+'Zemgale kopā'!E32</f>
        <v>1</v>
      </c>
      <c r="F32" s="46">
        <f>'Kurzeme kopā'!F32+'Latgale kopā'!F32+'Rīga,Pierīga kopā'!F32+'Vidzeme kopā'!F32+'Zemgale kopā'!F32</f>
        <v>1.4</v>
      </c>
      <c r="G32" s="35">
        <f t="shared" si="1"/>
        <v>114.12</v>
      </c>
      <c r="H32" s="46">
        <f>'Kurzeme kopā'!H32+'Latgale kopā'!H32+'Rīga,Pierīga kopā'!H32+'Vidzeme kopā'!H32+'Zemgale kopā'!H32</f>
        <v>56.94</v>
      </c>
      <c r="I32" s="46">
        <f>'Kurzeme kopā'!I32+'Latgale kopā'!I32+'Rīga,Pierīga kopā'!I32+'Vidzeme kopā'!I32+'Zemgale kopā'!I32</f>
        <v>8.76</v>
      </c>
      <c r="J32" s="46">
        <f>'Kurzeme kopā'!J32+'Latgale kopā'!J32+'Rīga,Pierīga kopā'!J32+'Vidzeme kopā'!J32+'Zemgale kopā'!J32</f>
        <v>7.6000000000000005</v>
      </c>
      <c r="K32" s="35">
        <f t="shared" si="2"/>
        <v>73.3</v>
      </c>
      <c r="L32" s="35">
        <f t="shared" si="3"/>
        <v>187.42000000000002</v>
      </c>
      <c r="M32" s="46">
        <f>'Kurzeme kopā'!M32+'Latgale kopā'!M32+'Rīga,Pierīga kopā'!M32+'Vidzeme kopā'!M32+'Zemgale kopā'!M32</f>
        <v>15.35</v>
      </c>
      <c r="N32" s="35">
        <f t="shared" si="4"/>
        <v>202.77</v>
      </c>
      <c r="O32" s="45"/>
    </row>
    <row r="33" spans="1:15" ht="13.5" customHeight="1">
      <c r="A33" s="90"/>
      <c r="B33" s="23" t="s">
        <v>17</v>
      </c>
      <c r="C33" s="47">
        <f>'Kurzeme kopā'!C33+'Latgale kopā'!C33+'Rīga,Pierīga kopā'!C33+'Vidzeme kopā'!C33+'Zemgale kopā'!C33</f>
        <v>2259</v>
      </c>
      <c r="D33" s="47">
        <f>'Kurzeme kopā'!D33+'Latgale kopā'!D33+'Rīga,Pierīga kopā'!D33+'Vidzeme kopā'!D33+'Zemgale kopā'!D33</f>
        <v>672</v>
      </c>
      <c r="E33" s="47">
        <f>'Kurzeme kopā'!E33+'Latgale kopā'!E33+'Rīga,Pierīga kopā'!E33+'Vidzeme kopā'!E33+'Zemgale kopā'!E33</f>
        <v>7</v>
      </c>
      <c r="F33" s="47">
        <f>'Kurzeme kopā'!F33+'Latgale kopā'!F33+'Rīga,Pierīga kopā'!F33+'Vidzeme kopā'!F33+'Zemgale kopā'!F33</f>
        <v>18</v>
      </c>
      <c r="G33" s="30">
        <f t="shared" si="1"/>
        <v>2956</v>
      </c>
      <c r="H33" s="47">
        <f>'Kurzeme kopā'!H33+'Latgale kopā'!H33+'Rīga,Pierīga kopā'!H33+'Vidzeme kopā'!H33+'Zemgale kopā'!H33</f>
        <v>1078</v>
      </c>
      <c r="I33" s="47">
        <f>'Kurzeme kopā'!I33+'Latgale kopā'!I33+'Rīga,Pierīga kopā'!I33+'Vidzeme kopā'!I33+'Zemgale kopā'!I33</f>
        <v>101</v>
      </c>
      <c r="J33" s="47">
        <f>'Kurzeme kopā'!J33+'Latgale kopā'!J33+'Rīga,Pierīga kopā'!J33+'Vidzeme kopā'!J33+'Zemgale kopā'!J33</f>
        <v>133</v>
      </c>
      <c r="K33" s="30">
        <f t="shared" si="2"/>
        <v>1312</v>
      </c>
      <c r="L33" s="30">
        <f t="shared" si="3"/>
        <v>4268</v>
      </c>
      <c r="M33" s="47">
        <f>'Kurzeme kopā'!M33+'Latgale kopā'!M33+'Rīga,Pierīga kopā'!M33+'Vidzeme kopā'!M33+'Zemgale kopā'!M33</f>
        <v>307</v>
      </c>
      <c r="N33" s="30">
        <f t="shared" si="4"/>
        <v>4575</v>
      </c>
      <c r="O33" s="45"/>
    </row>
    <row r="34" spans="1:15" ht="13.5" customHeight="1">
      <c r="A34" s="90" t="s">
        <v>27</v>
      </c>
      <c r="B34" s="23" t="s">
        <v>16</v>
      </c>
      <c r="C34" s="46">
        <f>'Kurzeme kopā'!C34+'Latgale kopā'!C34+'Rīga,Pierīga kopā'!C34+'Vidzeme kopā'!C34+'Zemgale kopā'!C34</f>
        <v>3.0999999999999996</v>
      </c>
      <c r="D34" s="46">
        <f>'Kurzeme kopā'!D34+'Latgale kopā'!D34+'Rīga,Pierīga kopā'!D34+'Vidzeme kopā'!D34+'Zemgale kopā'!D34</f>
        <v>5.05</v>
      </c>
      <c r="E34" s="46">
        <f>'Kurzeme kopā'!E34+'Latgale kopā'!E34+'Rīga,Pierīga kopā'!E34+'Vidzeme kopā'!E34+'Zemgale kopā'!E34</f>
        <v>0.4</v>
      </c>
      <c r="F34" s="46">
        <f>'Kurzeme kopā'!F34+'Latgale kopā'!F34+'Rīga,Pierīga kopā'!F34+'Vidzeme kopā'!F34+'Zemgale kopā'!F34</f>
        <v>0</v>
      </c>
      <c r="G34" s="35">
        <f t="shared" si="1"/>
        <v>8.549999999999999</v>
      </c>
      <c r="H34" s="46">
        <f>'Kurzeme kopā'!H34+'Latgale kopā'!H34+'Rīga,Pierīga kopā'!H34+'Vidzeme kopā'!H34+'Zemgale kopā'!H34</f>
        <v>7.749999999999999</v>
      </c>
      <c r="I34" s="46">
        <f>'Kurzeme kopā'!I34+'Latgale kopā'!I34+'Rīga,Pierīga kopā'!I34+'Vidzeme kopā'!I34+'Zemgale kopā'!I34</f>
        <v>1.6</v>
      </c>
      <c r="J34" s="46">
        <f>'Kurzeme kopā'!J34+'Latgale kopā'!J34+'Rīga,Pierīga kopā'!J34+'Vidzeme kopā'!J34+'Zemgale kopā'!J34</f>
        <v>0</v>
      </c>
      <c r="K34" s="35">
        <f t="shared" si="2"/>
        <v>9.35</v>
      </c>
      <c r="L34" s="35">
        <f t="shared" si="3"/>
        <v>17.9</v>
      </c>
      <c r="M34" s="46">
        <f>'Kurzeme kopā'!M34+'Latgale kopā'!M34+'Rīga,Pierīga kopā'!M34+'Vidzeme kopā'!M34+'Zemgale kopā'!M34</f>
        <v>9.25</v>
      </c>
      <c r="N34" s="35">
        <f t="shared" si="4"/>
        <v>27.15</v>
      </c>
      <c r="O34" s="45"/>
    </row>
    <row r="35" spans="1:15" ht="13.5" customHeight="1">
      <c r="A35" s="90"/>
      <c r="B35" s="23" t="s">
        <v>17</v>
      </c>
      <c r="C35" s="47">
        <f>'Kurzeme kopā'!C35+'Latgale kopā'!C35+'Rīga,Pierīga kopā'!C35+'Vidzeme kopā'!C35+'Zemgale kopā'!C35</f>
        <v>680</v>
      </c>
      <c r="D35" s="47">
        <f>'Kurzeme kopā'!D35+'Latgale kopā'!D35+'Rīga,Pierīga kopā'!D35+'Vidzeme kopā'!D35+'Zemgale kopā'!D35</f>
        <v>1232</v>
      </c>
      <c r="E35" s="47">
        <f>'Kurzeme kopā'!E35+'Latgale kopā'!E35+'Rīga,Pierīga kopā'!E35+'Vidzeme kopā'!E35+'Zemgale kopā'!E35</f>
        <v>64</v>
      </c>
      <c r="F35" s="47">
        <f>'Kurzeme kopā'!F35+'Latgale kopā'!F35+'Rīga,Pierīga kopā'!F35+'Vidzeme kopā'!F35+'Zemgale kopā'!F35</f>
        <v>0</v>
      </c>
      <c r="G35" s="30">
        <f t="shared" si="1"/>
        <v>1976</v>
      </c>
      <c r="H35" s="47">
        <f>'Kurzeme kopā'!H35+'Latgale kopā'!H35+'Rīga,Pierīga kopā'!H35+'Vidzeme kopā'!H35+'Zemgale kopā'!H35</f>
        <v>1417</v>
      </c>
      <c r="I35" s="47">
        <f>'Kurzeme kopā'!I35+'Latgale kopā'!I35+'Rīga,Pierīga kopā'!I35+'Vidzeme kopā'!I35+'Zemgale kopā'!I35</f>
        <v>277</v>
      </c>
      <c r="J35" s="47">
        <f>'Kurzeme kopā'!J35+'Latgale kopā'!J35+'Rīga,Pierīga kopā'!J35+'Vidzeme kopā'!J35+'Zemgale kopā'!J35</f>
        <v>0</v>
      </c>
      <c r="K35" s="30">
        <f t="shared" si="2"/>
        <v>1694</v>
      </c>
      <c r="L35" s="30">
        <f t="shared" si="3"/>
        <v>3670</v>
      </c>
      <c r="M35" s="47">
        <f>'Kurzeme kopā'!M35+'Latgale kopā'!M35+'Rīga,Pierīga kopā'!M35+'Vidzeme kopā'!M35+'Zemgale kopā'!M35</f>
        <v>1416</v>
      </c>
      <c r="N35" s="30">
        <f t="shared" si="4"/>
        <v>5086</v>
      </c>
      <c r="O35" s="45"/>
    </row>
    <row r="36" spans="1:15" ht="13.5" customHeight="1">
      <c r="A36" s="90" t="s">
        <v>28</v>
      </c>
      <c r="B36" s="23" t="s">
        <v>16</v>
      </c>
      <c r="C36" s="46">
        <f>'Kurzeme kopā'!C36+'Latgale kopā'!C36+'Rīga,Pierīga kopā'!C36+'Vidzeme kopā'!C36+'Zemgale kopā'!C36</f>
        <v>235.00000000000003</v>
      </c>
      <c r="D36" s="46">
        <f>'Kurzeme kopā'!D36+'Latgale kopā'!D36+'Rīga,Pierīga kopā'!D36+'Vidzeme kopā'!D36+'Zemgale kopā'!D36</f>
        <v>8.42</v>
      </c>
      <c r="E36" s="46">
        <f>'Kurzeme kopā'!E36+'Latgale kopā'!E36+'Rīga,Pierīga kopā'!E36+'Vidzeme kopā'!E36+'Zemgale kopā'!E36</f>
        <v>0</v>
      </c>
      <c r="F36" s="46">
        <f>'Kurzeme kopā'!F36+'Latgale kopā'!F36+'Rīga,Pierīga kopā'!F36+'Vidzeme kopā'!F36+'Zemgale kopā'!F36</f>
        <v>0</v>
      </c>
      <c r="G36" s="35">
        <f t="shared" si="1"/>
        <v>243.42000000000002</v>
      </c>
      <c r="H36" s="46">
        <f>'Kurzeme kopā'!H36+'Latgale kopā'!H36+'Rīga,Pierīga kopā'!H36+'Vidzeme kopā'!H36+'Zemgale kopā'!H36</f>
        <v>22.13</v>
      </c>
      <c r="I36" s="46">
        <f>'Kurzeme kopā'!I36+'Latgale kopā'!I36+'Rīga,Pierīga kopā'!I36+'Vidzeme kopā'!I36+'Zemgale kopā'!I36</f>
        <v>9.83</v>
      </c>
      <c r="J36" s="46">
        <f>'Kurzeme kopā'!J36+'Latgale kopā'!J36+'Rīga,Pierīga kopā'!J36+'Vidzeme kopā'!J36+'Zemgale kopā'!J36</f>
        <v>0.62</v>
      </c>
      <c r="K36" s="35">
        <f t="shared" si="2"/>
        <v>32.58</v>
      </c>
      <c r="L36" s="35">
        <f t="shared" si="3"/>
        <v>276</v>
      </c>
      <c r="M36" s="46">
        <f>'Kurzeme kopā'!M36+'Latgale kopā'!M36+'Rīga,Pierīga kopā'!M36+'Vidzeme kopā'!M36+'Zemgale kopā'!M36</f>
        <v>1.24</v>
      </c>
      <c r="N36" s="35">
        <f t="shared" si="4"/>
        <v>277.24</v>
      </c>
      <c r="O36" s="45"/>
    </row>
    <row r="37" spans="1:15" ht="13.5" customHeight="1">
      <c r="A37" s="90"/>
      <c r="B37" s="23" t="s">
        <v>17</v>
      </c>
      <c r="C37" s="47">
        <f>'Kurzeme kopā'!C37+'Latgale kopā'!C37+'Rīga,Pierīga kopā'!C37+'Vidzeme kopā'!C37+'Zemgale kopā'!C37</f>
        <v>826</v>
      </c>
      <c r="D37" s="47">
        <f>'Kurzeme kopā'!D37+'Latgale kopā'!D37+'Rīga,Pierīga kopā'!D37+'Vidzeme kopā'!D37+'Zemgale kopā'!D37</f>
        <v>62</v>
      </c>
      <c r="E37" s="47">
        <f>'Kurzeme kopā'!E37+'Latgale kopā'!E37+'Rīga,Pierīga kopā'!E37+'Vidzeme kopā'!E37+'Zemgale kopā'!E37</f>
        <v>0</v>
      </c>
      <c r="F37" s="47">
        <f>'Kurzeme kopā'!F37+'Latgale kopā'!F37+'Rīga,Pierīga kopā'!F37+'Vidzeme kopā'!F37+'Zemgale kopā'!F37</f>
        <v>0</v>
      </c>
      <c r="G37" s="30">
        <f t="shared" si="1"/>
        <v>888</v>
      </c>
      <c r="H37" s="47">
        <f>'Kurzeme kopā'!H37+'Latgale kopā'!H37+'Rīga,Pierīga kopā'!H37+'Vidzeme kopā'!H37+'Zemgale kopā'!H37</f>
        <v>604</v>
      </c>
      <c r="I37" s="47">
        <f>'Kurzeme kopā'!I37+'Latgale kopā'!I37+'Rīga,Pierīga kopā'!I37+'Vidzeme kopā'!I37+'Zemgale kopā'!I37</f>
        <v>66</v>
      </c>
      <c r="J37" s="47">
        <f>'Kurzeme kopā'!J37+'Latgale kopā'!J37+'Rīga,Pierīga kopā'!J37+'Vidzeme kopā'!J37+'Zemgale kopā'!J37</f>
        <v>46</v>
      </c>
      <c r="K37" s="30">
        <f>SUM(H37:J37)</f>
        <v>716</v>
      </c>
      <c r="L37" s="30">
        <f t="shared" si="3"/>
        <v>1604</v>
      </c>
      <c r="M37" s="47">
        <f>'Kurzeme kopā'!M37+'Latgale kopā'!M37+'Rīga,Pierīga kopā'!M37+'Vidzeme kopā'!M37+'Zemgale kopā'!M37</f>
        <v>224</v>
      </c>
      <c r="N37" s="30">
        <f>SUM(L37:M37)</f>
        <v>1828</v>
      </c>
      <c r="O37" s="45"/>
    </row>
    <row r="38" spans="1:16" ht="13.5" customHeight="1">
      <c r="A38" s="25" t="s">
        <v>29</v>
      </c>
      <c r="B38" s="23" t="s">
        <v>16</v>
      </c>
      <c r="C38" s="35">
        <f>C4+C12+C14+C16+C18+C20+C22+C24+C26+C28+C30+C32+C34+C36</f>
        <v>38554.64</v>
      </c>
      <c r="D38" s="35">
        <f aca="true" t="shared" si="5" ref="D38:M39">D4+D12+D14+D16+D18+D20+D22+D24+D26+D28+D30+D32+D34+D36</f>
        <v>24311.409999999993</v>
      </c>
      <c r="E38" s="35">
        <f t="shared" si="5"/>
        <v>150.31</v>
      </c>
      <c r="F38" s="35">
        <f t="shared" si="5"/>
        <v>625.3</v>
      </c>
      <c r="G38" s="35">
        <f t="shared" si="5"/>
        <v>63641.66</v>
      </c>
      <c r="H38" s="35">
        <f t="shared" si="5"/>
        <v>29796.910000000003</v>
      </c>
      <c r="I38" s="35">
        <f t="shared" si="5"/>
        <v>1803.09</v>
      </c>
      <c r="J38" s="35">
        <f>J4+J12+J14+J16+J18+J20+J22+J24+J26+J28+J30+J32+J34+J36</f>
        <v>4288.960000000001</v>
      </c>
      <c r="K38" s="35">
        <f>K4+K12+K14+K16+K18+K20+K22+K24+K26+K28+K30+K32+K34+K36</f>
        <v>35888.960000000014</v>
      </c>
      <c r="L38" s="35">
        <f>L4+L12+L14+L16+L18+L20+L22+L24+L26+L28+L30+L32+L34+L36</f>
        <v>99530.62</v>
      </c>
      <c r="M38" s="35">
        <f>M4+M12+M14+M16+M18+M20+M22+M24+M26+M28+M30+M32+M34+M36</f>
        <v>9310.859999999999</v>
      </c>
      <c r="N38" s="38">
        <f>N4+N12+N14+N16+N18+N20+N22+N24+N26+N28+N30+N32+N34+N36</f>
        <v>108841.48000000003</v>
      </c>
      <c r="O38" s="48"/>
      <c r="P38" s="2"/>
    </row>
    <row r="39" spans="1:16" ht="13.5" customHeight="1">
      <c r="A39" s="23"/>
      <c r="B39" s="23" t="s">
        <v>17</v>
      </c>
      <c r="C39" s="30">
        <f>C5+C13+C15+C17+C19+C21+C23+C25+C27+C29+C31+C33+C35+C37</f>
        <v>3620303</v>
      </c>
      <c r="D39" s="30">
        <f>D5+D13+D15+D17+D19+D21+D23+D25+D27+D29+D31+D33+D35+D37</f>
        <v>2079783</v>
      </c>
      <c r="E39" s="30">
        <f t="shared" si="5"/>
        <v>4963</v>
      </c>
      <c r="F39" s="30">
        <f t="shared" si="5"/>
        <v>53098</v>
      </c>
      <c r="G39" s="30">
        <f t="shared" si="5"/>
        <v>5758147</v>
      </c>
      <c r="H39" s="30">
        <f t="shared" si="5"/>
        <v>3789378</v>
      </c>
      <c r="I39" s="30">
        <f t="shared" si="5"/>
        <v>218783</v>
      </c>
      <c r="J39" s="30">
        <f t="shared" si="5"/>
        <v>812612</v>
      </c>
      <c r="K39" s="30">
        <f t="shared" si="5"/>
        <v>4820773</v>
      </c>
      <c r="L39" s="30">
        <f t="shared" si="5"/>
        <v>10578920</v>
      </c>
      <c r="M39" s="30">
        <f t="shared" si="5"/>
        <v>1099674</v>
      </c>
      <c r="N39" s="30">
        <f>N5+N13+N15+N17+N19+N21+N23+N25+N27+N29+N31+N33+N35+N37</f>
        <v>11678594</v>
      </c>
      <c r="O39" s="45"/>
      <c r="P39" s="2"/>
    </row>
    <row r="40" spans="3:15" ht="12.7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3:15" ht="12.7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3:15" ht="12.7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17" bottom="0.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1.8515625" style="44" customWidth="1"/>
    <col min="2" max="2" width="4.00390625" style="44" customWidth="1"/>
    <col min="3" max="3" width="7.57421875" style="44" customWidth="1"/>
    <col min="4" max="4" width="8.00390625" style="44" customWidth="1"/>
    <col min="5" max="5" width="6.28125" style="44" customWidth="1"/>
    <col min="6" max="6" width="7.28125" style="44" customWidth="1"/>
    <col min="7" max="7" width="13.421875" style="44" customWidth="1"/>
    <col min="8" max="8" width="8.7109375" style="44" customWidth="1"/>
    <col min="9" max="9" width="6.8515625" style="44" customWidth="1"/>
    <col min="10" max="10" width="7.00390625" style="44" customWidth="1"/>
    <col min="11" max="11" width="11.57421875" style="44" customWidth="1"/>
    <col min="12" max="12" width="7.8515625" style="44" customWidth="1"/>
    <col min="13" max="16384" width="9.140625" style="44" customWidth="1"/>
  </cols>
  <sheetData>
    <row r="1" ht="11.25" customHeight="1">
      <c r="A1" s="44" t="s">
        <v>37</v>
      </c>
    </row>
    <row r="2" spans="1:14" ht="12.75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27" customHeight="1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6" ht="15.75" customHeight="1">
      <c r="A4" s="25" t="s">
        <v>15</v>
      </c>
      <c r="B4" s="23" t="s">
        <v>16</v>
      </c>
      <c r="C4" s="18">
        <f>C6+C8+C10</f>
        <v>1542.9099999999999</v>
      </c>
      <c r="D4" s="18">
        <f>D6+D8+D10</f>
        <v>565.85</v>
      </c>
      <c r="E4" s="18">
        <f>E6+E8+E10</f>
        <v>28.9</v>
      </c>
      <c r="F4" s="18">
        <f>F6+F8+F10</f>
        <v>42.4</v>
      </c>
      <c r="G4" s="18">
        <f aca="true" t="shared" si="0" ref="G4:N4">G6+G8+G10</f>
        <v>2180.06</v>
      </c>
      <c r="H4" s="18">
        <f t="shared" si="0"/>
        <v>1922.53</v>
      </c>
      <c r="I4" s="18">
        <f t="shared" si="0"/>
        <v>76.85</v>
      </c>
      <c r="J4" s="18">
        <f t="shared" si="0"/>
        <v>436</v>
      </c>
      <c r="K4" s="18">
        <f t="shared" si="0"/>
        <v>2435.38</v>
      </c>
      <c r="L4" s="18">
        <f t="shared" si="0"/>
        <v>4615.4400000000005</v>
      </c>
      <c r="M4" s="18">
        <f t="shared" si="0"/>
        <v>1015.6</v>
      </c>
      <c r="N4" s="18">
        <f t="shared" si="0"/>
        <v>5631.040000000001</v>
      </c>
      <c r="O4" s="45"/>
      <c r="P4" s="49"/>
    </row>
    <row r="5" spans="1:16" ht="15.75">
      <c r="A5" s="25"/>
      <c r="B5" s="23" t="s">
        <v>17</v>
      </c>
      <c r="C5" s="11">
        <f>C7+C9+C11</f>
        <v>287618</v>
      </c>
      <c r="D5" s="11">
        <f>D7+D9+D11</f>
        <v>102442</v>
      </c>
      <c r="E5" s="11">
        <f>E7+E9+E11</f>
        <v>2045</v>
      </c>
      <c r="F5" s="11">
        <f>F7+F9+F11</f>
        <v>5749</v>
      </c>
      <c r="G5" s="11">
        <f>G7+G9+G11</f>
        <v>397854</v>
      </c>
      <c r="H5" s="11">
        <f>H7+H9+H11</f>
        <v>340159</v>
      </c>
      <c r="I5" s="11">
        <f>I7+I9+I11</f>
        <v>14324</v>
      </c>
      <c r="J5" s="11">
        <f>J7+J9+J11</f>
        <v>76543</v>
      </c>
      <c r="K5" s="11">
        <f>K7+K9+K11</f>
        <v>431026</v>
      </c>
      <c r="L5" s="11">
        <f>L7+L9+L11</f>
        <v>828880</v>
      </c>
      <c r="M5" s="11">
        <f>M7+M9+M11</f>
        <v>133845</v>
      </c>
      <c r="N5" s="11">
        <f>N7+N9+N11</f>
        <v>962725</v>
      </c>
      <c r="O5" s="45"/>
      <c r="P5" s="45"/>
    </row>
    <row r="6" spans="1:16" ht="17.25" customHeight="1">
      <c r="A6" s="90" t="s">
        <v>51</v>
      </c>
      <c r="B6" s="3" t="s">
        <v>16</v>
      </c>
      <c r="C6" s="50">
        <v>374.01</v>
      </c>
      <c r="D6" s="50">
        <v>349.41</v>
      </c>
      <c r="E6" s="34">
        <v>4.9</v>
      </c>
      <c r="F6" s="34">
        <v>32</v>
      </c>
      <c r="G6" s="34">
        <f>SUM(C6:F6)</f>
        <v>760.32</v>
      </c>
      <c r="H6" s="50">
        <v>1186.23</v>
      </c>
      <c r="I6" s="50">
        <v>62.75</v>
      </c>
      <c r="J6" s="50">
        <v>332.55</v>
      </c>
      <c r="K6" s="34">
        <f>SUM(H6:J6)</f>
        <v>1581.53</v>
      </c>
      <c r="L6" s="34">
        <f>G6+K6</f>
        <v>2341.85</v>
      </c>
      <c r="M6" s="50">
        <v>801.25</v>
      </c>
      <c r="N6" s="39">
        <f>SUM(L6:M6)</f>
        <v>3143.1</v>
      </c>
      <c r="O6" s="45"/>
      <c r="P6" s="45"/>
    </row>
    <row r="7" spans="1:16" ht="17.25" customHeight="1">
      <c r="A7" s="90"/>
      <c r="B7" s="23" t="s">
        <v>17</v>
      </c>
      <c r="C7" s="51">
        <v>85112</v>
      </c>
      <c r="D7" s="51">
        <v>78137</v>
      </c>
      <c r="E7" s="13">
        <v>762</v>
      </c>
      <c r="F7" s="13">
        <v>5503</v>
      </c>
      <c r="G7" s="13">
        <f aca="true" t="shared" si="1" ref="G7:G37">SUM(C7:F7)</f>
        <v>169514</v>
      </c>
      <c r="H7" s="51">
        <v>235695</v>
      </c>
      <c r="I7" s="51">
        <v>13845</v>
      </c>
      <c r="J7" s="12">
        <v>71221</v>
      </c>
      <c r="K7" s="13">
        <f aca="true" t="shared" si="2" ref="K7:K37">SUM(H7:J7)</f>
        <v>320761</v>
      </c>
      <c r="L7" s="13">
        <f aca="true" t="shared" si="3" ref="L7:L37">G7+K7</f>
        <v>490275</v>
      </c>
      <c r="M7" s="51">
        <v>124982</v>
      </c>
      <c r="N7" s="13">
        <f aca="true" t="shared" si="4" ref="N7:N37">SUM(L7:M7)</f>
        <v>615257</v>
      </c>
      <c r="O7" s="52"/>
      <c r="P7" s="45"/>
    </row>
    <row r="8" spans="1:16" ht="21.75" customHeight="1">
      <c r="A8" s="90" t="s">
        <v>52</v>
      </c>
      <c r="B8" s="23" t="s">
        <v>16</v>
      </c>
      <c r="C8" s="34">
        <v>291.26</v>
      </c>
      <c r="D8" s="34">
        <v>145.94</v>
      </c>
      <c r="E8" s="34">
        <v>24</v>
      </c>
      <c r="F8" s="34">
        <v>10.4</v>
      </c>
      <c r="G8" s="34">
        <f t="shared" si="1"/>
        <v>471.59999999999997</v>
      </c>
      <c r="H8" s="34">
        <v>274.75</v>
      </c>
      <c r="I8" s="34">
        <v>14.1</v>
      </c>
      <c r="J8" s="34">
        <v>103.45</v>
      </c>
      <c r="K8" s="34">
        <f t="shared" si="2"/>
        <v>392.3</v>
      </c>
      <c r="L8" s="34">
        <f t="shared" si="3"/>
        <v>863.9</v>
      </c>
      <c r="M8" s="34">
        <v>214.35</v>
      </c>
      <c r="N8" s="34">
        <f t="shared" si="4"/>
        <v>1078.25</v>
      </c>
      <c r="O8" s="52"/>
      <c r="P8" s="45"/>
    </row>
    <row r="9" spans="1:16" ht="22.5" customHeight="1">
      <c r="A9" s="90"/>
      <c r="B9" s="23" t="s">
        <v>17</v>
      </c>
      <c r="C9" s="12">
        <v>19067</v>
      </c>
      <c r="D9" s="12">
        <v>6776</v>
      </c>
      <c r="E9" s="12">
        <v>1283</v>
      </c>
      <c r="F9" s="12">
        <v>246</v>
      </c>
      <c r="G9" s="12">
        <f>SUM(C9:F9)</f>
        <v>27372</v>
      </c>
      <c r="H9" s="53">
        <v>12842</v>
      </c>
      <c r="I9" s="12">
        <v>479</v>
      </c>
      <c r="J9" s="12">
        <v>5322</v>
      </c>
      <c r="K9" s="12">
        <f t="shared" si="2"/>
        <v>18643</v>
      </c>
      <c r="L9" s="12">
        <f>G9+K9</f>
        <v>46015</v>
      </c>
      <c r="M9" s="12">
        <v>8863</v>
      </c>
      <c r="N9" s="12">
        <f>SUM(L9:M9)</f>
        <v>54878</v>
      </c>
      <c r="O9" s="52"/>
      <c r="P9" s="45"/>
    </row>
    <row r="10" spans="1:16" ht="15" customHeight="1">
      <c r="A10" s="90" t="s">
        <v>50</v>
      </c>
      <c r="B10" s="23" t="s">
        <v>16</v>
      </c>
      <c r="C10" s="34">
        <v>877.64</v>
      </c>
      <c r="D10" s="34">
        <v>70.5</v>
      </c>
      <c r="E10" s="34">
        <v>0</v>
      </c>
      <c r="F10" s="34">
        <v>0</v>
      </c>
      <c r="G10" s="34">
        <f t="shared" si="1"/>
        <v>948.14</v>
      </c>
      <c r="H10" s="34">
        <v>461.55</v>
      </c>
      <c r="I10" s="34">
        <v>0</v>
      </c>
      <c r="J10" s="34">
        <v>0</v>
      </c>
      <c r="K10" s="34">
        <f t="shared" si="2"/>
        <v>461.55</v>
      </c>
      <c r="L10" s="34">
        <f t="shared" si="3"/>
        <v>1409.69</v>
      </c>
      <c r="M10" s="34">
        <v>0</v>
      </c>
      <c r="N10" s="34">
        <f t="shared" si="4"/>
        <v>1409.69</v>
      </c>
      <c r="O10" s="52"/>
      <c r="P10" s="45"/>
    </row>
    <row r="11" spans="1:16" ht="13.5" customHeight="1">
      <c r="A11" s="90"/>
      <c r="B11" s="23" t="s">
        <v>17</v>
      </c>
      <c r="C11" s="12">
        <v>183439</v>
      </c>
      <c r="D11" s="12">
        <v>17529</v>
      </c>
      <c r="E11" s="12">
        <v>0</v>
      </c>
      <c r="F11" s="12">
        <v>0</v>
      </c>
      <c r="G11" s="12">
        <f t="shared" si="1"/>
        <v>200968</v>
      </c>
      <c r="H11" s="12">
        <v>91622</v>
      </c>
      <c r="I11" s="12">
        <v>0</v>
      </c>
      <c r="J11" s="12">
        <v>0</v>
      </c>
      <c r="K11" s="12">
        <f t="shared" si="2"/>
        <v>91622</v>
      </c>
      <c r="L11" s="12">
        <f t="shared" si="3"/>
        <v>292590</v>
      </c>
      <c r="M11" s="12">
        <v>0</v>
      </c>
      <c r="N11" s="12">
        <f>SUM(L11:M11)</f>
        <v>292590</v>
      </c>
      <c r="O11" s="45"/>
      <c r="P11" s="45"/>
    </row>
    <row r="12" spans="1:16" ht="16.5" customHeight="1">
      <c r="A12" s="25" t="s">
        <v>18</v>
      </c>
      <c r="B12" s="23" t="s">
        <v>16</v>
      </c>
      <c r="C12" s="18">
        <v>1657.94</v>
      </c>
      <c r="D12" s="18">
        <v>498.26</v>
      </c>
      <c r="E12" s="18">
        <v>19.8</v>
      </c>
      <c r="F12" s="18">
        <v>12.38</v>
      </c>
      <c r="G12" s="18">
        <f t="shared" si="1"/>
        <v>2188.38</v>
      </c>
      <c r="H12" s="18">
        <v>1751.27</v>
      </c>
      <c r="I12" s="18">
        <v>88.12</v>
      </c>
      <c r="J12" s="18">
        <v>64.1</v>
      </c>
      <c r="K12" s="18">
        <f t="shared" si="2"/>
        <v>1903.4899999999998</v>
      </c>
      <c r="L12" s="18">
        <f>G12+K12</f>
        <v>4091.87</v>
      </c>
      <c r="M12" s="18">
        <v>427.96</v>
      </c>
      <c r="N12" s="18">
        <f>SUM(L12:M12)</f>
        <v>4519.83</v>
      </c>
      <c r="O12" s="45"/>
      <c r="P12" s="45"/>
    </row>
    <row r="13" spans="1:16" ht="17.25" customHeight="1">
      <c r="A13" s="23" t="s">
        <v>31</v>
      </c>
      <c r="B13" s="23" t="s">
        <v>17</v>
      </c>
      <c r="C13" s="10">
        <v>49448</v>
      </c>
      <c r="D13" s="10">
        <v>15457</v>
      </c>
      <c r="E13" s="10">
        <v>847</v>
      </c>
      <c r="F13" s="10">
        <v>530</v>
      </c>
      <c r="G13" s="10">
        <f t="shared" si="1"/>
        <v>66282</v>
      </c>
      <c r="H13" s="10">
        <v>55139</v>
      </c>
      <c r="I13" s="10">
        <v>3008</v>
      </c>
      <c r="J13" s="10">
        <v>2433</v>
      </c>
      <c r="K13" s="10">
        <f t="shared" si="2"/>
        <v>60580</v>
      </c>
      <c r="L13" s="10">
        <f t="shared" si="3"/>
        <v>126862</v>
      </c>
      <c r="M13" s="10">
        <v>9218</v>
      </c>
      <c r="N13" s="10">
        <f t="shared" si="4"/>
        <v>136080</v>
      </c>
      <c r="O13" s="45"/>
      <c r="P13" s="45"/>
    </row>
    <row r="14" spans="1:15" ht="13.5" customHeight="1">
      <c r="A14" s="90" t="s">
        <v>19</v>
      </c>
      <c r="B14" s="23" t="s">
        <v>16</v>
      </c>
      <c r="C14" s="18">
        <v>49.86</v>
      </c>
      <c r="D14" s="18">
        <v>48.45</v>
      </c>
      <c r="E14" s="18">
        <v>1.2</v>
      </c>
      <c r="F14" s="18">
        <v>8.6</v>
      </c>
      <c r="G14" s="18">
        <f t="shared" si="1"/>
        <v>108.11</v>
      </c>
      <c r="H14" s="18">
        <v>25.3</v>
      </c>
      <c r="I14" s="18">
        <v>0.6</v>
      </c>
      <c r="J14" s="18">
        <v>0.8</v>
      </c>
      <c r="K14" s="18">
        <f t="shared" si="2"/>
        <v>26.700000000000003</v>
      </c>
      <c r="L14" s="18">
        <f t="shared" si="3"/>
        <v>134.81</v>
      </c>
      <c r="M14" s="18">
        <v>0.3</v>
      </c>
      <c r="N14" s="18">
        <f t="shared" si="4"/>
        <v>135.11</v>
      </c>
      <c r="O14" s="45"/>
    </row>
    <row r="15" spans="1:15" ht="13.5" customHeight="1">
      <c r="A15" s="90"/>
      <c r="B15" s="23" t="s">
        <v>17</v>
      </c>
      <c r="C15" s="10">
        <v>3639</v>
      </c>
      <c r="D15" s="10">
        <v>4642</v>
      </c>
      <c r="E15" s="10">
        <v>101</v>
      </c>
      <c r="F15" s="10">
        <v>986</v>
      </c>
      <c r="G15" s="10">
        <f t="shared" si="1"/>
        <v>9368</v>
      </c>
      <c r="H15" s="10">
        <v>2195</v>
      </c>
      <c r="I15" s="10">
        <v>17</v>
      </c>
      <c r="J15" s="10">
        <v>179</v>
      </c>
      <c r="K15" s="10">
        <f t="shared" si="2"/>
        <v>2391</v>
      </c>
      <c r="L15" s="10">
        <f t="shared" si="3"/>
        <v>11759</v>
      </c>
      <c r="M15" s="10">
        <v>30</v>
      </c>
      <c r="N15" s="10">
        <f t="shared" si="4"/>
        <v>11789</v>
      </c>
      <c r="O15" s="45"/>
    </row>
    <row r="16" spans="1:15" ht="13.5" customHeight="1">
      <c r="A16" s="90" t="s">
        <v>20</v>
      </c>
      <c r="B16" s="23" t="s">
        <v>16</v>
      </c>
      <c r="C16" s="18">
        <v>859.18</v>
      </c>
      <c r="D16" s="18">
        <v>388.41</v>
      </c>
      <c r="E16" s="18">
        <v>18.4</v>
      </c>
      <c r="F16" s="18">
        <v>34.88</v>
      </c>
      <c r="G16" s="18">
        <f t="shared" si="1"/>
        <v>1300.8700000000001</v>
      </c>
      <c r="H16" s="18">
        <v>332.2</v>
      </c>
      <c r="I16" s="18">
        <v>11.08</v>
      </c>
      <c r="J16" s="18">
        <v>27.2</v>
      </c>
      <c r="K16" s="18">
        <f t="shared" si="2"/>
        <v>370.47999999999996</v>
      </c>
      <c r="L16" s="18">
        <f t="shared" si="3"/>
        <v>1671.3500000000001</v>
      </c>
      <c r="M16" s="18">
        <v>92.3</v>
      </c>
      <c r="N16" s="18">
        <f t="shared" si="4"/>
        <v>1763.65</v>
      </c>
      <c r="O16" s="45"/>
    </row>
    <row r="17" spans="1:15" ht="13.5" customHeight="1">
      <c r="A17" s="90"/>
      <c r="B17" s="23" t="s">
        <v>17</v>
      </c>
      <c r="C17" s="10">
        <v>13114</v>
      </c>
      <c r="D17" s="10">
        <v>6197</v>
      </c>
      <c r="E17" s="10">
        <v>194</v>
      </c>
      <c r="F17" s="10">
        <v>647</v>
      </c>
      <c r="G17" s="10">
        <f t="shared" si="1"/>
        <v>20152</v>
      </c>
      <c r="H17" s="10">
        <v>5842</v>
      </c>
      <c r="I17" s="10">
        <v>198</v>
      </c>
      <c r="J17" s="10">
        <v>455</v>
      </c>
      <c r="K17" s="10">
        <f t="shared" si="2"/>
        <v>6495</v>
      </c>
      <c r="L17" s="10">
        <f t="shared" si="3"/>
        <v>26647</v>
      </c>
      <c r="M17" s="10">
        <v>917</v>
      </c>
      <c r="N17" s="10">
        <f>SUM(L17:M17)</f>
        <v>27564</v>
      </c>
      <c r="O17" s="45"/>
    </row>
    <row r="18" spans="1:15" ht="13.5" customHeight="1">
      <c r="A18" s="92" t="s">
        <v>53</v>
      </c>
      <c r="B18" s="23" t="s">
        <v>16</v>
      </c>
      <c r="C18" s="10">
        <v>5.8</v>
      </c>
      <c r="D18" s="10"/>
      <c r="E18" s="10"/>
      <c r="F18" s="10"/>
      <c r="G18" s="10">
        <f t="shared" si="1"/>
        <v>5.8</v>
      </c>
      <c r="H18" s="10"/>
      <c r="I18" s="10"/>
      <c r="J18" s="10"/>
      <c r="K18" s="10">
        <f t="shared" si="2"/>
        <v>0</v>
      </c>
      <c r="L18" s="10">
        <f t="shared" si="3"/>
        <v>5.8</v>
      </c>
      <c r="M18" s="10"/>
      <c r="N18" s="10">
        <f t="shared" si="4"/>
        <v>5.8</v>
      </c>
      <c r="O18" s="45"/>
    </row>
    <row r="19" spans="1:15" ht="13.5" customHeight="1">
      <c r="A19" s="92"/>
      <c r="B19" s="23" t="s">
        <v>17</v>
      </c>
      <c r="C19" s="10">
        <v>420</v>
      </c>
      <c r="D19" s="10"/>
      <c r="E19" s="10"/>
      <c r="F19" s="10"/>
      <c r="G19" s="10">
        <f t="shared" si="1"/>
        <v>420</v>
      </c>
      <c r="H19" s="10"/>
      <c r="I19" s="10"/>
      <c r="J19" s="10"/>
      <c r="K19" s="10">
        <f t="shared" si="2"/>
        <v>0</v>
      </c>
      <c r="L19" s="10">
        <f t="shared" si="3"/>
        <v>420</v>
      </c>
      <c r="M19" s="10"/>
      <c r="N19" s="10">
        <f t="shared" si="4"/>
        <v>420</v>
      </c>
      <c r="O19" s="45"/>
    </row>
    <row r="20" spans="1:15" ht="13.5" customHeight="1">
      <c r="A20" s="92" t="s">
        <v>54</v>
      </c>
      <c r="B20" s="23" t="s">
        <v>16</v>
      </c>
      <c r="C20" s="10"/>
      <c r="D20" s="10">
        <v>3.5</v>
      </c>
      <c r="E20" s="10"/>
      <c r="F20" s="10"/>
      <c r="G20" s="10">
        <f t="shared" si="1"/>
        <v>3.5</v>
      </c>
      <c r="H20" s="10"/>
      <c r="I20" s="10"/>
      <c r="J20" s="10"/>
      <c r="K20" s="10">
        <f t="shared" si="2"/>
        <v>0</v>
      </c>
      <c r="L20" s="10">
        <f t="shared" si="3"/>
        <v>3.5</v>
      </c>
      <c r="M20" s="10"/>
      <c r="N20" s="10">
        <f t="shared" si="4"/>
        <v>3.5</v>
      </c>
      <c r="O20" s="45"/>
    </row>
    <row r="21" spans="1:15" ht="13.5" customHeight="1">
      <c r="A21" s="92"/>
      <c r="B21" s="23" t="s">
        <v>17</v>
      </c>
      <c r="C21" s="10"/>
      <c r="D21" s="10">
        <v>60</v>
      </c>
      <c r="E21" s="10"/>
      <c r="F21" s="10"/>
      <c r="G21" s="10">
        <f t="shared" si="1"/>
        <v>60</v>
      </c>
      <c r="H21" s="10"/>
      <c r="I21" s="10"/>
      <c r="J21" s="10"/>
      <c r="K21" s="10">
        <f t="shared" si="2"/>
        <v>0</v>
      </c>
      <c r="L21" s="10">
        <f t="shared" si="3"/>
        <v>60</v>
      </c>
      <c r="M21" s="10"/>
      <c r="N21" s="10">
        <f t="shared" si="4"/>
        <v>60</v>
      </c>
      <c r="O21" s="45"/>
    </row>
    <row r="22" spans="1:15" ht="13.5" customHeight="1">
      <c r="A22" s="25" t="s">
        <v>21</v>
      </c>
      <c r="B22" s="23" t="s">
        <v>16</v>
      </c>
      <c r="C22" s="10"/>
      <c r="D22" s="10">
        <v>0.1</v>
      </c>
      <c r="E22" s="10"/>
      <c r="F22" s="10"/>
      <c r="G22" s="10">
        <f t="shared" si="1"/>
        <v>0.1</v>
      </c>
      <c r="H22" s="10">
        <v>0.1</v>
      </c>
      <c r="I22" s="10"/>
      <c r="J22" s="10"/>
      <c r="K22" s="10">
        <f t="shared" si="2"/>
        <v>0.1</v>
      </c>
      <c r="L22" s="10">
        <f t="shared" si="3"/>
        <v>0.2</v>
      </c>
      <c r="M22" s="10">
        <v>1</v>
      </c>
      <c r="N22" s="10">
        <f t="shared" si="4"/>
        <v>1.2</v>
      </c>
      <c r="O22" s="45"/>
    </row>
    <row r="23" spans="1:15" ht="13.5" customHeight="1">
      <c r="A23" s="25"/>
      <c r="B23" s="23" t="s">
        <v>17</v>
      </c>
      <c r="C23" s="10"/>
      <c r="D23" s="10">
        <v>2</v>
      </c>
      <c r="E23" s="10"/>
      <c r="F23" s="10"/>
      <c r="G23" s="10">
        <f t="shared" si="1"/>
        <v>2</v>
      </c>
      <c r="H23" s="10">
        <v>8</v>
      </c>
      <c r="I23" s="10"/>
      <c r="J23" s="10"/>
      <c r="K23" s="10">
        <f t="shared" si="2"/>
        <v>8</v>
      </c>
      <c r="L23" s="10">
        <f t="shared" si="3"/>
        <v>10</v>
      </c>
      <c r="M23" s="10">
        <v>88</v>
      </c>
      <c r="N23" s="10">
        <f t="shared" si="4"/>
        <v>98</v>
      </c>
      <c r="O23" s="45"/>
    </row>
    <row r="24" spans="1:15" ht="13.5" customHeight="1">
      <c r="A24" s="90" t="s">
        <v>22</v>
      </c>
      <c r="B24" s="23" t="s">
        <v>16</v>
      </c>
      <c r="C24" s="18">
        <v>0.4</v>
      </c>
      <c r="D24" s="18">
        <v>0.53</v>
      </c>
      <c r="E24" s="18">
        <v>0</v>
      </c>
      <c r="F24" s="18">
        <v>4.6</v>
      </c>
      <c r="G24" s="18">
        <f t="shared" si="1"/>
        <v>5.529999999999999</v>
      </c>
      <c r="H24" s="18">
        <v>1.2</v>
      </c>
      <c r="I24" s="18">
        <v>1.18</v>
      </c>
      <c r="J24" s="18">
        <v>0.1</v>
      </c>
      <c r="K24" s="18">
        <f t="shared" si="2"/>
        <v>2.48</v>
      </c>
      <c r="L24" s="18">
        <f t="shared" si="3"/>
        <v>8.01</v>
      </c>
      <c r="M24" s="18">
        <v>2.1</v>
      </c>
      <c r="N24" s="18">
        <f t="shared" si="4"/>
        <v>10.11</v>
      </c>
      <c r="O24" s="45"/>
    </row>
    <row r="25" spans="1:15" ht="13.5" customHeight="1">
      <c r="A25" s="90"/>
      <c r="B25" s="23" t="s">
        <v>17</v>
      </c>
      <c r="C25" s="10">
        <v>29</v>
      </c>
      <c r="D25" s="10">
        <v>20</v>
      </c>
      <c r="E25" s="10">
        <v>0</v>
      </c>
      <c r="F25" s="10">
        <v>27</v>
      </c>
      <c r="G25" s="10">
        <f t="shared" si="1"/>
        <v>76</v>
      </c>
      <c r="H25" s="10">
        <v>78</v>
      </c>
      <c r="I25" s="10">
        <v>189</v>
      </c>
      <c r="J25" s="10">
        <v>7</v>
      </c>
      <c r="K25" s="10">
        <f t="shared" si="2"/>
        <v>274</v>
      </c>
      <c r="L25" s="10">
        <f t="shared" si="3"/>
        <v>350</v>
      </c>
      <c r="M25" s="10">
        <v>19</v>
      </c>
      <c r="N25" s="10">
        <f t="shared" si="4"/>
        <v>369</v>
      </c>
      <c r="O25" s="45"/>
    </row>
    <row r="26" spans="1:15" ht="13.5" customHeight="1">
      <c r="A26" s="90" t="s">
        <v>23</v>
      </c>
      <c r="B26" s="23" t="s">
        <v>16</v>
      </c>
      <c r="C26" s="10">
        <v>0</v>
      </c>
      <c r="D26" s="10"/>
      <c r="E26" s="10"/>
      <c r="F26" s="10"/>
      <c r="G26" s="10">
        <f t="shared" si="1"/>
        <v>0</v>
      </c>
      <c r="H26" s="10"/>
      <c r="I26" s="10"/>
      <c r="J26" s="10"/>
      <c r="K26" s="10">
        <f t="shared" si="2"/>
        <v>0</v>
      </c>
      <c r="L26" s="10">
        <f t="shared" si="3"/>
        <v>0</v>
      </c>
      <c r="M26" s="10"/>
      <c r="N26" s="10">
        <f t="shared" si="4"/>
        <v>0</v>
      </c>
      <c r="O26" s="45"/>
    </row>
    <row r="27" spans="1:15" ht="13.5" customHeight="1">
      <c r="A27" s="90"/>
      <c r="B27" s="23" t="s">
        <v>17</v>
      </c>
      <c r="C27" s="10">
        <v>0</v>
      </c>
      <c r="D27" s="10"/>
      <c r="E27" s="10"/>
      <c r="F27" s="10"/>
      <c r="G27" s="10">
        <f t="shared" si="1"/>
        <v>0</v>
      </c>
      <c r="H27" s="10"/>
      <c r="I27" s="10"/>
      <c r="J27" s="10"/>
      <c r="K27" s="10">
        <f t="shared" si="2"/>
        <v>0</v>
      </c>
      <c r="L27" s="10">
        <f t="shared" si="3"/>
        <v>0</v>
      </c>
      <c r="M27" s="10"/>
      <c r="N27" s="10">
        <f t="shared" si="4"/>
        <v>0</v>
      </c>
      <c r="O27" s="45"/>
    </row>
    <row r="28" spans="1:15" ht="13.5" customHeight="1">
      <c r="A28" s="90" t="s">
        <v>24</v>
      </c>
      <c r="B28" s="23" t="s">
        <v>16</v>
      </c>
      <c r="C28" s="10">
        <v>0</v>
      </c>
      <c r="D28" s="10"/>
      <c r="E28" s="10"/>
      <c r="F28" s="10"/>
      <c r="G28" s="10">
        <f t="shared" si="1"/>
        <v>0</v>
      </c>
      <c r="H28" s="10"/>
      <c r="I28" s="10"/>
      <c r="J28" s="10"/>
      <c r="K28" s="10">
        <f t="shared" si="2"/>
        <v>0</v>
      </c>
      <c r="L28" s="10">
        <f t="shared" si="3"/>
        <v>0</v>
      </c>
      <c r="M28" s="10"/>
      <c r="N28" s="10">
        <f t="shared" si="4"/>
        <v>0</v>
      </c>
      <c r="O28" s="45"/>
    </row>
    <row r="29" spans="1:16" ht="13.5" customHeight="1">
      <c r="A29" s="90"/>
      <c r="B29" s="23" t="s">
        <v>17</v>
      </c>
      <c r="C29" s="10">
        <v>0</v>
      </c>
      <c r="D29" s="10"/>
      <c r="E29" s="10"/>
      <c r="F29" s="10"/>
      <c r="G29" s="10">
        <f t="shared" si="1"/>
        <v>0</v>
      </c>
      <c r="H29" s="10"/>
      <c r="I29" s="10"/>
      <c r="J29" s="10"/>
      <c r="K29" s="10">
        <f t="shared" si="2"/>
        <v>0</v>
      </c>
      <c r="L29" s="10">
        <f t="shared" si="3"/>
        <v>0</v>
      </c>
      <c r="M29" s="10"/>
      <c r="N29" s="10">
        <f t="shared" si="4"/>
        <v>0</v>
      </c>
      <c r="O29" s="45"/>
      <c r="P29" s="45"/>
    </row>
    <row r="30" spans="1:16" ht="13.5" customHeight="1">
      <c r="A30" s="90" t="s">
        <v>25</v>
      </c>
      <c r="B30" s="23" t="s">
        <v>16</v>
      </c>
      <c r="C30" s="18">
        <v>6.94</v>
      </c>
      <c r="D30" s="18">
        <v>3.23</v>
      </c>
      <c r="E30" s="18">
        <v>0.22</v>
      </c>
      <c r="F30" s="18">
        <v>0</v>
      </c>
      <c r="G30" s="18">
        <f>SUM(C30:F30)</f>
        <v>10.39</v>
      </c>
      <c r="H30" s="18">
        <v>8.08</v>
      </c>
      <c r="I30" s="18">
        <v>2.17</v>
      </c>
      <c r="J30" s="18">
        <v>0.42</v>
      </c>
      <c r="K30" s="18">
        <f t="shared" si="2"/>
        <v>10.67</v>
      </c>
      <c r="L30" s="18">
        <f t="shared" si="3"/>
        <v>21.060000000000002</v>
      </c>
      <c r="M30" s="18">
        <v>3.51</v>
      </c>
      <c r="N30" s="18">
        <f t="shared" si="4"/>
        <v>24.57</v>
      </c>
      <c r="O30" s="45"/>
      <c r="P30" s="45"/>
    </row>
    <row r="31" spans="1:16" ht="13.5" customHeight="1">
      <c r="A31" s="90"/>
      <c r="B31" s="23" t="s">
        <v>17</v>
      </c>
      <c r="C31" s="10">
        <v>1147</v>
      </c>
      <c r="D31" s="10">
        <v>63</v>
      </c>
      <c r="E31" s="10">
        <v>38</v>
      </c>
      <c r="F31" s="10">
        <v>0</v>
      </c>
      <c r="G31" s="10">
        <f>SUM(C31:F31)</f>
        <v>1248</v>
      </c>
      <c r="H31" s="10">
        <v>665</v>
      </c>
      <c r="I31" s="10">
        <v>325</v>
      </c>
      <c r="J31" s="10">
        <v>46</v>
      </c>
      <c r="K31" s="10">
        <f t="shared" si="2"/>
        <v>1036</v>
      </c>
      <c r="L31" s="10">
        <f t="shared" si="3"/>
        <v>2284</v>
      </c>
      <c r="M31" s="10">
        <v>300</v>
      </c>
      <c r="N31" s="10">
        <f t="shared" si="4"/>
        <v>2584</v>
      </c>
      <c r="O31" s="45"/>
      <c r="P31" s="45"/>
    </row>
    <row r="32" spans="1:16" ht="13.5" customHeight="1">
      <c r="A32" s="90" t="s">
        <v>26</v>
      </c>
      <c r="B32" s="23" t="s">
        <v>16</v>
      </c>
      <c r="C32" s="10">
        <v>0</v>
      </c>
      <c r="D32" s="10">
        <v>0</v>
      </c>
      <c r="E32" s="10">
        <v>0</v>
      </c>
      <c r="F32" s="10">
        <v>0</v>
      </c>
      <c r="G32" s="10">
        <f t="shared" si="1"/>
        <v>0</v>
      </c>
      <c r="H32" s="10">
        <v>0</v>
      </c>
      <c r="I32" s="10">
        <v>0</v>
      </c>
      <c r="J32" s="10">
        <v>0</v>
      </c>
      <c r="K32" s="10">
        <f t="shared" si="2"/>
        <v>0</v>
      </c>
      <c r="L32" s="10">
        <f t="shared" si="3"/>
        <v>0</v>
      </c>
      <c r="M32" s="10">
        <v>0</v>
      </c>
      <c r="N32" s="10">
        <f t="shared" si="4"/>
        <v>0</v>
      </c>
      <c r="O32" s="45"/>
      <c r="P32" s="45"/>
    </row>
    <row r="33" spans="1:16" ht="13.5" customHeight="1">
      <c r="A33" s="90"/>
      <c r="B33" s="23" t="s">
        <v>17</v>
      </c>
      <c r="C33" s="10">
        <v>0</v>
      </c>
      <c r="D33" s="10">
        <v>0</v>
      </c>
      <c r="E33" s="10">
        <v>0</v>
      </c>
      <c r="F33" s="10">
        <v>0</v>
      </c>
      <c r="G33" s="10">
        <f t="shared" si="1"/>
        <v>0</v>
      </c>
      <c r="H33" s="10">
        <v>0</v>
      </c>
      <c r="I33" s="10">
        <v>0</v>
      </c>
      <c r="J33" s="10">
        <v>0</v>
      </c>
      <c r="K33" s="10">
        <f t="shared" si="2"/>
        <v>0</v>
      </c>
      <c r="L33" s="10">
        <f t="shared" si="3"/>
        <v>0</v>
      </c>
      <c r="M33" s="10">
        <v>0</v>
      </c>
      <c r="N33" s="10">
        <f t="shared" si="4"/>
        <v>0</v>
      </c>
      <c r="O33" s="45"/>
      <c r="P33" s="45"/>
    </row>
    <row r="34" spans="1:16" ht="13.5" customHeight="1">
      <c r="A34" s="93" t="s">
        <v>27</v>
      </c>
      <c r="B34" s="26" t="s">
        <v>16</v>
      </c>
      <c r="C34" s="18">
        <v>0.1</v>
      </c>
      <c r="D34" s="18">
        <v>0</v>
      </c>
      <c r="E34" s="18">
        <v>0</v>
      </c>
      <c r="F34" s="18">
        <v>0</v>
      </c>
      <c r="G34" s="18">
        <f t="shared" si="1"/>
        <v>0.1</v>
      </c>
      <c r="H34" s="18">
        <v>1.75</v>
      </c>
      <c r="I34" s="18">
        <v>0</v>
      </c>
      <c r="J34" s="18">
        <v>0</v>
      </c>
      <c r="K34" s="18">
        <f t="shared" si="2"/>
        <v>1.75</v>
      </c>
      <c r="L34" s="18">
        <f t="shared" si="3"/>
        <v>1.85</v>
      </c>
      <c r="M34" s="18">
        <v>3.11</v>
      </c>
      <c r="N34" s="18">
        <f t="shared" si="4"/>
        <v>4.96</v>
      </c>
      <c r="O34" s="45"/>
      <c r="P34" s="45"/>
    </row>
    <row r="35" spans="1:16" ht="13.5" customHeight="1">
      <c r="A35" s="93"/>
      <c r="B35" s="26" t="s">
        <v>17</v>
      </c>
      <c r="C35" s="10">
        <v>14</v>
      </c>
      <c r="D35" s="10">
        <v>0</v>
      </c>
      <c r="E35" s="10">
        <v>0</v>
      </c>
      <c r="F35" s="10">
        <v>0</v>
      </c>
      <c r="G35" s="10">
        <f t="shared" si="1"/>
        <v>14</v>
      </c>
      <c r="H35" s="10">
        <v>98</v>
      </c>
      <c r="I35" s="10">
        <v>0</v>
      </c>
      <c r="J35" s="10">
        <v>0</v>
      </c>
      <c r="K35" s="10">
        <f t="shared" si="2"/>
        <v>98</v>
      </c>
      <c r="L35" s="10">
        <f t="shared" si="3"/>
        <v>112</v>
      </c>
      <c r="M35" s="10">
        <v>483</v>
      </c>
      <c r="N35" s="10">
        <f t="shared" si="4"/>
        <v>595</v>
      </c>
      <c r="O35" s="45"/>
      <c r="P35" s="45"/>
    </row>
    <row r="36" spans="1:16" ht="13.5" customHeight="1">
      <c r="A36" s="93" t="s">
        <v>28</v>
      </c>
      <c r="B36" s="26" t="s">
        <v>16</v>
      </c>
      <c r="C36" s="18">
        <v>20.61</v>
      </c>
      <c r="D36" s="18">
        <v>5</v>
      </c>
      <c r="E36" s="18">
        <v>0</v>
      </c>
      <c r="F36" s="18">
        <v>0</v>
      </c>
      <c r="G36" s="18">
        <f t="shared" si="1"/>
        <v>25.61</v>
      </c>
      <c r="H36" s="18">
        <v>7.61</v>
      </c>
      <c r="I36" s="18">
        <v>0</v>
      </c>
      <c r="J36" s="18">
        <v>0.12</v>
      </c>
      <c r="K36" s="18">
        <f t="shared" si="2"/>
        <v>7.73</v>
      </c>
      <c r="L36" s="18">
        <f t="shared" si="3"/>
        <v>33.34</v>
      </c>
      <c r="M36" s="18">
        <v>0.06</v>
      </c>
      <c r="N36" s="18">
        <f t="shared" si="4"/>
        <v>33.400000000000006</v>
      </c>
      <c r="O36" s="45"/>
      <c r="P36" s="45"/>
    </row>
    <row r="37" spans="1:16" ht="13.5" customHeight="1">
      <c r="A37" s="93"/>
      <c r="B37" s="26" t="s">
        <v>17</v>
      </c>
      <c r="C37" s="10">
        <v>209</v>
      </c>
      <c r="D37" s="10">
        <v>10</v>
      </c>
      <c r="E37" s="10">
        <v>0</v>
      </c>
      <c r="F37" s="10">
        <v>0</v>
      </c>
      <c r="G37" s="10">
        <f t="shared" si="1"/>
        <v>219</v>
      </c>
      <c r="H37" s="10">
        <v>46</v>
      </c>
      <c r="I37" s="10">
        <v>0</v>
      </c>
      <c r="J37" s="10">
        <v>12</v>
      </c>
      <c r="K37" s="10">
        <f t="shared" si="2"/>
        <v>58</v>
      </c>
      <c r="L37" s="10">
        <f t="shared" si="3"/>
        <v>277</v>
      </c>
      <c r="M37" s="10">
        <v>6</v>
      </c>
      <c r="N37" s="10">
        <f t="shared" si="4"/>
        <v>283</v>
      </c>
      <c r="O37" s="45"/>
      <c r="P37" s="45"/>
    </row>
    <row r="38" spans="1:16" ht="13.5" customHeight="1">
      <c r="A38" s="25" t="s">
        <v>29</v>
      </c>
      <c r="B38" s="23" t="s">
        <v>16</v>
      </c>
      <c r="C38" s="18">
        <f>C4+C12+C14+C16+C18+C20+C22+C24+C26+C28+C30+C32+C34+C36</f>
        <v>4143.74</v>
      </c>
      <c r="D38" s="18">
        <f>D4+D12+D14+D16+D18+D20+D22+D24+D26+D28+D30+D32+D34+D36</f>
        <v>1513.3300000000002</v>
      </c>
      <c r="E38" s="18">
        <f>E4+E12+E14+E16+E18+E20+E22+E24+E26+E28+E30+E32+E34+E36</f>
        <v>68.52000000000001</v>
      </c>
      <c r="F38" s="18">
        <f>F4+F12+F14+F16+F18+F20+F22+F24+F26+F28+F30+F32+F34+F36</f>
        <v>102.86</v>
      </c>
      <c r="G38" s="18">
        <f>G4+G12+G14+G16+G18+G20+G22+G24+G26+G28+G30+G32+G34+G36</f>
        <v>5828.450000000001</v>
      </c>
      <c r="H38" s="18">
        <f>H4+H12+H14+H16+H18+H20+H22+H24+H26+H28+H30+H32+H34+H36</f>
        <v>4050.04</v>
      </c>
      <c r="I38" s="18">
        <f aca="true" t="shared" si="5" ref="I38:M39">I4+I12+I14+I16+I18+I20+I22+I24+I26+I28+I30+I32+I34+I36</f>
        <v>180</v>
      </c>
      <c r="J38" s="18">
        <f>J4+J12+J14+J16+J18+J20+J22+J24+J26+J28+J30+J32+J34+J36</f>
        <v>528.74</v>
      </c>
      <c r="K38" s="18">
        <f>K4+K12+K14+K16+K18+K20+K22+K24+K26+K28+K30+K32+K34+K36</f>
        <v>4758.779999999999</v>
      </c>
      <c r="L38" s="18">
        <f>L4+L12+L14+L16+L18+L20+L22+L24+L26+L28+L30+L32+L34+L36</f>
        <v>10587.230000000001</v>
      </c>
      <c r="M38" s="18">
        <f>M4+M12+M14+M16+M18+M20+M22+M24+M26+M28+M30+M32+M34+M36</f>
        <v>1545.9399999999996</v>
      </c>
      <c r="N38" s="40">
        <f>N4+N12+N14+N16+N18+N20+N22+N24+N26+N28+N30+N32+N34+N36</f>
        <v>12133.17</v>
      </c>
      <c r="O38" s="48"/>
      <c r="P38" s="2"/>
    </row>
    <row r="39" spans="1:16" ht="13.5" customHeight="1">
      <c r="A39" s="23"/>
      <c r="B39" s="23" t="s">
        <v>17</v>
      </c>
      <c r="C39" s="10">
        <f>C5+C13+C15+C17+C19+C21+C23+C25+C27+C29+C31+C33+C35+C37</f>
        <v>355638</v>
      </c>
      <c r="D39" s="10">
        <f>D5+D13+D15+D17+D19+D21+D23+D25+D27+D29+D31+D33+D35+D37</f>
        <v>128893</v>
      </c>
      <c r="E39" s="10">
        <f>E5+E13+E15+E17+E19+E21+E23+E25+E27+E29+E31+E33+E35+E37</f>
        <v>3225</v>
      </c>
      <c r="F39" s="10">
        <f>F5+F13+F15+F17+F19+F21+F23+F25+F27+F29+F31+F33+F35+F37</f>
        <v>7939</v>
      </c>
      <c r="G39" s="10">
        <f>G5+G13+G15+G17+G19+G21+G23+G25+G27+G29+G31+G33+G35+G37</f>
        <v>495695</v>
      </c>
      <c r="H39" s="10">
        <f>H5+H13+H15+H17+H19+H21+H23+H25+H27+H29+H31+H33+H35+H37</f>
        <v>404230</v>
      </c>
      <c r="I39" s="10">
        <f t="shared" si="5"/>
        <v>18061</v>
      </c>
      <c r="J39" s="10">
        <f t="shared" si="5"/>
        <v>79675</v>
      </c>
      <c r="K39" s="10">
        <f t="shared" si="5"/>
        <v>501966</v>
      </c>
      <c r="L39" s="10">
        <f t="shared" si="5"/>
        <v>997661</v>
      </c>
      <c r="M39" s="10">
        <f t="shared" si="5"/>
        <v>144906</v>
      </c>
      <c r="N39" s="10">
        <f>N5+N13+N15+N17+N19+N21+N23+N25+N27+N29+N31+N33+N35+N37</f>
        <v>1142567</v>
      </c>
      <c r="O39" s="45"/>
      <c r="P39" s="2"/>
    </row>
    <row r="40" spans="3:15" ht="12.75">
      <c r="C40" s="53"/>
      <c r="D40" s="53"/>
      <c r="E40" s="53"/>
      <c r="F40" s="53"/>
      <c r="G40" s="53"/>
      <c r="H40" s="14"/>
      <c r="I40" s="14"/>
      <c r="J40" s="53"/>
      <c r="K40" s="53"/>
      <c r="L40" s="53"/>
      <c r="M40" s="14"/>
      <c r="N40" s="53"/>
      <c r="O40" s="45"/>
    </row>
    <row r="41" spans="3:15" ht="12.75">
      <c r="C41" s="53"/>
      <c r="D41" s="53"/>
      <c r="E41" s="53"/>
      <c r="F41" s="53"/>
      <c r="G41" s="53"/>
      <c r="H41" s="53"/>
      <c r="I41" s="14"/>
      <c r="J41" s="53"/>
      <c r="K41" s="53"/>
      <c r="L41" s="53"/>
      <c r="M41" s="14"/>
      <c r="N41" s="53"/>
      <c r="O41" s="45"/>
    </row>
    <row r="42" spans="3:15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4"/>
      <c r="N42" s="53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9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8" bottom="0.2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5.8515625" style="44" customWidth="1"/>
    <col min="2" max="2" width="4.00390625" style="44" customWidth="1"/>
    <col min="3" max="3" width="8.421875" style="44" customWidth="1"/>
    <col min="4" max="4" width="8.140625" style="44" customWidth="1"/>
    <col min="5" max="6" width="6.421875" style="44" customWidth="1"/>
    <col min="7" max="7" width="12.140625" style="44" customWidth="1"/>
    <col min="8" max="8" width="7.421875" style="44" customWidth="1"/>
    <col min="9" max="9" width="7.8515625" style="44" customWidth="1"/>
    <col min="10" max="10" width="7.7109375" style="44" customWidth="1"/>
    <col min="11" max="11" width="11.140625" style="44" customWidth="1"/>
    <col min="12" max="12" width="7.7109375" style="44" customWidth="1"/>
    <col min="13" max="13" width="7.28125" style="44" customWidth="1"/>
    <col min="14" max="14" width="11.28125" style="44" customWidth="1"/>
    <col min="15" max="16384" width="9.140625" style="44" customWidth="1"/>
  </cols>
  <sheetData>
    <row r="1" ht="12" customHeight="1">
      <c r="A1" s="44" t="s">
        <v>36</v>
      </c>
    </row>
    <row r="2" spans="1:14" ht="12" customHeight="1">
      <c r="A2" s="24" t="s">
        <v>0</v>
      </c>
      <c r="B2" s="24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 t="s">
        <v>2</v>
      </c>
    </row>
    <row r="3" spans="1:14" ht="38.25">
      <c r="A3" s="24" t="s">
        <v>3</v>
      </c>
      <c r="B3" s="24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/>
    </row>
    <row r="4" spans="1:15" ht="14.25" customHeight="1">
      <c r="A4" s="25" t="s">
        <v>15</v>
      </c>
      <c r="B4" s="23" t="s">
        <v>16</v>
      </c>
      <c r="C4" s="30">
        <f>C6+C8+C10</f>
        <v>3518.91</v>
      </c>
      <c r="D4" s="30">
        <f>D6+D8+D10</f>
        <v>1162.75</v>
      </c>
      <c r="E4" s="30">
        <f>E6+E8+E10</f>
        <v>28.9</v>
      </c>
      <c r="F4" s="30">
        <f aca="true" t="shared" si="0" ref="F4:M5">F6+F8+F10</f>
        <v>42.4</v>
      </c>
      <c r="G4" s="30">
        <f t="shared" si="0"/>
        <v>4752.96</v>
      </c>
      <c r="H4" s="30">
        <f t="shared" si="0"/>
        <v>3385.33</v>
      </c>
      <c r="I4" s="30">
        <f t="shared" si="0"/>
        <v>108.35</v>
      </c>
      <c r="J4" s="30">
        <f t="shared" si="0"/>
        <v>557.9</v>
      </c>
      <c r="K4" s="30">
        <f t="shared" si="0"/>
        <v>4051.5800000000004</v>
      </c>
      <c r="L4" s="30">
        <f t="shared" si="0"/>
        <v>8804.539999999999</v>
      </c>
      <c r="M4" s="30">
        <f t="shared" si="0"/>
        <v>1048.3999999999999</v>
      </c>
      <c r="N4" s="30">
        <f>N6+N8+N10</f>
        <v>9852.939999999999</v>
      </c>
      <c r="O4" s="45"/>
    </row>
    <row r="5" spans="1:15" ht="14.25" customHeight="1">
      <c r="A5" s="25"/>
      <c r="B5" s="23" t="s">
        <v>17</v>
      </c>
      <c r="C5" s="4">
        <f>C7+C9+C11</f>
        <v>831775</v>
      </c>
      <c r="D5" s="4">
        <f>D7+D9+D11</f>
        <v>251650</v>
      </c>
      <c r="E5" s="4">
        <f>E7+E9+E11</f>
        <v>2045</v>
      </c>
      <c r="F5" s="4">
        <f>F7+F9+F11</f>
        <v>5749</v>
      </c>
      <c r="G5" s="4">
        <f>G7+G9+G11</f>
        <v>1091219</v>
      </c>
      <c r="H5" s="4">
        <f>H7+H9+H11</f>
        <v>712863</v>
      </c>
      <c r="I5" s="4">
        <f t="shared" si="0"/>
        <v>22535</v>
      </c>
      <c r="J5" s="4">
        <f t="shared" si="0"/>
        <v>111202</v>
      </c>
      <c r="K5" s="4">
        <f t="shared" si="0"/>
        <v>846600</v>
      </c>
      <c r="L5" s="4">
        <f t="shared" si="0"/>
        <v>1937819</v>
      </c>
      <c r="M5" s="4">
        <f>M7+M9+M11</f>
        <v>139810</v>
      </c>
      <c r="N5" s="4">
        <f>N7+N9+N11</f>
        <v>2077629</v>
      </c>
      <c r="O5" s="45"/>
    </row>
    <row r="6" spans="1:15" ht="12.75">
      <c r="A6" s="90" t="s">
        <v>51</v>
      </c>
      <c r="B6" s="3" t="s">
        <v>16</v>
      </c>
      <c r="C6" s="46">
        <f>'Kurzeme valsts'!C6+'Kurzeme pārējie'!C6</f>
        <v>2077.91</v>
      </c>
      <c r="D6" s="46">
        <f>'Kurzeme valsts'!D6+'Kurzeme pārējie'!D6</f>
        <v>943.01</v>
      </c>
      <c r="E6" s="46">
        <f>'Kurzeme valsts'!E6+'Kurzeme pārējie'!E6</f>
        <v>4.9</v>
      </c>
      <c r="F6" s="46">
        <f>'Kurzeme valsts'!F6+'Kurzeme pārējie'!F6</f>
        <v>32</v>
      </c>
      <c r="G6" s="36">
        <f>SUM(C6:F6)</f>
        <v>3057.82</v>
      </c>
      <c r="H6" s="46">
        <f>'Kurzeme valsts'!H6+'Kurzeme pārējie'!H6</f>
        <v>2624.13</v>
      </c>
      <c r="I6" s="46">
        <f>'Kurzeme valsts'!I6+'Kurzeme pārējie'!I6</f>
        <v>94.05</v>
      </c>
      <c r="J6" s="46">
        <f>'Kurzeme valsts'!J6+'Kurzeme pārējie'!J6</f>
        <v>449.25</v>
      </c>
      <c r="K6" s="36">
        <f>SUM(H6:J6)</f>
        <v>3167.4300000000003</v>
      </c>
      <c r="L6" s="36">
        <f>G6+K6</f>
        <v>6225.25</v>
      </c>
      <c r="M6" s="46">
        <f>'Kurzeme valsts'!M6+'Kurzeme pārējie'!M6</f>
        <v>834.05</v>
      </c>
      <c r="N6" s="37">
        <f>SUM(L6:M6)</f>
        <v>7059.3</v>
      </c>
      <c r="O6" s="45"/>
    </row>
    <row r="7" spans="1:15" ht="15.75">
      <c r="A7" s="90"/>
      <c r="B7" s="23" t="s">
        <v>17</v>
      </c>
      <c r="C7" s="47">
        <f>'Kurzeme valsts'!C7+'Kurzeme pārējie'!C7</f>
        <v>587351</v>
      </c>
      <c r="D7" s="47">
        <f>'Kurzeme valsts'!D7+'Kurzeme pārējie'!D7</f>
        <v>226927</v>
      </c>
      <c r="E7" s="47">
        <f>'Kurzeme valsts'!E7+'Kurzeme pārējie'!E7</f>
        <v>762</v>
      </c>
      <c r="F7" s="47">
        <f>'Kurzeme valsts'!F7+'Kurzeme pārējie'!F7</f>
        <v>5503</v>
      </c>
      <c r="G7" s="6">
        <f aca="true" t="shared" si="1" ref="G7:G37">SUM(C7:F7)</f>
        <v>820543</v>
      </c>
      <c r="H7" s="47">
        <f>'Kurzeme valsts'!H7+'Kurzeme pārējie'!H7</f>
        <v>604785</v>
      </c>
      <c r="I7" s="47">
        <f>'Kurzeme valsts'!I7+'Kurzeme pārējie'!I7</f>
        <v>22019</v>
      </c>
      <c r="J7" s="47">
        <f>'Kurzeme valsts'!J7+'Kurzeme pārējie'!J7</f>
        <v>105321</v>
      </c>
      <c r="K7" s="6">
        <f aca="true" t="shared" si="2" ref="K7:K36">SUM(H7:J7)</f>
        <v>732125</v>
      </c>
      <c r="L7" s="6">
        <f aca="true" t="shared" si="3" ref="L7:L37">G7+K7</f>
        <v>1552668</v>
      </c>
      <c r="M7" s="47">
        <f>'Kurzeme valsts'!M7+'Kurzeme pārējie'!M7</f>
        <v>130947</v>
      </c>
      <c r="N7" s="6">
        <f aca="true" t="shared" si="4" ref="N7:N36">SUM(L7:M7)</f>
        <v>1683615</v>
      </c>
      <c r="O7" s="45"/>
    </row>
    <row r="8" spans="1:15" ht="20.25" customHeight="1">
      <c r="A8" s="90" t="s">
        <v>52</v>
      </c>
      <c r="B8" s="23" t="s">
        <v>16</v>
      </c>
      <c r="C8" s="46">
        <f>'Kurzeme valsts'!C8+'Kurzeme pārējie'!C8</f>
        <v>561.46</v>
      </c>
      <c r="D8" s="46">
        <f>'Kurzeme valsts'!D8+'Kurzeme pārējie'!D8</f>
        <v>149.24</v>
      </c>
      <c r="E8" s="46">
        <f>'Kurzeme valsts'!E8+'Kurzeme pārējie'!E8</f>
        <v>24</v>
      </c>
      <c r="F8" s="46">
        <f>'Kurzeme valsts'!F8+'Kurzeme pārējie'!F8</f>
        <v>10.4</v>
      </c>
      <c r="G8" s="36">
        <f t="shared" si="1"/>
        <v>745.1</v>
      </c>
      <c r="H8" s="46">
        <f>'Kurzeme valsts'!H8+'Kurzeme pārējie'!H8</f>
        <v>298.85</v>
      </c>
      <c r="I8" s="46">
        <f>'Kurzeme valsts'!I8+'Kurzeme pārējie'!I8</f>
        <v>14.299999999999999</v>
      </c>
      <c r="J8" s="46">
        <f>'Kurzeme valsts'!J8+'Kurzeme pārējie'!J8</f>
        <v>108.65</v>
      </c>
      <c r="K8" s="36">
        <f t="shared" si="2"/>
        <v>421.80000000000007</v>
      </c>
      <c r="L8" s="36">
        <f t="shared" si="3"/>
        <v>1166.9</v>
      </c>
      <c r="M8" s="46">
        <f>'Kurzeme valsts'!M8+'Kurzeme pārējie'!M8</f>
        <v>214.35</v>
      </c>
      <c r="N8" s="36">
        <f t="shared" si="4"/>
        <v>1381.25</v>
      </c>
      <c r="O8" s="45"/>
    </row>
    <row r="9" spans="1:15" ht="22.5" customHeight="1">
      <c r="A9" s="90"/>
      <c r="B9" s="23" t="s">
        <v>17</v>
      </c>
      <c r="C9" s="47">
        <f>'Kurzeme valsts'!C9+'Kurzeme pārējie'!C9</f>
        <v>60489</v>
      </c>
      <c r="D9" s="47">
        <f>'Kurzeme valsts'!D9+'Kurzeme pārējie'!D9</f>
        <v>7194</v>
      </c>
      <c r="E9" s="47">
        <f>'Kurzeme valsts'!E9+'Kurzeme pārējie'!E9</f>
        <v>1283</v>
      </c>
      <c r="F9" s="47">
        <f>'Kurzeme valsts'!F9+'Kurzeme pārējie'!F9</f>
        <v>246</v>
      </c>
      <c r="G9" s="29">
        <f>SUM(C9:F9)</f>
        <v>69212</v>
      </c>
      <c r="H9" s="47">
        <f>'Kurzeme valsts'!H9+'Kurzeme pārējie'!H9</f>
        <v>16358</v>
      </c>
      <c r="I9" s="47">
        <f>'Kurzeme valsts'!I9+'Kurzeme pārējie'!I9</f>
        <v>516</v>
      </c>
      <c r="J9" s="47">
        <f>'Kurzeme valsts'!J9+'Kurzeme pārējie'!J9</f>
        <v>5881</v>
      </c>
      <c r="K9" s="29">
        <f t="shared" si="2"/>
        <v>22755</v>
      </c>
      <c r="L9" s="29">
        <f>G9+K9</f>
        <v>91967</v>
      </c>
      <c r="M9" s="47">
        <f>'Kurzeme valsts'!M9+'Kurzeme pārējie'!M9</f>
        <v>8863</v>
      </c>
      <c r="N9" s="29">
        <f>SUM(L9:M9)</f>
        <v>100830</v>
      </c>
      <c r="O9" s="45"/>
    </row>
    <row r="10" spans="1:15" ht="13.5" customHeight="1">
      <c r="A10" s="90" t="s">
        <v>50</v>
      </c>
      <c r="B10" s="23" t="s">
        <v>16</v>
      </c>
      <c r="C10" s="46">
        <f>'Kurzeme valsts'!C10+'Kurzeme pārējie'!C10</f>
        <v>879.54</v>
      </c>
      <c r="D10" s="46">
        <f>'Kurzeme valsts'!D10+'Kurzeme pārējie'!D10</f>
        <v>70.5</v>
      </c>
      <c r="E10" s="46">
        <f>'Kurzeme valsts'!E10+'Kurzeme pārējie'!E10</f>
        <v>0</v>
      </c>
      <c r="F10" s="46">
        <f>'Kurzeme valsts'!F10+'Kurzeme pārējie'!F10</f>
        <v>0</v>
      </c>
      <c r="G10" s="36">
        <f t="shared" si="1"/>
        <v>950.04</v>
      </c>
      <c r="H10" s="46">
        <f>'Kurzeme valsts'!H10+'Kurzeme pārējie'!H10</f>
        <v>462.35</v>
      </c>
      <c r="I10" s="46">
        <f>'Kurzeme valsts'!I10+'Kurzeme pārējie'!I10</f>
        <v>0</v>
      </c>
      <c r="J10" s="46">
        <f>'Kurzeme valsts'!J10+'Kurzeme pārējie'!J10</f>
        <v>0</v>
      </c>
      <c r="K10" s="36">
        <f t="shared" si="2"/>
        <v>462.35</v>
      </c>
      <c r="L10" s="36">
        <f t="shared" si="3"/>
        <v>1412.3899999999999</v>
      </c>
      <c r="M10" s="46">
        <f>'Kurzeme valsts'!M10+'Kurzeme pārējie'!M10</f>
        <v>0</v>
      </c>
      <c r="N10" s="36">
        <f t="shared" si="4"/>
        <v>1412.3899999999999</v>
      </c>
      <c r="O10" s="45"/>
    </row>
    <row r="11" spans="1:15" ht="13.5" customHeight="1">
      <c r="A11" s="90"/>
      <c r="B11" s="23" t="s">
        <v>17</v>
      </c>
      <c r="C11" s="47">
        <f>'Kurzeme valsts'!C11+'Kurzeme pārējie'!C11</f>
        <v>183935</v>
      </c>
      <c r="D11" s="47">
        <f>'Kurzeme valsts'!D11+'Kurzeme pārējie'!D11</f>
        <v>17529</v>
      </c>
      <c r="E11" s="47">
        <f>'Kurzeme valsts'!E11+'Kurzeme pārējie'!E11</f>
        <v>0</v>
      </c>
      <c r="F11" s="47">
        <f>'Kurzeme valsts'!F11+'Kurzeme pārējie'!F11</f>
        <v>0</v>
      </c>
      <c r="G11" s="29">
        <f t="shared" si="1"/>
        <v>201464</v>
      </c>
      <c r="H11" s="47">
        <f>'Kurzeme valsts'!H11+'Kurzeme pārējie'!H11</f>
        <v>91720</v>
      </c>
      <c r="I11" s="47">
        <f>'Kurzeme valsts'!I11+'Kurzeme pārējie'!I11</f>
        <v>0</v>
      </c>
      <c r="J11" s="47">
        <f>'Kurzeme valsts'!J11+'Kurzeme pārējie'!J11</f>
        <v>0</v>
      </c>
      <c r="K11" s="29">
        <f t="shared" si="2"/>
        <v>91720</v>
      </c>
      <c r="L11" s="29">
        <f t="shared" si="3"/>
        <v>293184</v>
      </c>
      <c r="M11" s="47">
        <f>'Kurzeme valsts'!M11+'Kurzeme pārējie'!M11</f>
        <v>0</v>
      </c>
      <c r="N11" s="29">
        <f>SUM(L11:M11)</f>
        <v>293184</v>
      </c>
      <c r="O11" s="45"/>
    </row>
    <row r="12" spans="1:15" ht="13.5" customHeight="1">
      <c r="A12" s="25" t="s">
        <v>18</v>
      </c>
      <c r="B12" s="23" t="s">
        <v>16</v>
      </c>
      <c r="C12" s="46">
        <f>'Kurzeme valsts'!C12+'Kurzeme pārējie'!C12</f>
        <v>4508.34</v>
      </c>
      <c r="D12" s="46">
        <f>'Kurzeme valsts'!D12+'Kurzeme pārējie'!D12</f>
        <v>2421.16</v>
      </c>
      <c r="E12" s="46">
        <f>'Kurzeme valsts'!E12+'Kurzeme pārējie'!E12</f>
        <v>32.1</v>
      </c>
      <c r="F12" s="46">
        <f>'Kurzeme valsts'!F12+'Kurzeme pārējie'!F12</f>
        <v>17.080000000000002</v>
      </c>
      <c r="G12" s="35">
        <f t="shared" si="1"/>
        <v>6978.68</v>
      </c>
      <c r="H12" s="46">
        <f>'Kurzeme valsts'!H12+'Kurzeme pārējie'!H12</f>
        <v>2609.9700000000003</v>
      </c>
      <c r="I12" s="46">
        <f>'Kurzeme valsts'!I12+'Kurzeme pārējie'!I12</f>
        <v>133.62</v>
      </c>
      <c r="J12" s="46">
        <f>'Kurzeme valsts'!J12+'Kurzeme pārējie'!J12</f>
        <v>109.5</v>
      </c>
      <c r="K12" s="35">
        <f t="shared" si="2"/>
        <v>2853.09</v>
      </c>
      <c r="L12" s="35">
        <f t="shared" si="3"/>
        <v>9831.77</v>
      </c>
      <c r="M12" s="46">
        <f>'Kurzeme valsts'!M12+'Kurzeme pārējie'!M12</f>
        <v>428.85999999999996</v>
      </c>
      <c r="N12" s="35">
        <f t="shared" si="4"/>
        <v>10260.630000000001</v>
      </c>
      <c r="O12" s="45"/>
    </row>
    <row r="13" spans="1:15" ht="13.5" customHeight="1">
      <c r="A13" s="23" t="s">
        <v>31</v>
      </c>
      <c r="B13" s="23" t="s">
        <v>17</v>
      </c>
      <c r="C13" s="47">
        <f>'Kurzeme valsts'!C13+'Kurzeme pārējie'!C13</f>
        <v>226608</v>
      </c>
      <c r="D13" s="47">
        <f>'Kurzeme valsts'!D13+'Kurzeme pārējie'!D13</f>
        <v>129365</v>
      </c>
      <c r="E13" s="47">
        <f>'Kurzeme valsts'!E13+'Kurzeme pārējie'!E13</f>
        <v>905</v>
      </c>
      <c r="F13" s="47">
        <f>'Kurzeme valsts'!F13+'Kurzeme pārējie'!F13</f>
        <v>584</v>
      </c>
      <c r="G13" s="30">
        <f t="shared" si="1"/>
        <v>357462</v>
      </c>
      <c r="H13" s="47">
        <f>'Kurzeme valsts'!H13+'Kurzeme pārējie'!H13</f>
        <v>107303</v>
      </c>
      <c r="I13" s="47">
        <f>'Kurzeme valsts'!I13+'Kurzeme pārējie'!I13</f>
        <v>6027</v>
      </c>
      <c r="J13" s="47">
        <f>'Kurzeme valsts'!J13+'Kurzeme pārējie'!J13</f>
        <v>4977</v>
      </c>
      <c r="K13" s="30">
        <f t="shared" si="2"/>
        <v>118307</v>
      </c>
      <c r="L13" s="30">
        <f t="shared" si="3"/>
        <v>475769</v>
      </c>
      <c r="M13" s="47">
        <f>'Kurzeme valsts'!M13+'Kurzeme pārējie'!M13</f>
        <v>9250</v>
      </c>
      <c r="N13" s="30">
        <f t="shared" si="4"/>
        <v>485019</v>
      </c>
      <c r="O13" s="45"/>
    </row>
    <row r="14" spans="1:15" ht="13.5" customHeight="1">
      <c r="A14" s="90" t="s">
        <v>19</v>
      </c>
      <c r="B14" s="23" t="s">
        <v>16</v>
      </c>
      <c r="C14" s="46">
        <f>'Kurzeme valsts'!C14+'Kurzeme pārējie'!C14</f>
        <v>80.96000000000001</v>
      </c>
      <c r="D14" s="46">
        <f>'Kurzeme valsts'!D14+'Kurzeme pārējie'!D14</f>
        <v>91.85</v>
      </c>
      <c r="E14" s="46">
        <f>'Kurzeme valsts'!E14+'Kurzeme pārējie'!E14</f>
        <v>1.2</v>
      </c>
      <c r="F14" s="46">
        <f>'Kurzeme valsts'!F14+'Kurzeme pārējie'!F14</f>
        <v>9.2</v>
      </c>
      <c r="G14" s="35">
        <f t="shared" si="1"/>
        <v>183.20999999999998</v>
      </c>
      <c r="H14" s="46">
        <f>'Kurzeme valsts'!H14+'Kurzeme pārējie'!H14</f>
        <v>56.2</v>
      </c>
      <c r="I14" s="46">
        <f>'Kurzeme valsts'!I14+'Kurzeme pārējie'!I14</f>
        <v>1</v>
      </c>
      <c r="J14" s="46">
        <f>'Kurzeme valsts'!J14+'Kurzeme pārējie'!J14</f>
        <v>2.5</v>
      </c>
      <c r="K14" s="35">
        <f t="shared" si="2"/>
        <v>59.7</v>
      </c>
      <c r="L14" s="35">
        <f t="shared" si="3"/>
        <v>242.90999999999997</v>
      </c>
      <c r="M14" s="46">
        <f>'Kurzeme valsts'!M14+'Kurzeme pārējie'!M14</f>
        <v>0.3</v>
      </c>
      <c r="N14" s="35">
        <f t="shared" si="4"/>
        <v>243.20999999999998</v>
      </c>
      <c r="O14" s="45"/>
    </row>
    <row r="15" spans="1:15" ht="13.5" customHeight="1">
      <c r="A15" s="90"/>
      <c r="B15" s="23" t="s">
        <v>17</v>
      </c>
      <c r="C15" s="47">
        <f>'Kurzeme valsts'!C15+'Kurzeme pārējie'!C15</f>
        <v>8613</v>
      </c>
      <c r="D15" s="47">
        <f>'Kurzeme valsts'!D15+'Kurzeme pārējie'!D15</f>
        <v>10596</v>
      </c>
      <c r="E15" s="47">
        <f>'Kurzeme valsts'!E15+'Kurzeme pārējie'!E15</f>
        <v>101</v>
      </c>
      <c r="F15" s="47">
        <f>'Kurzeme valsts'!F15+'Kurzeme pārējie'!F15</f>
        <v>1025</v>
      </c>
      <c r="G15" s="30">
        <f t="shared" si="1"/>
        <v>20335</v>
      </c>
      <c r="H15" s="47">
        <f>'Kurzeme valsts'!H15+'Kurzeme pārējie'!H15</f>
        <v>6264</v>
      </c>
      <c r="I15" s="47">
        <f>'Kurzeme valsts'!I15+'Kurzeme pārējie'!I15</f>
        <v>63</v>
      </c>
      <c r="J15" s="47">
        <f>'Kurzeme valsts'!J15+'Kurzeme pārējie'!J15</f>
        <v>558</v>
      </c>
      <c r="K15" s="30">
        <f t="shared" si="2"/>
        <v>6885</v>
      </c>
      <c r="L15" s="30">
        <f t="shared" si="3"/>
        <v>27220</v>
      </c>
      <c r="M15" s="47">
        <f>'Kurzeme valsts'!M15+'Kurzeme pārējie'!M15</f>
        <v>30</v>
      </c>
      <c r="N15" s="30">
        <f t="shared" si="4"/>
        <v>27250</v>
      </c>
      <c r="O15" s="45"/>
    </row>
    <row r="16" spans="1:15" ht="13.5" customHeight="1">
      <c r="A16" s="90" t="s">
        <v>20</v>
      </c>
      <c r="B16" s="23" t="s">
        <v>16</v>
      </c>
      <c r="C16" s="46">
        <f>'Kurzeme valsts'!C16+'Kurzeme pārējie'!C16</f>
        <v>4532.68</v>
      </c>
      <c r="D16" s="46">
        <f>'Kurzeme valsts'!D16+'Kurzeme pārējie'!D16</f>
        <v>2426.61</v>
      </c>
      <c r="E16" s="46">
        <f>'Kurzeme valsts'!E16+'Kurzeme pārējie'!E16</f>
        <v>19.099999999999998</v>
      </c>
      <c r="F16" s="46">
        <f>'Kurzeme valsts'!F16+'Kurzeme pārējie'!F16</f>
        <v>73.58000000000001</v>
      </c>
      <c r="G16" s="35">
        <f t="shared" si="1"/>
        <v>7051.970000000001</v>
      </c>
      <c r="H16" s="46">
        <f>'Kurzeme valsts'!H16+'Kurzeme pārējie'!H16</f>
        <v>1251.4</v>
      </c>
      <c r="I16" s="46">
        <f>'Kurzeme valsts'!I16+'Kurzeme pārējie'!I16</f>
        <v>51.48</v>
      </c>
      <c r="J16" s="46">
        <f>'Kurzeme valsts'!J16+'Kurzeme pārējie'!J16</f>
        <v>54.8</v>
      </c>
      <c r="K16" s="35">
        <f t="shared" si="2"/>
        <v>1357.68</v>
      </c>
      <c r="L16" s="35">
        <f t="shared" si="3"/>
        <v>8409.650000000001</v>
      </c>
      <c r="M16" s="46">
        <f>'Kurzeme valsts'!M16+'Kurzeme pārējie'!M16</f>
        <v>94.5</v>
      </c>
      <c r="N16" s="35">
        <f t="shared" si="4"/>
        <v>8504.150000000001</v>
      </c>
      <c r="O16" s="45"/>
    </row>
    <row r="17" spans="1:15" ht="13.5" customHeight="1">
      <c r="A17" s="90"/>
      <c r="B17" s="23" t="s">
        <v>17</v>
      </c>
      <c r="C17" s="47">
        <f>'Kurzeme valsts'!C17+'Kurzeme pārējie'!C17</f>
        <v>43814</v>
      </c>
      <c r="D17" s="47">
        <f>'Kurzeme valsts'!D17+'Kurzeme pārējie'!D17</f>
        <v>27380</v>
      </c>
      <c r="E17" s="47">
        <f>'Kurzeme valsts'!E17+'Kurzeme pārējie'!E17</f>
        <v>197</v>
      </c>
      <c r="F17" s="47">
        <f>'Kurzeme valsts'!F17+'Kurzeme pārējie'!F17</f>
        <v>2283</v>
      </c>
      <c r="G17" s="30">
        <f t="shared" si="1"/>
        <v>73674</v>
      </c>
      <c r="H17" s="47">
        <f>'Kurzeme valsts'!H17+'Kurzeme pārējie'!H17</f>
        <v>14711</v>
      </c>
      <c r="I17" s="47">
        <f>'Kurzeme valsts'!I17+'Kurzeme pārējie'!I17</f>
        <v>626</v>
      </c>
      <c r="J17" s="47">
        <f>'Kurzeme valsts'!J17+'Kurzeme pārējie'!J17</f>
        <v>829</v>
      </c>
      <c r="K17" s="30">
        <f t="shared" si="2"/>
        <v>16166</v>
      </c>
      <c r="L17" s="30">
        <f t="shared" si="3"/>
        <v>89840</v>
      </c>
      <c r="M17" s="47">
        <f>'Kurzeme valsts'!M17+'Kurzeme pārējie'!M17</f>
        <v>969</v>
      </c>
      <c r="N17" s="30">
        <f t="shared" si="4"/>
        <v>90809</v>
      </c>
      <c r="O17" s="45"/>
    </row>
    <row r="18" spans="1:15" ht="13.5" customHeight="1">
      <c r="A18" s="92" t="s">
        <v>53</v>
      </c>
      <c r="B18" s="23" t="s">
        <v>16</v>
      </c>
      <c r="C18" s="47">
        <f>'Kurzeme valsts'!C18+'Kurzeme pārējie'!C18</f>
        <v>6.8</v>
      </c>
      <c r="D18" s="47">
        <f>'Kurzeme valsts'!D18+'Kurzeme pārējie'!D18</f>
        <v>0.6</v>
      </c>
      <c r="E18" s="47">
        <f>'Kurzeme valsts'!E18+'Kurzeme pārējie'!E18</f>
        <v>0</v>
      </c>
      <c r="F18" s="47">
        <f>'Kurzeme valsts'!F18+'Kurzeme pārējie'!F18</f>
        <v>0</v>
      </c>
      <c r="G18" s="30">
        <f t="shared" si="1"/>
        <v>7.3999999999999995</v>
      </c>
      <c r="H18" s="47">
        <f>'Kurzeme valsts'!H18+'Kurzeme pārējie'!H18</f>
        <v>0</v>
      </c>
      <c r="I18" s="47">
        <f>'Kurzeme valsts'!I18+'Kurzeme pārējie'!I18</f>
        <v>0</v>
      </c>
      <c r="J18" s="47">
        <f>'Kurzeme valsts'!J18+'Kurzeme pārējie'!J18</f>
        <v>0</v>
      </c>
      <c r="K18" s="30">
        <f t="shared" si="2"/>
        <v>0</v>
      </c>
      <c r="L18" s="30">
        <f t="shared" si="3"/>
        <v>7.3999999999999995</v>
      </c>
      <c r="M18" s="47">
        <f>'Kurzeme valsts'!M18+'Kurzeme pārējie'!M18</f>
        <v>0</v>
      </c>
      <c r="N18" s="30">
        <f t="shared" si="4"/>
        <v>7.3999999999999995</v>
      </c>
      <c r="O18" s="45"/>
    </row>
    <row r="19" spans="1:15" ht="13.5" customHeight="1">
      <c r="A19" s="92"/>
      <c r="B19" s="23" t="s">
        <v>17</v>
      </c>
      <c r="C19" s="47">
        <f>'Kurzeme valsts'!C19+'Kurzeme pārējie'!C19</f>
        <v>697</v>
      </c>
      <c r="D19" s="47">
        <f>'Kurzeme valsts'!D19+'Kurzeme pārējie'!D19</f>
        <v>65</v>
      </c>
      <c r="E19" s="47">
        <f>'Kurzeme valsts'!E19+'Kurzeme pārējie'!E19</f>
        <v>0</v>
      </c>
      <c r="F19" s="47">
        <f>'Kurzeme valsts'!F19+'Kurzeme pārējie'!F19</f>
        <v>0</v>
      </c>
      <c r="G19" s="30">
        <f t="shared" si="1"/>
        <v>762</v>
      </c>
      <c r="H19" s="47">
        <f>'Kurzeme valsts'!H19+'Kurzeme pārējie'!H19</f>
        <v>0</v>
      </c>
      <c r="I19" s="47">
        <f>'Kurzeme valsts'!I19+'Kurzeme pārējie'!I19</f>
        <v>0</v>
      </c>
      <c r="J19" s="47">
        <f>'Kurzeme valsts'!J19+'Kurzeme pārējie'!J19</f>
        <v>0</v>
      </c>
      <c r="K19" s="30">
        <f t="shared" si="2"/>
        <v>0</v>
      </c>
      <c r="L19" s="30">
        <f t="shared" si="3"/>
        <v>762</v>
      </c>
      <c r="M19" s="47">
        <f>'Kurzeme valsts'!M19+'Kurzeme pārējie'!M19</f>
        <v>0</v>
      </c>
      <c r="N19" s="30">
        <f t="shared" si="4"/>
        <v>762</v>
      </c>
      <c r="O19" s="45"/>
    </row>
    <row r="20" spans="1:15" ht="13.5" customHeight="1">
      <c r="A20" s="92" t="s">
        <v>54</v>
      </c>
      <c r="B20" s="23" t="s">
        <v>16</v>
      </c>
      <c r="C20" s="46">
        <f>'Kurzeme valsts'!C20+'Kurzeme pārējie'!C20</f>
        <v>0</v>
      </c>
      <c r="D20" s="46">
        <f>'Kurzeme valsts'!D20+'Kurzeme pārējie'!D20</f>
        <v>3.5</v>
      </c>
      <c r="E20" s="46">
        <f>'Kurzeme valsts'!E20+'Kurzeme pārējie'!E20</f>
        <v>0</v>
      </c>
      <c r="F20" s="46">
        <f>'Kurzeme valsts'!F20+'Kurzeme pārējie'!F20</f>
        <v>0</v>
      </c>
      <c r="G20" s="35">
        <f t="shared" si="1"/>
        <v>3.5</v>
      </c>
      <c r="H20" s="46">
        <f>'Kurzeme valsts'!H20+'Kurzeme pārējie'!H20</f>
        <v>0</v>
      </c>
      <c r="I20" s="46">
        <f>'Kurzeme valsts'!I20+'Kurzeme pārējie'!I20</f>
        <v>0</v>
      </c>
      <c r="J20" s="46">
        <f>'Kurzeme valsts'!J20+'Kurzeme pārējie'!J20</f>
        <v>0</v>
      </c>
      <c r="K20" s="35">
        <f t="shared" si="2"/>
        <v>0</v>
      </c>
      <c r="L20" s="35">
        <f t="shared" si="3"/>
        <v>3.5</v>
      </c>
      <c r="M20" s="46">
        <f>'Kurzeme valsts'!M20+'Kurzeme pārējie'!M20</f>
        <v>0</v>
      </c>
      <c r="N20" s="35">
        <f t="shared" si="4"/>
        <v>3.5</v>
      </c>
      <c r="O20" s="45"/>
    </row>
    <row r="21" spans="1:15" ht="13.5" customHeight="1">
      <c r="A21" s="92"/>
      <c r="B21" s="23" t="s">
        <v>17</v>
      </c>
      <c r="C21" s="47">
        <f>'Kurzeme valsts'!C21+'Kurzeme pārējie'!C21</f>
        <v>0</v>
      </c>
      <c r="D21" s="47">
        <f>'Kurzeme valsts'!D21+'Kurzeme pārējie'!D21</f>
        <v>60</v>
      </c>
      <c r="E21" s="47">
        <f>'Kurzeme valsts'!E21+'Kurzeme pārējie'!E21</f>
        <v>0</v>
      </c>
      <c r="F21" s="47">
        <f>'Kurzeme valsts'!F21+'Kurzeme pārējie'!F21</f>
        <v>0</v>
      </c>
      <c r="G21" s="30">
        <f t="shared" si="1"/>
        <v>60</v>
      </c>
      <c r="H21" s="47">
        <f>'Kurzeme valsts'!H21+'Kurzeme pārējie'!H21</f>
        <v>0</v>
      </c>
      <c r="I21" s="47">
        <f>'Kurzeme valsts'!I21+'Kurzeme pārējie'!I21</f>
        <v>0</v>
      </c>
      <c r="J21" s="47">
        <f>'Kurzeme valsts'!J21+'Kurzeme pārējie'!J21</f>
        <v>0</v>
      </c>
      <c r="K21" s="30">
        <f t="shared" si="2"/>
        <v>0</v>
      </c>
      <c r="L21" s="30">
        <f t="shared" si="3"/>
        <v>60</v>
      </c>
      <c r="M21" s="47">
        <f>'Kurzeme valsts'!M21+'Kurzeme pārējie'!M21</f>
        <v>0</v>
      </c>
      <c r="N21" s="30">
        <f t="shared" si="4"/>
        <v>60</v>
      </c>
      <c r="O21" s="45"/>
    </row>
    <row r="22" spans="1:15" ht="13.5" customHeight="1">
      <c r="A22" s="25" t="s">
        <v>21</v>
      </c>
      <c r="B22" s="23" t="s">
        <v>16</v>
      </c>
      <c r="C22" s="47">
        <f>'Kurzeme valsts'!C22+'Kurzeme pārējie'!C22</f>
        <v>24.9</v>
      </c>
      <c r="D22" s="47">
        <f>'Kurzeme valsts'!D22+'Kurzeme pārējie'!D22</f>
        <v>14.2</v>
      </c>
      <c r="E22" s="47">
        <f>'Kurzeme valsts'!E22+'Kurzeme pārējie'!E22</f>
        <v>0</v>
      </c>
      <c r="F22" s="47">
        <f>'Kurzeme valsts'!F22+'Kurzeme pārējie'!F22</f>
        <v>0</v>
      </c>
      <c r="G22" s="30">
        <f t="shared" si="1"/>
        <v>39.099999999999994</v>
      </c>
      <c r="H22" s="47">
        <f>'Kurzeme valsts'!H22+'Kurzeme pārējie'!H22</f>
        <v>7.199999999999999</v>
      </c>
      <c r="I22" s="47">
        <f>'Kurzeme valsts'!I22+'Kurzeme pārējie'!I22</f>
        <v>1.5</v>
      </c>
      <c r="J22" s="47">
        <f>'Kurzeme valsts'!J22+'Kurzeme pārējie'!J22</f>
        <v>1.6</v>
      </c>
      <c r="K22" s="30">
        <f t="shared" si="2"/>
        <v>10.299999999999999</v>
      </c>
      <c r="L22" s="30">
        <f t="shared" si="3"/>
        <v>49.39999999999999</v>
      </c>
      <c r="M22" s="47">
        <f>'Kurzeme valsts'!M22+'Kurzeme pārējie'!M22</f>
        <v>2.4</v>
      </c>
      <c r="N22" s="30">
        <f t="shared" si="4"/>
        <v>51.79999999999999</v>
      </c>
      <c r="O22" s="45"/>
    </row>
    <row r="23" spans="1:15" ht="13.5" customHeight="1">
      <c r="A23" s="25"/>
      <c r="B23" s="23" t="s">
        <v>17</v>
      </c>
      <c r="C23" s="47">
        <f>'Kurzeme valsts'!C23+'Kurzeme pārējie'!C23</f>
        <v>1825</v>
      </c>
      <c r="D23" s="47">
        <f>'Kurzeme valsts'!D23+'Kurzeme pārējie'!D23</f>
        <v>1077</v>
      </c>
      <c r="E23" s="47">
        <f>'Kurzeme valsts'!E23+'Kurzeme pārējie'!E23</f>
        <v>0</v>
      </c>
      <c r="F23" s="47">
        <f>'Kurzeme valsts'!F23+'Kurzeme pārējie'!F23</f>
        <v>0</v>
      </c>
      <c r="G23" s="30">
        <f t="shared" si="1"/>
        <v>2902</v>
      </c>
      <c r="H23" s="47">
        <f>'Kurzeme valsts'!H23+'Kurzeme pārējie'!H23</f>
        <v>677</v>
      </c>
      <c r="I23" s="47">
        <f>'Kurzeme valsts'!I23+'Kurzeme pārējie'!I23</f>
        <v>102</v>
      </c>
      <c r="J23" s="47">
        <f>'Kurzeme valsts'!J23+'Kurzeme pārējie'!J23</f>
        <v>72</v>
      </c>
      <c r="K23" s="30">
        <f t="shared" si="2"/>
        <v>851</v>
      </c>
      <c r="L23" s="30">
        <f t="shared" si="3"/>
        <v>3753</v>
      </c>
      <c r="M23" s="47">
        <f>'Kurzeme valsts'!M23+'Kurzeme pārējie'!M23</f>
        <v>252</v>
      </c>
      <c r="N23" s="30">
        <f t="shared" si="4"/>
        <v>4005</v>
      </c>
      <c r="O23" s="45"/>
    </row>
    <row r="24" spans="1:15" ht="13.5" customHeight="1">
      <c r="A24" s="90" t="s">
        <v>22</v>
      </c>
      <c r="B24" s="23" t="s">
        <v>16</v>
      </c>
      <c r="C24" s="46">
        <f>'Kurzeme valsts'!C24+'Kurzeme pārējie'!C24</f>
        <v>52.5</v>
      </c>
      <c r="D24" s="46">
        <f>'Kurzeme valsts'!D24+'Kurzeme pārējie'!D24</f>
        <v>21.830000000000002</v>
      </c>
      <c r="E24" s="46">
        <f>'Kurzeme valsts'!E24+'Kurzeme pārējie'!E24</f>
        <v>0.1</v>
      </c>
      <c r="F24" s="46">
        <f>'Kurzeme valsts'!F24+'Kurzeme pārējie'!F24</f>
        <v>4.8</v>
      </c>
      <c r="G24" s="35">
        <f t="shared" si="1"/>
        <v>79.22999999999999</v>
      </c>
      <c r="H24" s="46">
        <f>'Kurzeme valsts'!H24+'Kurzeme pārējie'!H24</f>
        <v>22.8</v>
      </c>
      <c r="I24" s="46">
        <f>'Kurzeme valsts'!I24+'Kurzeme pārējie'!I24</f>
        <v>1.68</v>
      </c>
      <c r="J24" s="46">
        <f>'Kurzeme valsts'!J24+'Kurzeme pārējie'!J24</f>
        <v>15.6</v>
      </c>
      <c r="K24" s="35">
        <f t="shared" si="2"/>
        <v>40.08</v>
      </c>
      <c r="L24" s="35">
        <f t="shared" si="3"/>
        <v>119.30999999999999</v>
      </c>
      <c r="M24" s="46">
        <f>'Kurzeme valsts'!M24+'Kurzeme pārējie'!M24</f>
        <v>2.6</v>
      </c>
      <c r="N24" s="35">
        <f t="shared" si="4"/>
        <v>121.90999999999998</v>
      </c>
      <c r="O24" s="45"/>
    </row>
    <row r="25" spans="1:15" ht="13.5" customHeight="1">
      <c r="A25" s="90"/>
      <c r="B25" s="23" t="s">
        <v>17</v>
      </c>
      <c r="C25" s="47">
        <f>'Kurzeme valsts'!C25+'Kurzeme pārējie'!C25</f>
        <v>3181</v>
      </c>
      <c r="D25" s="47">
        <f>'Kurzeme valsts'!D25+'Kurzeme pārējie'!D25</f>
        <v>947</v>
      </c>
      <c r="E25" s="47">
        <f>'Kurzeme valsts'!E25+'Kurzeme pārējie'!E25</f>
        <v>6</v>
      </c>
      <c r="F25" s="47">
        <f>'Kurzeme valsts'!F25+'Kurzeme pārējie'!F25</f>
        <v>34</v>
      </c>
      <c r="G25" s="30">
        <f t="shared" si="1"/>
        <v>4168</v>
      </c>
      <c r="H25" s="47">
        <f>'Kurzeme valsts'!H25+'Kurzeme pārējie'!H25</f>
        <v>1160</v>
      </c>
      <c r="I25" s="47">
        <f>'Kurzeme valsts'!I25+'Kurzeme pārējie'!I25</f>
        <v>210</v>
      </c>
      <c r="J25" s="47">
        <f>'Kurzeme valsts'!J25+'Kurzeme pārējie'!J25</f>
        <v>120</v>
      </c>
      <c r="K25" s="30">
        <f t="shared" si="2"/>
        <v>1490</v>
      </c>
      <c r="L25" s="30">
        <f t="shared" si="3"/>
        <v>5658</v>
      </c>
      <c r="M25" s="47">
        <f>'Kurzeme valsts'!M25+'Kurzeme pārējie'!M25</f>
        <v>43</v>
      </c>
      <c r="N25" s="30">
        <f t="shared" si="4"/>
        <v>5701</v>
      </c>
      <c r="O25" s="45"/>
    </row>
    <row r="26" spans="1:15" ht="13.5" customHeight="1">
      <c r="A26" s="90" t="s">
        <v>23</v>
      </c>
      <c r="B26" s="23" t="s">
        <v>16</v>
      </c>
      <c r="C26" s="47">
        <f>'Kurzeme valsts'!C26+'Kurzeme pārējie'!C26</f>
        <v>0</v>
      </c>
      <c r="D26" s="47">
        <f>'Kurzeme valsts'!D26+'Kurzeme pārējie'!D26</f>
        <v>0</v>
      </c>
      <c r="E26" s="47">
        <f>'Kurzeme valsts'!E26+'Kurzeme pārējie'!E26</f>
        <v>0</v>
      </c>
      <c r="F26" s="47">
        <f>'Kurzeme valsts'!F26+'Kurzeme pārējie'!F26</f>
        <v>0</v>
      </c>
      <c r="G26" s="30">
        <f t="shared" si="1"/>
        <v>0</v>
      </c>
      <c r="H26" s="47">
        <f>'Kurzeme valsts'!H26+'Kurzeme pārējie'!H26</f>
        <v>0</v>
      </c>
      <c r="I26" s="47">
        <f>'Kurzeme valsts'!I26+'Kurzeme pārējie'!I26</f>
        <v>0</v>
      </c>
      <c r="J26" s="47">
        <f>'Kurzeme valsts'!J26+'Kurzeme pārējie'!J26</f>
        <v>0</v>
      </c>
      <c r="K26" s="30">
        <f t="shared" si="2"/>
        <v>0</v>
      </c>
      <c r="L26" s="30">
        <f t="shared" si="3"/>
        <v>0</v>
      </c>
      <c r="M26" s="47">
        <f>'Kurzeme valsts'!M26+'Kurzeme pārējie'!M26</f>
        <v>0</v>
      </c>
      <c r="N26" s="30">
        <f t="shared" si="4"/>
        <v>0</v>
      </c>
      <c r="O26" s="45"/>
    </row>
    <row r="27" spans="1:15" ht="13.5" customHeight="1">
      <c r="A27" s="90"/>
      <c r="B27" s="23" t="s">
        <v>17</v>
      </c>
      <c r="C27" s="47">
        <f>'Kurzeme valsts'!C27+'Kurzeme pārējie'!C27</f>
        <v>0</v>
      </c>
      <c r="D27" s="47">
        <f>'Kurzeme valsts'!D27+'Kurzeme pārējie'!D27</f>
        <v>0</v>
      </c>
      <c r="E27" s="47">
        <f>'Kurzeme valsts'!E27+'Kurzeme pārējie'!E27</f>
        <v>0</v>
      </c>
      <c r="F27" s="47">
        <f>'Kurzeme valsts'!F27+'Kurzeme pārējie'!F27</f>
        <v>0</v>
      </c>
      <c r="G27" s="30">
        <f t="shared" si="1"/>
        <v>0</v>
      </c>
      <c r="H27" s="47">
        <f>'Kurzeme valsts'!H27+'Kurzeme pārējie'!H27</f>
        <v>0</v>
      </c>
      <c r="I27" s="47">
        <f>'Kurzeme valsts'!I27+'Kurzeme pārējie'!I27</f>
        <v>0</v>
      </c>
      <c r="J27" s="47">
        <f>'Kurzeme valsts'!J27+'Kurzeme pārējie'!J27</f>
        <v>0</v>
      </c>
      <c r="K27" s="30">
        <f t="shared" si="2"/>
        <v>0</v>
      </c>
      <c r="L27" s="30">
        <f t="shared" si="3"/>
        <v>0</v>
      </c>
      <c r="M27" s="47">
        <f>'Kurzeme valsts'!M27+'Kurzeme pārējie'!M27</f>
        <v>0</v>
      </c>
      <c r="N27" s="30">
        <f t="shared" si="4"/>
        <v>0</v>
      </c>
      <c r="O27" s="45"/>
    </row>
    <row r="28" spans="1:15" ht="13.5" customHeight="1">
      <c r="A28" s="90" t="s">
        <v>24</v>
      </c>
      <c r="B28" s="23" t="s">
        <v>16</v>
      </c>
      <c r="C28" s="47">
        <f>'Kurzeme valsts'!C28+'Kurzeme pārējie'!C28</f>
        <v>0</v>
      </c>
      <c r="D28" s="47">
        <f>'Kurzeme valsts'!D28+'Kurzeme pārējie'!D28</f>
        <v>0</v>
      </c>
      <c r="E28" s="47">
        <f>'Kurzeme valsts'!E28+'Kurzeme pārējie'!E28</f>
        <v>0</v>
      </c>
      <c r="F28" s="47">
        <f>'Kurzeme valsts'!F28+'Kurzeme pārējie'!F28</f>
        <v>0</v>
      </c>
      <c r="G28" s="30">
        <f t="shared" si="1"/>
        <v>0</v>
      </c>
      <c r="H28" s="47">
        <f>'Kurzeme valsts'!H28+'Kurzeme pārējie'!H28</f>
        <v>0</v>
      </c>
      <c r="I28" s="47">
        <f>'Kurzeme valsts'!I28+'Kurzeme pārējie'!I28</f>
        <v>0</v>
      </c>
      <c r="J28" s="47">
        <f>'Kurzeme valsts'!J28+'Kurzeme pārējie'!J28</f>
        <v>0</v>
      </c>
      <c r="K28" s="30">
        <f t="shared" si="2"/>
        <v>0</v>
      </c>
      <c r="L28" s="30">
        <f t="shared" si="3"/>
        <v>0</v>
      </c>
      <c r="M28" s="47">
        <f>'Kurzeme valsts'!M28+'Kurzeme pārējie'!M28</f>
        <v>0</v>
      </c>
      <c r="N28" s="30">
        <f t="shared" si="4"/>
        <v>0</v>
      </c>
      <c r="O28" s="45"/>
    </row>
    <row r="29" spans="1:15" ht="13.5" customHeight="1">
      <c r="A29" s="90"/>
      <c r="B29" s="23" t="s">
        <v>17</v>
      </c>
      <c r="C29" s="47">
        <f>'Kurzeme valsts'!C29+'Kurzeme pārējie'!C29</f>
        <v>0</v>
      </c>
      <c r="D29" s="47">
        <f>'Kurzeme valsts'!D29+'Kurzeme pārējie'!D29</f>
        <v>0</v>
      </c>
      <c r="E29" s="47">
        <f>'Kurzeme valsts'!E29+'Kurzeme pārējie'!E29</f>
        <v>0</v>
      </c>
      <c r="F29" s="47">
        <f>'Kurzeme valsts'!F29+'Kurzeme pārējie'!F29</f>
        <v>0</v>
      </c>
      <c r="G29" s="30">
        <f t="shared" si="1"/>
        <v>0</v>
      </c>
      <c r="H29" s="47">
        <f>'Kurzeme valsts'!H29+'Kurzeme pārējie'!H29</f>
        <v>0</v>
      </c>
      <c r="I29" s="47">
        <f>'Kurzeme valsts'!I29+'Kurzeme pārējie'!I29</f>
        <v>0</v>
      </c>
      <c r="J29" s="47">
        <f>'Kurzeme valsts'!J29+'Kurzeme pārējie'!J29</f>
        <v>0</v>
      </c>
      <c r="K29" s="30">
        <f t="shared" si="2"/>
        <v>0</v>
      </c>
      <c r="L29" s="30">
        <f t="shared" si="3"/>
        <v>0</v>
      </c>
      <c r="M29" s="47">
        <f>'Kurzeme valsts'!M29+'Kurzeme pārējie'!M29</f>
        <v>0</v>
      </c>
      <c r="N29" s="30">
        <f t="shared" si="4"/>
        <v>0</v>
      </c>
      <c r="O29" s="45"/>
    </row>
    <row r="30" spans="1:15" ht="13.5" customHeight="1">
      <c r="A30" s="90" t="s">
        <v>25</v>
      </c>
      <c r="B30" s="23" t="s">
        <v>16</v>
      </c>
      <c r="C30" s="46">
        <f>'Kurzeme valsts'!C30+'Kurzeme pārējie'!C30</f>
        <v>93.34</v>
      </c>
      <c r="D30" s="46">
        <f>'Kurzeme valsts'!D30+'Kurzeme pārējie'!D30</f>
        <v>14.83</v>
      </c>
      <c r="E30" s="46">
        <f>'Kurzeme valsts'!E30+'Kurzeme pārējie'!E30</f>
        <v>0.22</v>
      </c>
      <c r="F30" s="46">
        <f>'Kurzeme valsts'!F30+'Kurzeme pārējie'!F30</f>
        <v>0</v>
      </c>
      <c r="G30" s="35">
        <f t="shared" si="1"/>
        <v>108.39</v>
      </c>
      <c r="H30" s="46">
        <f>'Kurzeme valsts'!H30+'Kurzeme pārējie'!H30</f>
        <v>22.78</v>
      </c>
      <c r="I30" s="46">
        <f>'Kurzeme valsts'!I30+'Kurzeme pārējie'!I30</f>
        <v>2.57</v>
      </c>
      <c r="J30" s="46">
        <f>'Kurzeme valsts'!J30+'Kurzeme pārējie'!J30</f>
        <v>1.22</v>
      </c>
      <c r="K30" s="35">
        <f t="shared" si="2"/>
        <v>26.57</v>
      </c>
      <c r="L30" s="35">
        <f t="shared" si="3"/>
        <v>134.96</v>
      </c>
      <c r="M30" s="46">
        <f>'Kurzeme valsts'!M30+'Kurzeme pārējie'!M30</f>
        <v>3.51</v>
      </c>
      <c r="N30" s="35">
        <f t="shared" si="4"/>
        <v>138.47</v>
      </c>
      <c r="O30" s="45"/>
    </row>
    <row r="31" spans="1:15" ht="13.5" customHeight="1">
      <c r="A31" s="90"/>
      <c r="B31" s="23" t="s">
        <v>17</v>
      </c>
      <c r="C31" s="47">
        <f>'Kurzeme valsts'!C31+'Kurzeme pārējie'!C31</f>
        <v>16104</v>
      </c>
      <c r="D31" s="47">
        <f>'Kurzeme valsts'!D31+'Kurzeme pārējie'!D31</f>
        <v>1866</v>
      </c>
      <c r="E31" s="47">
        <f>'Kurzeme valsts'!E31+'Kurzeme pārējie'!E31</f>
        <v>38</v>
      </c>
      <c r="F31" s="47">
        <f>'Kurzeme valsts'!F31+'Kurzeme pārējie'!F31</f>
        <v>0</v>
      </c>
      <c r="G31" s="30">
        <f t="shared" si="1"/>
        <v>18008</v>
      </c>
      <c r="H31" s="47">
        <f>'Kurzeme valsts'!H31+'Kurzeme pārējie'!H31</f>
        <v>3093</v>
      </c>
      <c r="I31" s="47">
        <f>'Kurzeme valsts'!I31+'Kurzeme pārējie'!I31</f>
        <v>384</v>
      </c>
      <c r="J31" s="47">
        <f>'Kurzeme valsts'!J31+'Kurzeme pārējie'!J31</f>
        <v>263</v>
      </c>
      <c r="K31" s="30">
        <f t="shared" si="2"/>
        <v>3740</v>
      </c>
      <c r="L31" s="30">
        <f t="shared" si="3"/>
        <v>21748</v>
      </c>
      <c r="M31" s="47">
        <f>'Kurzeme valsts'!M31+'Kurzeme pārējie'!M31</f>
        <v>300</v>
      </c>
      <c r="N31" s="30">
        <f t="shared" si="4"/>
        <v>22048</v>
      </c>
      <c r="O31" s="45"/>
    </row>
    <row r="32" spans="1:15" ht="13.5" customHeight="1">
      <c r="A32" s="90" t="s">
        <v>26</v>
      </c>
      <c r="B32" s="23" t="s">
        <v>16</v>
      </c>
      <c r="C32" s="47">
        <f>'Kurzeme valsts'!C32+'Kurzeme pārējie'!C32</f>
        <v>0</v>
      </c>
      <c r="D32" s="47">
        <f>'Kurzeme valsts'!D32+'Kurzeme pārējie'!D32</f>
        <v>0</v>
      </c>
      <c r="E32" s="47">
        <f>'Kurzeme valsts'!E32+'Kurzeme pārējie'!E32</f>
        <v>0</v>
      </c>
      <c r="F32" s="47">
        <f>'Kurzeme valsts'!F32+'Kurzeme pārējie'!F32</f>
        <v>0</v>
      </c>
      <c r="G32" s="30">
        <f t="shared" si="1"/>
        <v>0</v>
      </c>
      <c r="H32" s="47">
        <f>'Kurzeme valsts'!H32+'Kurzeme pārējie'!H32</f>
        <v>0</v>
      </c>
      <c r="I32" s="47">
        <f>'Kurzeme valsts'!I32+'Kurzeme pārējie'!I32</f>
        <v>0</v>
      </c>
      <c r="J32" s="47">
        <f>'Kurzeme valsts'!J32+'Kurzeme pārējie'!J32</f>
        <v>0</v>
      </c>
      <c r="K32" s="30">
        <f t="shared" si="2"/>
        <v>0</v>
      </c>
      <c r="L32" s="30">
        <f t="shared" si="3"/>
        <v>0</v>
      </c>
      <c r="M32" s="47">
        <f>'Kurzeme valsts'!M32+'Kurzeme pārējie'!M32</f>
        <v>0</v>
      </c>
      <c r="N32" s="30">
        <f t="shared" si="4"/>
        <v>0</v>
      </c>
      <c r="O32" s="45"/>
    </row>
    <row r="33" spans="1:15" ht="13.5" customHeight="1">
      <c r="A33" s="90"/>
      <c r="B33" s="23" t="s">
        <v>17</v>
      </c>
      <c r="C33" s="47">
        <f>'Kurzeme valsts'!C33+'Kurzeme pārējie'!C33</f>
        <v>0</v>
      </c>
      <c r="D33" s="47">
        <f>'Kurzeme valsts'!D33+'Kurzeme pārējie'!D33</f>
        <v>0</v>
      </c>
      <c r="E33" s="47">
        <f>'Kurzeme valsts'!E33+'Kurzeme pārējie'!E33</f>
        <v>0</v>
      </c>
      <c r="F33" s="47">
        <f>'Kurzeme valsts'!F33+'Kurzeme pārējie'!F33</f>
        <v>0</v>
      </c>
      <c r="G33" s="30">
        <f t="shared" si="1"/>
        <v>0</v>
      </c>
      <c r="H33" s="47">
        <f>'Kurzeme valsts'!H33+'Kurzeme pārējie'!H33</f>
        <v>0</v>
      </c>
      <c r="I33" s="47">
        <f>'Kurzeme valsts'!I33+'Kurzeme pārējie'!I33</f>
        <v>0</v>
      </c>
      <c r="J33" s="47">
        <f>'Kurzeme valsts'!J33+'Kurzeme pārējie'!J33</f>
        <v>0</v>
      </c>
      <c r="K33" s="30">
        <f t="shared" si="2"/>
        <v>0</v>
      </c>
      <c r="L33" s="30">
        <f t="shared" si="3"/>
        <v>0</v>
      </c>
      <c r="M33" s="47">
        <f>'Kurzeme valsts'!M33+'Kurzeme pārējie'!M33</f>
        <v>0</v>
      </c>
      <c r="N33" s="30">
        <f t="shared" si="4"/>
        <v>0</v>
      </c>
      <c r="O33" s="45"/>
    </row>
    <row r="34" spans="1:15" ht="13.5" customHeight="1">
      <c r="A34" s="90" t="s">
        <v>27</v>
      </c>
      <c r="B34" s="23" t="s">
        <v>16</v>
      </c>
      <c r="C34" s="46">
        <f>'Kurzeme valsts'!C34+'Kurzeme pārējie'!C34</f>
        <v>0.1</v>
      </c>
      <c r="D34" s="46">
        <f>'Kurzeme valsts'!D34+'Kurzeme pārējie'!D34</f>
        <v>0</v>
      </c>
      <c r="E34" s="46">
        <f>'Kurzeme valsts'!E34+'Kurzeme pārējie'!E34</f>
        <v>0</v>
      </c>
      <c r="F34" s="46">
        <f>'Kurzeme valsts'!F34+'Kurzeme pārējie'!F34</f>
        <v>0</v>
      </c>
      <c r="G34" s="35">
        <f t="shared" si="1"/>
        <v>0.1</v>
      </c>
      <c r="H34" s="46">
        <f>'Kurzeme valsts'!H34+'Kurzeme pārējie'!H34</f>
        <v>1.75</v>
      </c>
      <c r="I34" s="46">
        <f>'Kurzeme valsts'!I34+'Kurzeme pārējie'!I34</f>
        <v>0</v>
      </c>
      <c r="J34" s="46">
        <f>'Kurzeme valsts'!J34+'Kurzeme pārējie'!J34</f>
        <v>0</v>
      </c>
      <c r="K34" s="35">
        <f t="shared" si="2"/>
        <v>1.75</v>
      </c>
      <c r="L34" s="35">
        <f t="shared" si="3"/>
        <v>1.85</v>
      </c>
      <c r="M34" s="46">
        <f>'Kurzeme valsts'!M34+'Kurzeme pārējie'!M34</f>
        <v>3.11</v>
      </c>
      <c r="N34" s="35">
        <f t="shared" si="4"/>
        <v>4.96</v>
      </c>
      <c r="O34" s="45"/>
    </row>
    <row r="35" spans="1:15" ht="13.5" customHeight="1">
      <c r="A35" s="90"/>
      <c r="B35" s="23" t="s">
        <v>17</v>
      </c>
      <c r="C35" s="47">
        <f>'Kurzeme valsts'!C35+'Kurzeme pārējie'!C35</f>
        <v>14</v>
      </c>
      <c r="D35" s="47">
        <f>'Kurzeme valsts'!D35+'Kurzeme pārējie'!D35</f>
        <v>0</v>
      </c>
      <c r="E35" s="47">
        <f>'Kurzeme valsts'!E35+'Kurzeme pārējie'!E35</f>
        <v>0</v>
      </c>
      <c r="F35" s="47">
        <f>'Kurzeme valsts'!F35+'Kurzeme pārējie'!F35</f>
        <v>0</v>
      </c>
      <c r="G35" s="30">
        <f t="shared" si="1"/>
        <v>14</v>
      </c>
      <c r="H35" s="47">
        <f>'Kurzeme valsts'!H35+'Kurzeme pārējie'!H35</f>
        <v>98</v>
      </c>
      <c r="I35" s="47">
        <f>'Kurzeme valsts'!I35+'Kurzeme pārējie'!I35</f>
        <v>0</v>
      </c>
      <c r="J35" s="47">
        <f>'Kurzeme valsts'!J35+'Kurzeme pārējie'!J35</f>
        <v>0</v>
      </c>
      <c r="K35" s="30">
        <f t="shared" si="2"/>
        <v>98</v>
      </c>
      <c r="L35" s="30">
        <f t="shared" si="3"/>
        <v>112</v>
      </c>
      <c r="M35" s="47">
        <f>'Kurzeme valsts'!M35+'Kurzeme pārējie'!M35</f>
        <v>483</v>
      </c>
      <c r="N35" s="30">
        <f t="shared" si="4"/>
        <v>595</v>
      </c>
      <c r="O35" s="45"/>
    </row>
    <row r="36" spans="1:15" ht="13.5" customHeight="1">
      <c r="A36" s="90" t="s">
        <v>28</v>
      </c>
      <c r="B36" s="23" t="s">
        <v>16</v>
      </c>
      <c r="C36" s="46">
        <f>'Kurzeme valsts'!C36+'Kurzeme pārējie'!C36</f>
        <v>212.41000000000003</v>
      </c>
      <c r="D36" s="46">
        <f>'Kurzeme valsts'!D36+'Kurzeme pārējie'!D36</f>
        <v>7</v>
      </c>
      <c r="E36" s="46">
        <f>'Kurzeme valsts'!E36+'Kurzeme pārējie'!E36</f>
        <v>0</v>
      </c>
      <c r="F36" s="46">
        <f>'Kurzeme valsts'!F36+'Kurzeme pārējie'!F36</f>
        <v>0</v>
      </c>
      <c r="G36" s="35">
        <f t="shared" si="1"/>
        <v>219.41000000000003</v>
      </c>
      <c r="H36" s="46">
        <f>'Kurzeme valsts'!H36+'Kurzeme pārējie'!H36</f>
        <v>7.61</v>
      </c>
      <c r="I36" s="46">
        <f>'Kurzeme valsts'!I36+'Kurzeme pārējie'!I36</f>
        <v>8.9</v>
      </c>
      <c r="J36" s="46">
        <f>'Kurzeme valsts'!J36+'Kurzeme pārējie'!J36</f>
        <v>0.12</v>
      </c>
      <c r="K36" s="35">
        <f t="shared" si="2"/>
        <v>16.630000000000003</v>
      </c>
      <c r="L36" s="35">
        <f t="shared" si="3"/>
        <v>236.04000000000002</v>
      </c>
      <c r="M36" s="46">
        <f>'Kurzeme valsts'!M36+'Kurzeme pārējie'!M36</f>
        <v>0.06</v>
      </c>
      <c r="N36" s="35">
        <f t="shared" si="4"/>
        <v>236.10000000000002</v>
      </c>
      <c r="O36" s="45"/>
    </row>
    <row r="37" spans="1:15" ht="13.5" customHeight="1">
      <c r="A37" s="90"/>
      <c r="B37" s="23" t="s">
        <v>17</v>
      </c>
      <c r="C37" s="47">
        <f>'Kurzeme valsts'!C37+'Kurzeme pārējie'!C37</f>
        <v>564</v>
      </c>
      <c r="D37" s="47">
        <f>'Kurzeme valsts'!D37+'Kurzeme pārējie'!D37</f>
        <v>12</v>
      </c>
      <c r="E37" s="47">
        <f>'Kurzeme valsts'!E37+'Kurzeme pārējie'!E37</f>
        <v>0</v>
      </c>
      <c r="F37" s="47">
        <f>'Kurzeme valsts'!F37+'Kurzeme pārējie'!F37</f>
        <v>0</v>
      </c>
      <c r="G37" s="30">
        <f t="shared" si="1"/>
        <v>576</v>
      </c>
      <c r="H37" s="47">
        <f>'Kurzeme valsts'!H37+'Kurzeme pārējie'!H37</f>
        <v>46</v>
      </c>
      <c r="I37" s="47">
        <f>'Kurzeme valsts'!I37+'Kurzeme pārējie'!I37</f>
        <v>21</v>
      </c>
      <c r="J37" s="47">
        <f>'Kurzeme valsts'!J37+'Kurzeme pārējie'!J37</f>
        <v>12</v>
      </c>
      <c r="K37" s="30">
        <f>SUM(H37:J37)</f>
        <v>79</v>
      </c>
      <c r="L37" s="30">
        <f t="shared" si="3"/>
        <v>655</v>
      </c>
      <c r="M37" s="47">
        <f>'Kurzeme valsts'!M37+'Kurzeme pārējie'!M37</f>
        <v>6</v>
      </c>
      <c r="N37" s="30">
        <f>SUM(L37:M37)</f>
        <v>661</v>
      </c>
      <c r="O37" s="45"/>
    </row>
    <row r="38" spans="1:16" ht="13.5" customHeight="1">
      <c r="A38" s="25" t="s">
        <v>29</v>
      </c>
      <c r="B38" s="23" t="s">
        <v>16</v>
      </c>
      <c r="C38" s="35">
        <f>C4+C12+C14+C16+C18+C20+C22+C24+C26+C28+C30+C32+C34+C36</f>
        <v>13030.939999999999</v>
      </c>
      <c r="D38" s="35">
        <f aca="true" t="shared" si="5" ref="D38:M39">D4+D12+D14+D16+D18+D20+D22+D24+D26+D28+D30+D32+D34+D36</f>
        <v>6164.33</v>
      </c>
      <c r="E38" s="35">
        <f t="shared" si="5"/>
        <v>81.61999999999999</v>
      </c>
      <c r="F38" s="35">
        <f t="shared" si="5"/>
        <v>147.06000000000003</v>
      </c>
      <c r="G38" s="35">
        <f t="shared" si="5"/>
        <v>19423.949999999997</v>
      </c>
      <c r="H38" s="35">
        <f t="shared" si="5"/>
        <v>7365.039999999999</v>
      </c>
      <c r="I38" s="35">
        <f t="shared" si="5"/>
        <v>309.09999999999997</v>
      </c>
      <c r="J38" s="35">
        <f>J4+J12+J14+J16+J18+J20+J22+J24+J26+J28+J30+J32+J34+J36</f>
        <v>743.24</v>
      </c>
      <c r="K38" s="35">
        <f>K4+K12+K14+K16+K18+K20+K22+K24+K26+K28+K30+K32+K34+K36</f>
        <v>8417.379999999997</v>
      </c>
      <c r="L38" s="35">
        <f>L4+L12+L14+L16+L18+L20+L22+L24+L26+L28+L30+L32+L34+L36</f>
        <v>27841.33</v>
      </c>
      <c r="M38" s="35">
        <f>M4+M12+M14+M16+M18+M20+M22+M24+M26+M28+M30+M32+M34+M36</f>
        <v>1583.7399999999996</v>
      </c>
      <c r="N38" s="7">
        <f>N4+N12+N14+N16+N18+N20+N22+N24+N26+N28+N30+N32+N34+N36</f>
        <v>29425.07</v>
      </c>
      <c r="O38" s="48"/>
      <c r="P38" s="2"/>
    </row>
    <row r="39" spans="1:16" ht="13.5" customHeight="1">
      <c r="A39" s="23"/>
      <c r="B39" s="23" t="s">
        <v>17</v>
      </c>
      <c r="C39" s="30">
        <f>C5+C13+C15+C17+C19+C21+C23+C25+C27+C29+C31+C33+C35+C37</f>
        <v>1133195</v>
      </c>
      <c r="D39" s="30">
        <f>D5+D13+D15+D17+D19+D21+D23+D25+D27+D29+D31+D33+D35+D37</f>
        <v>423018</v>
      </c>
      <c r="E39" s="30">
        <f t="shared" si="5"/>
        <v>3292</v>
      </c>
      <c r="F39" s="30">
        <f t="shared" si="5"/>
        <v>9675</v>
      </c>
      <c r="G39" s="30">
        <f t="shared" si="5"/>
        <v>1569180</v>
      </c>
      <c r="H39" s="30">
        <f t="shared" si="5"/>
        <v>846215</v>
      </c>
      <c r="I39" s="30">
        <f t="shared" si="5"/>
        <v>29968</v>
      </c>
      <c r="J39" s="30">
        <f t="shared" si="5"/>
        <v>118033</v>
      </c>
      <c r="K39" s="30">
        <f t="shared" si="5"/>
        <v>994216</v>
      </c>
      <c r="L39" s="30">
        <f t="shared" si="5"/>
        <v>2563396</v>
      </c>
      <c r="M39" s="30">
        <f t="shared" si="5"/>
        <v>151143</v>
      </c>
      <c r="N39" s="30">
        <f>N5+N13+N15+N17+N19+N21+N23+N25+N27+N29+N31+N33+N35+N37</f>
        <v>2714539</v>
      </c>
      <c r="O39" s="45"/>
      <c r="P39" s="2"/>
    </row>
    <row r="40" spans="3:15" ht="12.7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3:15" ht="12.7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3:15" ht="12.7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3:15" ht="12.7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3:1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5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5" ht="12.7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3:15" ht="12.7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8" bottom="0.1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2.8515625" style="44" customWidth="1"/>
    <col min="2" max="2" width="4.00390625" style="44" customWidth="1"/>
    <col min="3" max="4" width="9.140625" style="44" customWidth="1"/>
    <col min="5" max="5" width="7.57421875" style="44" customWidth="1"/>
    <col min="6" max="6" width="7.28125" style="44" customWidth="1"/>
    <col min="7" max="7" width="12.00390625" style="44" customWidth="1"/>
    <col min="8" max="8" width="9.140625" style="44" customWidth="1"/>
    <col min="9" max="9" width="6.8515625" style="44" customWidth="1"/>
    <col min="10" max="10" width="7.421875" style="44" customWidth="1"/>
    <col min="11" max="11" width="11.7109375" style="44" customWidth="1"/>
    <col min="12" max="12" width="7.8515625" style="44" customWidth="1"/>
    <col min="13" max="13" width="6.00390625" style="44" customWidth="1"/>
    <col min="14" max="14" width="11.7109375" style="44" customWidth="1"/>
    <col min="15" max="16384" width="9.140625" style="44" customWidth="1"/>
  </cols>
  <sheetData>
    <row r="1" ht="12.75" customHeight="1">
      <c r="A1" s="44" t="s">
        <v>35</v>
      </c>
    </row>
    <row r="2" spans="1:16" ht="11.25" customHeight="1">
      <c r="A2" s="27" t="s">
        <v>0</v>
      </c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17" t="s">
        <v>2</v>
      </c>
      <c r="O2" s="45"/>
      <c r="P2" s="45"/>
    </row>
    <row r="3" spans="1:16" ht="26.25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/>
      <c r="O3" s="45"/>
      <c r="P3" s="45"/>
    </row>
    <row r="4" spans="1:16" ht="15" customHeight="1">
      <c r="A4" s="28" t="s">
        <v>15</v>
      </c>
      <c r="B4" s="26" t="s">
        <v>16</v>
      </c>
      <c r="C4" s="30">
        <f>C6+C8+C10</f>
        <v>587.9000000000001</v>
      </c>
      <c r="D4" s="30">
        <f aca="true" t="shared" si="0" ref="D4:N5">D6+D8+D10</f>
        <v>208.4</v>
      </c>
      <c r="E4" s="30">
        <f t="shared" si="0"/>
        <v>0</v>
      </c>
      <c r="F4" s="30">
        <f t="shared" si="0"/>
        <v>0</v>
      </c>
      <c r="G4" s="30">
        <f t="shared" si="0"/>
        <v>796.3000000000001</v>
      </c>
      <c r="H4" s="30">
        <f t="shared" si="0"/>
        <v>647.3000000000001</v>
      </c>
      <c r="I4" s="30">
        <f t="shared" si="0"/>
        <v>40.3</v>
      </c>
      <c r="J4" s="30">
        <f t="shared" si="0"/>
        <v>133.2</v>
      </c>
      <c r="K4" s="30">
        <f t="shared" si="0"/>
        <v>820.8000000000001</v>
      </c>
      <c r="L4" s="30">
        <f t="shared" si="0"/>
        <v>1617.1000000000001</v>
      </c>
      <c r="M4" s="30">
        <f t="shared" si="0"/>
        <v>22.1</v>
      </c>
      <c r="N4" s="30">
        <f t="shared" si="0"/>
        <v>1639.2</v>
      </c>
      <c r="O4" s="45"/>
      <c r="P4" s="45"/>
    </row>
    <row r="5" spans="1:16" ht="15" customHeight="1">
      <c r="A5" s="28"/>
      <c r="B5" s="26" t="s">
        <v>17</v>
      </c>
      <c r="C5" s="30">
        <f>C7+C9+C11</f>
        <v>166036</v>
      </c>
      <c r="D5" s="30">
        <f t="shared" si="0"/>
        <v>63518</v>
      </c>
      <c r="E5" s="30">
        <f t="shared" si="0"/>
        <v>0</v>
      </c>
      <c r="F5" s="30">
        <f t="shared" si="0"/>
        <v>0</v>
      </c>
      <c r="G5" s="30">
        <f t="shared" si="0"/>
        <v>229554</v>
      </c>
      <c r="H5" s="30">
        <f t="shared" si="0"/>
        <v>164898</v>
      </c>
      <c r="I5" s="30">
        <f t="shared" si="0"/>
        <v>11514</v>
      </c>
      <c r="J5" s="30">
        <f t="shared" si="0"/>
        <v>44834</v>
      </c>
      <c r="K5" s="30">
        <f t="shared" si="0"/>
        <v>221246</v>
      </c>
      <c r="L5" s="30">
        <f t="shared" si="0"/>
        <v>450800</v>
      </c>
      <c r="M5" s="30">
        <f t="shared" si="0"/>
        <v>4570</v>
      </c>
      <c r="N5" s="30">
        <f t="shared" si="0"/>
        <v>455370</v>
      </c>
      <c r="O5" s="45"/>
      <c r="P5" s="8"/>
    </row>
    <row r="6" spans="1:16" ht="15.75" customHeight="1">
      <c r="A6" s="93" t="s">
        <v>51</v>
      </c>
      <c r="B6" s="26" t="s">
        <v>16</v>
      </c>
      <c r="C6" s="47">
        <v>573.7</v>
      </c>
      <c r="D6" s="47">
        <v>208.4</v>
      </c>
      <c r="E6" s="29">
        <v>0</v>
      </c>
      <c r="F6" s="29">
        <v>0</v>
      </c>
      <c r="G6" s="29">
        <f>SUM(C6:F6)</f>
        <v>782.1</v>
      </c>
      <c r="H6" s="47">
        <v>643.2</v>
      </c>
      <c r="I6" s="47">
        <v>40.3</v>
      </c>
      <c r="J6" s="47">
        <v>133.2</v>
      </c>
      <c r="K6" s="29">
        <f>SUM(H6:J6)</f>
        <v>816.7</v>
      </c>
      <c r="L6" s="29">
        <f>G6+K6</f>
        <v>1598.8000000000002</v>
      </c>
      <c r="M6" s="47">
        <v>22.1</v>
      </c>
      <c r="N6" s="29">
        <f>SUM(L6:M6)</f>
        <v>1620.9</v>
      </c>
      <c r="O6" s="45"/>
      <c r="P6" s="8"/>
    </row>
    <row r="7" spans="1:16" ht="15.75" customHeight="1">
      <c r="A7" s="93"/>
      <c r="B7" s="26" t="s">
        <v>17</v>
      </c>
      <c r="C7" s="47">
        <v>163518</v>
      </c>
      <c r="D7" s="47">
        <v>63518</v>
      </c>
      <c r="E7" s="29">
        <v>0</v>
      </c>
      <c r="F7" s="29">
        <v>0</v>
      </c>
      <c r="G7" s="29">
        <f aca="true" t="shared" si="1" ref="G7:G37">SUM(C7:F7)</f>
        <v>227036</v>
      </c>
      <c r="H7" s="47">
        <v>164444</v>
      </c>
      <c r="I7" s="47">
        <v>11514</v>
      </c>
      <c r="J7" s="47">
        <v>44834</v>
      </c>
      <c r="K7" s="29">
        <f aca="true" t="shared" si="2" ref="K7:K37">SUM(H7:J7)</f>
        <v>220792</v>
      </c>
      <c r="L7" s="29">
        <f aca="true" t="shared" si="3" ref="L7:L37">G7+K7</f>
        <v>447828</v>
      </c>
      <c r="M7" s="47">
        <v>4570</v>
      </c>
      <c r="N7" s="29">
        <f aca="true" t="shared" si="4" ref="N7:N37">SUM(L7:M7)</f>
        <v>452398</v>
      </c>
      <c r="O7" s="45"/>
      <c r="P7" s="45"/>
    </row>
    <row r="8" spans="1:16" ht="27" customHeight="1">
      <c r="A8" s="93" t="s">
        <v>52</v>
      </c>
      <c r="B8" s="26" t="s">
        <v>16</v>
      </c>
      <c r="C8" s="29">
        <v>14.2</v>
      </c>
      <c r="D8" s="29">
        <v>0</v>
      </c>
      <c r="E8" s="29">
        <v>0</v>
      </c>
      <c r="F8" s="29">
        <v>0</v>
      </c>
      <c r="G8" s="29">
        <f t="shared" si="1"/>
        <v>14.2</v>
      </c>
      <c r="H8" s="29">
        <v>4.1</v>
      </c>
      <c r="I8" s="29">
        <v>0</v>
      </c>
      <c r="J8" s="29">
        <v>0</v>
      </c>
      <c r="K8" s="29">
        <f t="shared" si="2"/>
        <v>4.1</v>
      </c>
      <c r="L8" s="29">
        <f t="shared" si="3"/>
        <v>18.299999999999997</v>
      </c>
      <c r="M8" s="29">
        <v>0</v>
      </c>
      <c r="N8" s="29">
        <f t="shared" si="4"/>
        <v>18.299999999999997</v>
      </c>
      <c r="O8" s="45"/>
      <c r="P8" s="45"/>
    </row>
    <row r="9" spans="1:16" ht="15.75" customHeight="1">
      <c r="A9" s="93"/>
      <c r="B9" s="26" t="s">
        <v>17</v>
      </c>
      <c r="C9" s="29">
        <v>2518</v>
      </c>
      <c r="D9" s="29">
        <v>0</v>
      </c>
      <c r="E9" s="29">
        <v>0</v>
      </c>
      <c r="F9" s="29">
        <v>0</v>
      </c>
      <c r="G9" s="29">
        <f t="shared" si="1"/>
        <v>2518</v>
      </c>
      <c r="H9" s="29">
        <v>454</v>
      </c>
      <c r="I9" s="29">
        <v>0</v>
      </c>
      <c r="J9" s="29">
        <v>0</v>
      </c>
      <c r="K9" s="29">
        <f t="shared" si="2"/>
        <v>454</v>
      </c>
      <c r="L9" s="29">
        <f t="shared" si="3"/>
        <v>2972</v>
      </c>
      <c r="M9" s="29">
        <v>0</v>
      </c>
      <c r="N9" s="29">
        <f t="shared" si="4"/>
        <v>2972</v>
      </c>
      <c r="O9" s="45"/>
      <c r="P9" s="45"/>
    </row>
    <row r="10" spans="1:16" ht="15" customHeight="1">
      <c r="A10" s="93" t="s">
        <v>50</v>
      </c>
      <c r="B10" s="26" t="s">
        <v>16</v>
      </c>
      <c r="C10" s="29">
        <v>0</v>
      </c>
      <c r="D10" s="29">
        <v>0</v>
      </c>
      <c r="E10" s="29">
        <v>0</v>
      </c>
      <c r="F10" s="29">
        <v>0</v>
      </c>
      <c r="G10" s="29">
        <f t="shared" si="1"/>
        <v>0</v>
      </c>
      <c r="H10" s="29">
        <v>0</v>
      </c>
      <c r="I10" s="29">
        <v>0</v>
      </c>
      <c r="J10" s="29">
        <v>0</v>
      </c>
      <c r="K10" s="29">
        <f t="shared" si="2"/>
        <v>0</v>
      </c>
      <c r="L10" s="29">
        <f t="shared" si="3"/>
        <v>0</v>
      </c>
      <c r="M10" s="29">
        <v>0</v>
      </c>
      <c r="N10" s="29">
        <f t="shared" si="4"/>
        <v>0</v>
      </c>
      <c r="O10" s="45"/>
      <c r="P10" s="45"/>
    </row>
    <row r="11" spans="1:16" ht="15" customHeight="1">
      <c r="A11" s="93"/>
      <c r="B11" s="26" t="s">
        <v>17</v>
      </c>
      <c r="C11" s="29">
        <v>0</v>
      </c>
      <c r="D11" s="29">
        <v>0</v>
      </c>
      <c r="E11" s="29">
        <v>0</v>
      </c>
      <c r="F11" s="29">
        <v>0</v>
      </c>
      <c r="G11" s="29">
        <f t="shared" si="1"/>
        <v>0</v>
      </c>
      <c r="H11" s="29">
        <v>0</v>
      </c>
      <c r="I11" s="29">
        <v>0</v>
      </c>
      <c r="J11" s="29">
        <v>0</v>
      </c>
      <c r="K11" s="29">
        <f t="shared" si="2"/>
        <v>0</v>
      </c>
      <c r="L11" s="29">
        <f t="shared" si="3"/>
        <v>0</v>
      </c>
      <c r="M11" s="29">
        <v>0</v>
      </c>
      <c r="N11" s="29">
        <f t="shared" si="4"/>
        <v>0</v>
      </c>
      <c r="O11" s="45"/>
      <c r="P11" s="45"/>
    </row>
    <row r="12" spans="1:16" ht="14.25" customHeight="1">
      <c r="A12" s="28" t="s">
        <v>18</v>
      </c>
      <c r="B12" s="26" t="s">
        <v>16</v>
      </c>
      <c r="C12" s="35">
        <v>370.8</v>
      </c>
      <c r="D12" s="35">
        <v>561.01</v>
      </c>
      <c r="E12" s="35">
        <v>0</v>
      </c>
      <c r="F12" s="35">
        <v>0</v>
      </c>
      <c r="G12" s="35">
        <f t="shared" si="1"/>
        <v>931.81</v>
      </c>
      <c r="H12" s="35">
        <v>212.5</v>
      </c>
      <c r="I12" s="35">
        <v>48.3</v>
      </c>
      <c r="J12" s="35">
        <v>9.2</v>
      </c>
      <c r="K12" s="35">
        <f t="shared" si="2"/>
        <v>270</v>
      </c>
      <c r="L12" s="35">
        <f t="shared" si="3"/>
        <v>1201.81</v>
      </c>
      <c r="M12" s="35">
        <v>1.2</v>
      </c>
      <c r="N12" s="35">
        <f t="shared" si="4"/>
        <v>1203.01</v>
      </c>
      <c r="O12" s="45"/>
      <c r="P12" s="45"/>
    </row>
    <row r="13" spans="1:16" ht="14.25" customHeight="1">
      <c r="A13" s="26" t="s">
        <v>31</v>
      </c>
      <c r="B13" s="26" t="s">
        <v>17</v>
      </c>
      <c r="C13" s="30">
        <v>18087</v>
      </c>
      <c r="D13" s="30">
        <v>33942</v>
      </c>
      <c r="E13" s="30">
        <v>0</v>
      </c>
      <c r="F13" s="30">
        <v>0</v>
      </c>
      <c r="G13" s="30">
        <f t="shared" si="1"/>
        <v>52029</v>
      </c>
      <c r="H13" s="30">
        <v>10946</v>
      </c>
      <c r="I13" s="30">
        <v>2290</v>
      </c>
      <c r="J13" s="30">
        <v>362</v>
      </c>
      <c r="K13" s="30">
        <f t="shared" si="2"/>
        <v>13598</v>
      </c>
      <c r="L13" s="30">
        <f t="shared" si="3"/>
        <v>65627</v>
      </c>
      <c r="M13" s="30">
        <v>102</v>
      </c>
      <c r="N13" s="30">
        <f t="shared" si="4"/>
        <v>65729</v>
      </c>
      <c r="O13" s="45"/>
      <c r="P13" s="45"/>
    </row>
    <row r="14" spans="1:16" ht="14.25" customHeight="1">
      <c r="A14" s="93" t="s">
        <v>19</v>
      </c>
      <c r="B14" s="26" t="s">
        <v>16</v>
      </c>
      <c r="C14" s="30">
        <v>39.5</v>
      </c>
      <c r="D14" s="30">
        <v>41.5</v>
      </c>
      <c r="E14" s="30">
        <v>0</v>
      </c>
      <c r="F14" s="30">
        <v>0</v>
      </c>
      <c r="G14" s="30">
        <f t="shared" si="1"/>
        <v>81</v>
      </c>
      <c r="H14" s="30">
        <v>18.6</v>
      </c>
      <c r="I14" s="30">
        <v>0.4</v>
      </c>
      <c r="J14" s="30">
        <v>0.7</v>
      </c>
      <c r="K14" s="30">
        <f t="shared" si="2"/>
        <v>19.7</v>
      </c>
      <c r="L14" s="30">
        <f t="shared" si="3"/>
        <v>100.7</v>
      </c>
      <c r="M14" s="30">
        <v>0</v>
      </c>
      <c r="N14" s="30">
        <f t="shared" si="4"/>
        <v>100.7</v>
      </c>
      <c r="O14" s="45"/>
      <c r="P14" s="45"/>
    </row>
    <row r="15" spans="1:16" ht="14.25" customHeight="1">
      <c r="A15" s="93"/>
      <c r="B15" s="26" t="s">
        <v>17</v>
      </c>
      <c r="C15" s="30">
        <v>7023</v>
      </c>
      <c r="D15" s="30">
        <v>8140</v>
      </c>
      <c r="E15" s="30"/>
      <c r="F15" s="30"/>
      <c r="G15" s="30">
        <f t="shared" si="1"/>
        <v>15163</v>
      </c>
      <c r="H15" s="30">
        <v>3207</v>
      </c>
      <c r="I15" s="30">
        <v>70</v>
      </c>
      <c r="J15" s="30">
        <v>199</v>
      </c>
      <c r="K15" s="30">
        <f t="shared" si="2"/>
        <v>3476</v>
      </c>
      <c r="L15" s="30">
        <f t="shared" si="3"/>
        <v>18639</v>
      </c>
      <c r="M15" s="30">
        <v>0</v>
      </c>
      <c r="N15" s="30">
        <f t="shared" si="4"/>
        <v>18639</v>
      </c>
      <c r="O15" s="45"/>
      <c r="P15" s="45"/>
    </row>
    <row r="16" spans="1:16" ht="14.25" customHeight="1">
      <c r="A16" s="93" t="s">
        <v>20</v>
      </c>
      <c r="B16" s="26" t="s">
        <v>16</v>
      </c>
      <c r="C16" s="35">
        <v>1202.39</v>
      </c>
      <c r="D16" s="35">
        <v>516.9</v>
      </c>
      <c r="E16" s="35">
        <v>0</v>
      </c>
      <c r="F16" s="35">
        <v>0</v>
      </c>
      <c r="G16" s="35">
        <f t="shared" si="1"/>
        <v>1719.29</v>
      </c>
      <c r="H16" s="35">
        <v>240.61</v>
      </c>
      <c r="I16" s="35">
        <v>11.1</v>
      </c>
      <c r="J16" s="35">
        <v>21.3</v>
      </c>
      <c r="K16" s="35">
        <f t="shared" si="2"/>
        <v>273.01</v>
      </c>
      <c r="L16" s="35">
        <f t="shared" si="3"/>
        <v>1992.3</v>
      </c>
      <c r="M16" s="35">
        <v>0.6</v>
      </c>
      <c r="N16" s="35">
        <f t="shared" si="4"/>
        <v>1992.8999999999999</v>
      </c>
      <c r="O16" s="45"/>
      <c r="P16" s="45"/>
    </row>
    <row r="17" spans="1:16" ht="14.25" customHeight="1">
      <c r="A17" s="93"/>
      <c r="B17" s="26" t="s">
        <v>17</v>
      </c>
      <c r="C17" s="30">
        <v>25607</v>
      </c>
      <c r="D17" s="30">
        <v>13077</v>
      </c>
      <c r="E17" s="30"/>
      <c r="F17" s="30"/>
      <c r="G17" s="30">
        <f t="shared" si="1"/>
        <v>38684</v>
      </c>
      <c r="H17" s="30">
        <v>4616</v>
      </c>
      <c r="I17" s="30">
        <v>313</v>
      </c>
      <c r="J17" s="30">
        <v>725</v>
      </c>
      <c r="K17" s="30">
        <f t="shared" si="2"/>
        <v>5654</v>
      </c>
      <c r="L17" s="30">
        <f t="shared" si="3"/>
        <v>44338</v>
      </c>
      <c r="M17" s="30">
        <v>6</v>
      </c>
      <c r="N17" s="30">
        <f t="shared" si="4"/>
        <v>44344</v>
      </c>
      <c r="O17" s="45"/>
      <c r="P17" s="45"/>
    </row>
    <row r="18" spans="1:16" ht="14.25" customHeight="1">
      <c r="A18" s="95" t="s">
        <v>53</v>
      </c>
      <c r="B18" s="26" t="s">
        <v>16</v>
      </c>
      <c r="C18" s="30">
        <v>0</v>
      </c>
      <c r="D18" s="30">
        <v>1.5</v>
      </c>
      <c r="E18" s="30">
        <v>0</v>
      </c>
      <c r="F18" s="30">
        <v>0</v>
      </c>
      <c r="G18" s="30">
        <f t="shared" si="1"/>
        <v>1.5</v>
      </c>
      <c r="H18" s="30">
        <v>1.3</v>
      </c>
      <c r="I18" s="30">
        <v>0</v>
      </c>
      <c r="J18" s="30">
        <v>1.1</v>
      </c>
      <c r="K18" s="30">
        <f t="shared" si="2"/>
        <v>2.4000000000000004</v>
      </c>
      <c r="L18" s="30">
        <f t="shared" si="3"/>
        <v>3.9000000000000004</v>
      </c>
      <c r="M18" s="30">
        <v>0</v>
      </c>
      <c r="N18" s="30">
        <f t="shared" si="4"/>
        <v>3.9000000000000004</v>
      </c>
      <c r="O18" s="45"/>
      <c r="P18" s="45"/>
    </row>
    <row r="19" spans="1:16" ht="14.25" customHeight="1">
      <c r="A19" s="95"/>
      <c r="B19" s="26" t="s">
        <v>17</v>
      </c>
      <c r="C19" s="30">
        <v>0</v>
      </c>
      <c r="D19" s="30">
        <v>155</v>
      </c>
      <c r="E19" s="30">
        <v>0</v>
      </c>
      <c r="F19" s="30">
        <v>0</v>
      </c>
      <c r="G19" s="30">
        <f t="shared" si="1"/>
        <v>155</v>
      </c>
      <c r="H19" s="30">
        <v>278</v>
      </c>
      <c r="I19" s="30">
        <v>0</v>
      </c>
      <c r="J19" s="30">
        <v>288</v>
      </c>
      <c r="K19" s="30">
        <f t="shared" si="2"/>
        <v>566</v>
      </c>
      <c r="L19" s="30">
        <f t="shared" si="3"/>
        <v>721</v>
      </c>
      <c r="M19" s="30">
        <v>0</v>
      </c>
      <c r="N19" s="30">
        <f t="shared" si="4"/>
        <v>721</v>
      </c>
      <c r="O19" s="45"/>
      <c r="P19" s="45"/>
    </row>
    <row r="20" spans="1:16" ht="14.25" customHeight="1">
      <c r="A20" s="95" t="s">
        <v>54</v>
      </c>
      <c r="B20" s="26" t="s">
        <v>16</v>
      </c>
      <c r="C20" s="30">
        <v>0</v>
      </c>
      <c r="D20" s="30">
        <v>0</v>
      </c>
      <c r="E20" s="30">
        <v>0</v>
      </c>
      <c r="F20" s="30">
        <v>0</v>
      </c>
      <c r="G20" s="30">
        <f t="shared" si="1"/>
        <v>0</v>
      </c>
      <c r="H20" s="30">
        <v>0</v>
      </c>
      <c r="I20" s="30">
        <v>0</v>
      </c>
      <c r="J20" s="30">
        <v>0</v>
      </c>
      <c r="K20" s="30">
        <f t="shared" si="2"/>
        <v>0</v>
      </c>
      <c r="L20" s="30">
        <f t="shared" si="3"/>
        <v>0</v>
      </c>
      <c r="M20" s="30">
        <v>0</v>
      </c>
      <c r="N20" s="30">
        <f t="shared" si="4"/>
        <v>0</v>
      </c>
      <c r="O20" s="45"/>
      <c r="P20" s="45"/>
    </row>
    <row r="21" spans="1:16" ht="14.25" customHeight="1">
      <c r="A21" s="95"/>
      <c r="B21" s="26" t="s">
        <v>17</v>
      </c>
      <c r="C21" s="30">
        <v>0</v>
      </c>
      <c r="D21" s="30">
        <v>0</v>
      </c>
      <c r="E21" s="30">
        <v>0</v>
      </c>
      <c r="F21" s="30">
        <v>0</v>
      </c>
      <c r="G21" s="30">
        <f t="shared" si="1"/>
        <v>0</v>
      </c>
      <c r="H21" s="30">
        <v>0</v>
      </c>
      <c r="I21" s="30">
        <v>0</v>
      </c>
      <c r="J21" s="30">
        <v>0</v>
      </c>
      <c r="K21" s="30">
        <f t="shared" si="2"/>
        <v>0</v>
      </c>
      <c r="L21" s="30">
        <f t="shared" si="3"/>
        <v>0</v>
      </c>
      <c r="M21" s="30">
        <v>0</v>
      </c>
      <c r="N21" s="30">
        <f t="shared" si="4"/>
        <v>0</v>
      </c>
      <c r="O21" s="45"/>
      <c r="P21" s="45"/>
    </row>
    <row r="22" spans="1:16" ht="14.25" customHeight="1">
      <c r="A22" s="28" t="s">
        <v>21</v>
      </c>
      <c r="B22" s="26" t="s">
        <v>16</v>
      </c>
      <c r="C22" s="30">
        <v>1</v>
      </c>
      <c r="D22" s="30">
        <v>0.4</v>
      </c>
      <c r="E22" s="30">
        <v>0</v>
      </c>
      <c r="F22" s="30">
        <v>0</v>
      </c>
      <c r="G22" s="30">
        <f t="shared" si="1"/>
        <v>1.4</v>
      </c>
      <c r="H22" s="30">
        <v>0.4</v>
      </c>
      <c r="I22" s="30">
        <v>0</v>
      </c>
      <c r="J22" s="30">
        <v>0</v>
      </c>
      <c r="K22" s="30">
        <f t="shared" si="2"/>
        <v>0.4</v>
      </c>
      <c r="L22" s="30">
        <f t="shared" si="3"/>
        <v>1.7999999999999998</v>
      </c>
      <c r="M22" s="30">
        <v>0</v>
      </c>
      <c r="N22" s="30">
        <f t="shared" si="4"/>
        <v>1.7999999999999998</v>
      </c>
      <c r="O22" s="45"/>
      <c r="P22" s="45"/>
    </row>
    <row r="23" spans="1:16" ht="14.25" customHeight="1">
      <c r="A23" s="28"/>
      <c r="B23" s="26" t="s">
        <v>17</v>
      </c>
      <c r="C23" s="30">
        <v>147</v>
      </c>
      <c r="D23" s="30">
        <v>82</v>
      </c>
      <c r="E23" s="30">
        <v>0</v>
      </c>
      <c r="F23" s="30">
        <v>0</v>
      </c>
      <c r="G23" s="30">
        <f t="shared" si="1"/>
        <v>229</v>
      </c>
      <c r="H23" s="30">
        <v>56</v>
      </c>
      <c r="I23" s="30">
        <v>0</v>
      </c>
      <c r="J23" s="30">
        <v>0</v>
      </c>
      <c r="K23" s="30">
        <f t="shared" si="2"/>
        <v>56</v>
      </c>
      <c r="L23" s="30">
        <f t="shared" si="3"/>
        <v>285</v>
      </c>
      <c r="M23" s="30">
        <v>0</v>
      </c>
      <c r="N23" s="30">
        <f t="shared" si="4"/>
        <v>285</v>
      </c>
      <c r="O23" s="45"/>
      <c r="P23" s="45"/>
    </row>
    <row r="24" spans="1:16" ht="14.25" customHeight="1">
      <c r="A24" s="93" t="s">
        <v>22</v>
      </c>
      <c r="B24" s="26" t="s">
        <v>16</v>
      </c>
      <c r="C24" s="30">
        <v>12.4</v>
      </c>
      <c r="D24" s="30">
        <v>3.8</v>
      </c>
      <c r="E24" s="30">
        <v>0</v>
      </c>
      <c r="F24" s="30">
        <v>0</v>
      </c>
      <c r="G24" s="30">
        <f t="shared" si="1"/>
        <v>16.2</v>
      </c>
      <c r="H24" s="30">
        <v>4.1</v>
      </c>
      <c r="I24" s="30">
        <v>0.5</v>
      </c>
      <c r="J24" s="30">
        <v>1.4</v>
      </c>
      <c r="K24" s="30">
        <f t="shared" si="2"/>
        <v>6</v>
      </c>
      <c r="L24" s="30">
        <f t="shared" si="3"/>
        <v>22.2</v>
      </c>
      <c r="M24" s="30">
        <v>0.3</v>
      </c>
      <c r="N24" s="30">
        <f t="shared" si="4"/>
        <v>22.5</v>
      </c>
      <c r="O24" s="45"/>
      <c r="P24" s="45"/>
    </row>
    <row r="25" spans="1:16" ht="14.25" customHeight="1">
      <c r="A25" s="93"/>
      <c r="B25" s="26" t="s">
        <v>17</v>
      </c>
      <c r="C25" s="30">
        <v>1160</v>
      </c>
      <c r="D25" s="30">
        <v>267</v>
      </c>
      <c r="E25" s="30">
        <v>0</v>
      </c>
      <c r="F25" s="30">
        <v>0</v>
      </c>
      <c r="G25" s="30">
        <f t="shared" si="1"/>
        <v>1427</v>
      </c>
      <c r="H25" s="30">
        <v>309</v>
      </c>
      <c r="I25" s="30">
        <v>34</v>
      </c>
      <c r="J25" s="30">
        <v>123</v>
      </c>
      <c r="K25" s="30">
        <f t="shared" si="2"/>
        <v>466</v>
      </c>
      <c r="L25" s="30">
        <f t="shared" si="3"/>
        <v>1893</v>
      </c>
      <c r="M25" s="30">
        <v>15</v>
      </c>
      <c r="N25" s="30">
        <f t="shared" si="4"/>
        <v>1908</v>
      </c>
      <c r="O25" s="45"/>
      <c r="P25" s="45"/>
    </row>
    <row r="26" spans="1:16" ht="14.25" customHeight="1">
      <c r="A26" s="93" t="s">
        <v>23</v>
      </c>
      <c r="B26" s="26" t="s">
        <v>16</v>
      </c>
      <c r="C26" s="30">
        <v>0</v>
      </c>
      <c r="D26" s="30">
        <v>0</v>
      </c>
      <c r="E26" s="30">
        <v>0</v>
      </c>
      <c r="F26" s="30">
        <v>0</v>
      </c>
      <c r="G26" s="30">
        <f t="shared" si="1"/>
        <v>0</v>
      </c>
      <c r="H26" s="30">
        <v>0</v>
      </c>
      <c r="I26" s="30">
        <v>0</v>
      </c>
      <c r="J26" s="30">
        <v>0</v>
      </c>
      <c r="K26" s="30">
        <f t="shared" si="2"/>
        <v>0</v>
      </c>
      <c r="L26" s="30">
        <f t="shared" si="3"/>
        <v>0</v>
      </c>
      <c r="M26" s="30">
        <v>0</v>
      </c>
      <c r="N26" s="30">
        <f t="shared" si="4"/>
        <v>0</v>
      </c>
      <c r="O26" s="45"/>
      <c r="P26" s="45"/>
    </row>
    <row r="27" spans="1:16" ht="14.25" customHeight="1">
      <c r="A27" s="93"/>
      <c r="B27" s="26" t="s">
        <v>17</v>
      </c>
      <c r="C27" s="30">
        <v>0</v>
      </c>
      <c r="D27" s="30">
        <v>0</v>
      </c>
      <c r="E27" s="30">
        <v>0</v>
      </c>
      <c r="F27" s="30">
        <v>0</v>
      </c>
      <c r="G27" s="30">
        <f t="shared" si="1"/>
        <v>0</v>
      </c>
      <c r="H27" s="30">
        <v>0</v>
      </c>
      <c r="I27" s="30">
        <v>0</v>
      </c>
      <c r="J27" s="30">
        <v>0</v>
      </c>
      <c r="K27" s="30">
        <f t="shared" si="2"/>
        <v>0</v>
      </c>
      <c r="L27" s="30">
        <f t="shared" si="3"/>
        <v>0</v>
      </c>
      <c r="M27" s="30">
        <v>0</v>
      </c>
      <c r="N27" s="30">
        <f t="shared" si="4"/>
        <v>0</v>
      </c>
      <c r="O27" s="45"/>
      <c r="P27" s="45"/>
    </row>
    <row r="28" spans="1:16" ht="14.25" customHeight="1">
      <c r="A28" s="93" t="s">
        <v>24</v>
      </c>
      <c r="B28" s="26" t="s">
        <v>16</v>
      </c>
      <c r="C28" s="30">
        <v>0.5</v>
      </c>
      <c r="D28" s="30">
        <v>0</v>
      </c>
      <c r="E28" s="30">
        <v>0</v>
      </c>
      <c r="F28" s="30">
        <v>0</v>
      </c>
      <c r="G28" s="30">
        <f t="shared" si="1"/>
        <v>0.5</v>
      </c>
      <c r="H28" s="30">
        <v>0</v>
      </c>
      <c r="I28" s="30">
        <v>0</v>
      </c>
      <c r="J28" s="30">
        <v>0</v>
      </c>
      <c r="K28" s="30">
        <f t="shared" si="2"/>
        <v>0</v>
      </c>
      <c r="L28" s="30">
        <f t="shared" si="3"/>
        <v>0.5</v>
      </c>
      <c r="M28" s="30">
        <v>0</v>
      </c>
      <c r="N28" s="30">
        <f t="shared" si="4"/>
        <v>0.5</v>
      </c>
      <c r="O28" s="45"/>
      <c r="P28" s="45"/>
    </row>
    <row r="29" spans="1:16" ht="14.25" customHeight="1">
      <c r="A29" s="93"/>
      <c r="B29" s="26" t="s">
        <v>17</v>
      </c>
      <c r="C29" s="30">
        <v>24</v>
      </c>
      <c r="D29" s="30">
        <v>0</v>
      </c>
      <c r="E29" s="30">
        <v>0</v>
      </c>
      <c r="F29" s="30">
        <v>0</v>
      </c>
      <c r="G29" s="30">
        <f t="shared" si="1"/>
        <v>24</v>
      </c>
      <c r="H29" s="30">
        <v>0</v>
      </c>
      <c r="I29" s="30">
        <v>0</v>
      </c>
      <c r="J29" s="30">
        <v>0</v>
      </c>
      <c r="K29" s="30">
        <f t="shared" si="2"/>
        <v>0</v>
      </c>
      <c r="L29" s="30">
        <f t="shared" si="3"/>
        <v>24</v>
      </c>
      <c r="M29" s="30">
        <v>0</v>
      </c>
      <c r="N29" s="30">
        <f t="shared" si="4"/>
        <v>24</v>
      </c>
      <c r="O29" s="45"/>
      <c r="P29" s="45"/>
    </row>
    <row r="30" spans="1:16" ht="14.25" customHeight="1">
      <c r="A30" s="93" t="s">
        <v>25</v>
      </c>
      <c r="B30" s="26" t="s">
        <v>16</v>
      </c>
      <c r="C30" s="35">
        <v>31.7</v>
      </c>
      <c r="D30" s="35">
        <v>20.31</v>
      </c>
      <c r="E30" s="35">
        <v>0.2</v>
      </c>
      <c r="F30" s="35">
        <v>0</v>
      </c>
      <c r="G30" s="35">
        <f t="shared" si="1"/>
        <v>52.21</v>
      </c>
      <c r="H30" s="35">
        <v>14.82</v>
      </c>
      <c r="I30" s="35">
        <v>2.1</v>
      </c>
      <c r="J30" s="35">
        <v>6.23</v>
      </c>
      <c r="K30" s="35">
        <f t="shared" si="2"/>
        <v>23.150000000000002</v>
      </c>
      <c r="L30" s="35">
        <f t="shared" si="3"/>
        <v>75.36</v>
      </c>
      <c r="M30" s="35">
        <v>1.6</v>
      </c>
      <c r="N30" s="35">
        <f t="shared" si="4"/>
        <v>76.96</v>
      </c>
      <c r="O30" s="45"/>
      <c r="P30" s="45"/>
    </row>
    <row r="31" spans="1:16" ht="14.25" customHeight="1">
      <c r="A31" s="93"/>
      <c r="B31" s="26" t="s">
        <v>17</v>
      </c>
      <c r="C31" s="30">
        <v>4677</v>
      </c>
      <c r="D31" s="30">
        <v>2937</v>
      </c>
      <c r="E31" s="30">
        <v>35</v>
      </c>
      <c r="F31" s="30">
        <v>0</v>
      </c>
      <c r="G31" s="30">
        <f t="shared" si="1"/>
        <v>7649</v>
      </c>
      <c r="H31" s="30">
        <v>1807</v>
      </c>
      <c r="I31" s="30">
        <v>318</v>
      </c>
      <c r="J31" s="30">
        <v>740</v>
      </c>
      <c r="K31" s="30">
        <f t="shared" si="2"/>
        <v>2865</v>
      </c>
      <c r="L31" s="30">
        <f t="shared" si="3"/>
        <v>10514</v>
      </c>
      <c r="M31" s="30">
        <v>169</v>
      </c>
      <c r="N31" s="30">
        <f t="shared" si="4"/>
        <v>10683</v>
      </c>
      <c r="O31" s="45"/>
      <c r="P31" s="45"/>
    </row>
    <row r="32" spans="1:16" ht="14.25" customHeight="1">
      <c r="A32" s="93" t="s">
        <v>26</v>
      </c>
      <c r="B32" s="26" t="s">
        <v>16</v>
      </c>
      <c r="C32" s="30">
        <v>0</v>
      </c>
      <c r="D32" s="30">
        <v>2</v>
      </c>
      <c r="E32" s="30">
        <v>0</v>
      </c>
      <c r="F32" s="30">
        <v>0</v>
      </c>
      <c r="G32" s="30">
        <f t="shared" si="1"/>
        <v>2</v>
      </c>
      <c r="H32" s="30">
        <v>0.2</v>
      </c>
      <c r="I32" s="30">
        <v>0</v>
      </c>
      <c r="J32" s="30">
        <v>0</v>
      </c>
      <c r="K32" s="30">
        <f t="shared" si="2"/>
        <v>0.2</v>
      </c>
      <c r="L32" s="30">
        <f t="shared" si="3"/>
        <v>2.2</v>
      </c>
      <c r="M32" s="30">
        <v>0</v>
      </c>
      <c r="N32" s="30">
        <f t="shared" si="4"/>
        <v>2.2</v>
      </c>
      <c r="O32" s="45"/>
      <c r="P32" s="45"/>
    </row>
    <row r="33" spans="1:16" ht="14.25" customHeight="1">
      <c r="A33" s="93"/>
      <c r="B33" s="26" t="s">
        <v>17</v>
      </c>
      <c r="C33" s="30">
        <v>0</v>
      </c>
      <c r="D33" s="30">
        <v>48</v>
      </c>
      <c r="E33" s="30">
        <v>0</v>
      </c>
      <c r="F33" s="30">
        <v>0</v>
      </c>
      <c r="G33" s="30">
        <f t="shared" si="1"/>
        <v>48</v>
      </c>
      <c r="H33" s="30">
        <v>9</v>
      </c>
      <c r="I33" s="30">
        <v>0</v>
      </c>
      <c r="J33" s="30">
        <v>0</v>
      </c>
      <c r="K33" s="30">
        <f t="shared" si="2"/>
        <v>9</v>
      </c>
      <c r="L33" s="30">
        <f t="shared" si="3"/>
        <v>57</v>
      </c>
      <c r="M33" s="30">
        <v>0</v>
      </c>
      <c r="N33" s="30">
        <f t="shared" si="4"/>
        <v>57</v>
      </c>
      <c r="O33" s="45"/>
      <c r="P33" s="45"/>
    </row>
    <row r="34" spans="1:16" ht="14.25" customHeight="1">
      <c r="A34" s="93" t="s">
        <v>27</v>
      </c>
      <c r="B34" s="26" t="s">
        <v>16</v>
      </c>
      <c r="C34" s="35">
        <v>0.13</v>
      </c>
      <c r="D34" s="35">
        <v>0</v>
      </c>
      <c r="E34" s="35">
        <v>0</v>
      </c>
      <c r="F34" s="35">
        <v>0</v>
      </c>
      <c r="G34" s="35">
        <f t="shared" si="1"/>
        <v>0.13</v>
      </c>
      <c r="H34" s="35">
        <v>0</v>
      </c>
      <c r="I34" s="35">
        <v>0</v>
      </c>
      <c r="J34" s="35">
        <v>0</v>
      </c>
      <c r="K34" s="35">
        <f t="shared" si="2"/>
        <v>0</v>
      </c>
      <c r="L34" s="35">
        <f t="shared" si="3"/>
        <v>0.13</v>
      </c>
      <c r="M34" s="35">
        <v>0</v>
      </c>
      <c r="N34" s="35">
        <f t="shared" si="4"/>
        <v>0.13</v>
      </c>
      <c r="O34" s="45"/>
      <c r="P34" s="45"/>
    </row>
    <row r="35" spans="1:16" ht="14.25" customHeight="1">
      <c r="A35" s="93"/>
      <c r="B35" s="26" t="s">
        <v>17</v>
      </c>
      <c r="C35" s="30">
        <v>21</v>
      </c>
      <c r="D35" s="30">
        <v>0</v>
      </c>
      <c r="E35" s="30">
        <v>0</v>
      </c>
      <c r="F35" s="30">
        <v>0</v>
      </c>
      <c r="G35" s="30">
        <f t="shared" si="1"/>
        <v>21</v>
      </c>
      <c r="H35" s="30">
        <v>0</v>
      </c>
      <c r="I35" s="30">
        <v>0</v>
      </c>
      <c r="J35" s="30">
        <v>0</v>
      </c>
      <c r="K35" s="30">
        <f t="shared" si="2"/>
        <v>0</v>
      </c>
      <c r="L35" s="30">
        <f t="shared" si="3"/>
        <v>21</v>
      </c>
      <c r="M35" s="30">
        <v>0</v>
      </c>
      <c r="N35" s="30">
        <f t="shared" si="4"/>
        <v>21</v>
      </c>
      <c r="O35" s="45"/>
      <c r="P35" s="45"/>
    </row>
    <row r="36" spans="1:16" ht="14.25" customHeight="1">
      <c r="A36" s="93" t="s">
        <v>28</v>
      </c>
      <c r="B36" s="26" t="s">
        <v>16</v>
      </c>
      <c r="C36" s="35">
        <v>0.21</v>
      </c>
      <c r="D36" s="35">
        <v>0</v>
      </c>
      <c r="E36" s="35">
        <v>0</v>
      </c>
      <c r="F36" s="35">
        <v>0</v>
      </c>
      <c r="G36" s="35">
        <f t="shared" si="1"/>
        <v>0.21</v>
      </c>
      <c r="H36" s="35">
        <v>0</v>
      </c>
      <c r="I36" s="35">
        <v>0</v>
      </c>
      <c r="J36" s="35">
        <v>0</v>
      </c>
      <c r="K36" s="35">
        <f t="shared" si="2"/>
        <v>0</v>
      </c>
      <c r="L36" s="35">
        <f t="shared" si="3"/>
        <v>0.21</v>
      </c>
      <c r="M36" s="35">
        <v>0</v>
      </c>
      <c r="N36" s="35">
        <f t="shared" si="4"/>
        <v>0.21</v>
      </c>
      <c r="O36" s="45"/>
      <c r="P36" s="45"/>
    </row>
    <row r="37" spans="1:16" ht="14.25" customHeight="1">
      <c r="A37" s="93"/>
      <c r="B37" s="26" t="s">
        <v>17</v>
      </c>
      <c r="C37" s="30">
        <v>14</v>
      </c>
      <c r="D37" s="30">
        <v>0</v>
      </c>
      <c r="E37" s="30">
        <v>0</v>
      </c>
      <c r="F37" s="30">
        <v>0</v>
      </c>
      <c r="G37" s="30">
        <f t="shared" si="1"/>
        <v>14</v>
      </c>
      <c r="H37" s="30">
        <v>0</v>
      </c>
      <c r="I37" s="30">
        <v>0</v>
      </c>
      <c r="J37" s="30">
        <v>0</v>
      </c>
      <c r="K37" s="30">
        <f t="shared" si="2"/>
        <v>0</v>
      </c>
      <c r="L37" s="30">
        <f t="shared" si="3"/>
        <v>14</v>
      </c>
      <c r="M37" s="30">
        <v>0</v>
      </c>
      <c r="N37" s="30">
        <f t="shared" si="4"/>
        <v>14</v>
      </c>
      <c r="O37" s="45"/>
      <c r="P37" s="45"/>
    </row>
    <row r="38" spans="1:16" ht="14.25" customHeight="1">
      <c r="A38" s="28" t="s">
        <v>29</v>
      </c>
      <c r="B38" s="26" t="s">
        <v>16</v>
      </c>
      <c r="C38" s="35">
        <f>C4+C12+C14+C16+C18+C20+C22+C24+C26+C28+C30+C32+C34+C36</f>
        <v>2246.53</v>
      </c>
      <c r="D38" s="35">
        <f aca="true" t="shared" si="5" ref="D38:N39">D4+D12+D14+D16+D18+D20+D22+D24+D26+D28+D30+D32+D34+D36</f>
        <v>1355.82</v>
      </c>
      <c r="E38" s="35">
        <f t="shared" si="5"/>
        <v>0.2</v>
      </c>
      <c r="F38" s="35">
        <f t="shared" si="5"/>
        <v>0</v>
      </c>
      <c r="G38" s="35">
        <f t="shared" si="5"/>
        <v>3602.55</v>
      </c>
      <c r="H38" s="35">
        <f t="shared" si="5"/>
        <v>1139.8300000000002</v>
      </c>
      <c r="I38" s="35">
        <f t="shared" si="5"/>
        <v>102.69999999999999</v>
      </c>
      <c r="J38" s="35">
        <f t="shared" si="5"/>
        <v>173.12999999999997</v>
      </c>
      <c r="K38" s="35">
        <f t="shared" si="5"/>
        <v>1415.6600000000005</v>
      </c>
      <c r="L38" s="35">
        <f t="shared" si="5"/>
        <v>5018.209999999999</v>
      </c>
      <c r="M38" s="35">
        <f t="shared" si="5"/>
        <v>25.800000000000004</v>
      </c>
      <c r="N38" s="35">
        <f>N4+N12+N14+N16+N18+N20+N22+N24+N26+N28+N30+N32+N34+N36</f>
        <v>5044.009999999999</v>
      </c>
      <c r="O38" s="48"/>
      <c r="P38" s="45"/>
    </row>
    <row r="39" spans="1:16" ht="14.25" customHeight="1">
      <c r="A39" s="26"/>
      <c r="B39" s="26" t="s">
        <v>17</v>
      </c>
      <c r="C39" s="30">
        <f>C5+C13+C15+C17+C19+C21+C23+C25+C27+C29+C31+C33+C35+C37</f>
        <v>222796</v>
      </c>
      <c r="D39" s="30">
        <f t="shared" si="5"/>
        <v>122166</v>
      </c>
      <c r="E39" s="30">
        <f t="shared" si="5"/>
        <v>35</v>
      </c>
      <c r="F39" s="30">
        <f t="shared" si="5"/>
        <v>0</v>
      </c>
      <c r="G39" s="30">
        <f t="shared" si="5"/>
        <v>344997</v>
      </c>
      <c r="H39" s="30">
        <f t="shared" si="5"/>
        <v>186126</v>
      </c>
      <c r="I39" s="30">
        <f t="shared" si="5"/>
        <v>14539</v>
      </c>
      <c r="J39" s="30">
        <f t="shared" si="5"/>
        <v>47271</v>
      </c>
      <c r="K39" s="30">
        <f t="shared" si="5"/>
        <v>247936</v>
      </c>
      <c r="L39" s="30">
        <f t="shared" si="5"/>
        <v>592933</v>
      </c>
      <c r="M39" s="30">
        <f t="shared" si="5"/>
        <v>4862</v>
      </c>
      <c r="N39" s="30">
        <f t="shared" si="5"/>
        <v>597795</v>
      </c>
      <c r="O39" s="45"/>
      <c r="P39" s="8"/>
    </row>
    <row r="40" spans="1:1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1:1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21" bottom="0.2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K45" sqref="K45"/>
    </sheetView>
  </sheetViews>
  <sheetFormatPr defaultColWidth="9.140625" defaultRowHeight="15"/>
  <cols>
    <col min="1" max="1" width="31.28125" style="71" customWidth="1"/>
    <col min="2" max="2" width="4.00390625" style="60" customWidth="1"/>
    <col min="3" max="4" width="9.140625" style="60" customWidth="1"/>
    <col min="5" max="5" width="6.57421875" style="60" customWidth="1"/>
    <col min="6" max="6" width="6.28125" style="60" customWidth="1"/>
    <col min="7" max="7" width="13.28125" style="60" customWidth="1"/>
    <col min="8" max="8" width="9.140625" style="60" customWidth="1"/>
    <col min="9" max="9" width="7.28125" style="60" customWidth="1"/>
    <col min="10" max="10" width="9.140625" style="60" customWidth="1"/>
    <col min="11" max="11" width="10.7109375" style="60" customWidth="1"/>
    <col min="12" max="12" width="7.8515625" style="60" customWidth="1"/>
    <col min="13" max="13" width="6.7109375" style="60" customWidth="1"/>
    <col min="14" max="14" width="12.421875" style="60" customWidth="1"/>
    <col min="15" max="16384" width="9.140625" style="60" customWidth="1"/>
  </cols>
  <sheetData>
    <row r="1" ht="12" customHeight="1">
      <c r="A1" s="71" t="s">
        <v>34</v>
      </c>
    </row>
    <row r="2" spans="1:16" ht="12" customHeight="1">
      <c r="A2" s="31" t="s">
        <v>0</v>
      </c>
      <c r="B2" s="61"/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5" t="s">
        <v>2</v>
      </c>
      <c r="O2" s="59"/>
      <c r="P2" s="59"/>
    </row>
    <row r="3" spans="1:16" ht="25.5" customHeight="1">
      <c r="A3" s="31" t="s">
        <v>3</v>
      </c>
      <c r="B3" s="61"/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/>
      <c r="O3" s="59"/>
      <c r="P3" s="59"/>
    </row>
    <row r="4" spans="1:16" ht="14.25" customHeight="1">
      <c r="A4" s="15" t="s">
        <v>15</v>
      </c>
      <c r="B4" s="61" t="s">
        <v>16</v>
      </c>
      <c r="C4" s="63">
        <f>C6+C8+C10</f>
        <v>508.03</v>
      </c>
      <c r="D4" s="63">
        <f aca="true" t="shared" si="0" ref="D4:N4">D6+D8+D10</f>
        <v>577.09</v>
      </c>
      <c r="E4" s="63">
        <f t="shared" si="0"/>
        <v>0</v>
      </c>
      <c r="F4" s="63">
        <f t="shared" si="0"/>
        <v>4.9</v>
      </c>
      <c r="G4" s="63">
        <f t="shared" si="0"/>
        <v>1090.02</v>
      </c>
      <c r="H4" s="63">
        <f t="shared" si="0"/>
        <v>1483.4800000000002</v>
      </c>
      <c r="I4" s="63">
        <f t="shared" si="0"/>
        <v>178.57</v>
      </c>
      <c r="J4" s="63">
        <f>J6+J8+J10</f>
        <v>817.1300000000001</v>
      </c>
      <c r="K4" s="63">
        <f t="shared" si="0"/>
        <v>2479.18</v>
      </c>
      <c r="L4" s="63">
        <f t="shared" si="0"/>
        <v>3569.2000000000003</v>
      </c>
      <c r="M4" s="63">
        <f t="shared" si="0"/>
        <v>1382.88</v>
      </c>
      <c r="N4" s="63">
        <f t="shared" si="0"/>
        <v>4952.08</v>
      </c>
      <c r="O4" s="59"/>
      <c r="P4" s="59"/>
    </row>
    <row r="5" spans="1:16" ht="14.25" customHeight="1">
      <c r="A5" s="15"/>
      <c r="B5" s="61" t="s">
        <v>32</v>
      </c>
      <c r="C5" s="62">
        <f>C7+C9+C11</f>
        <v>101609</v>
      </c>
      <c r="D5" s="62">
        <f aca="true" t="shared" si="1" ref="D5:N5">D7+D9+D11</f>
        <v>110741</v>
      </c>
      <c r="E5" s="62">
        <f t="shared" si="1"/>
        <v>0</v>
      </c>
      <c r="F5" s="62">
        <f t="shared" si="1"/>
        <v>855</v>
      </c>
      <c r="G5" s="62">
        <f t="shared" si="1"/>
        <v>213205</v>
      </c>
      <c r="H5" s="62">
        <f t="shared" si="1"/>
        <v>260035</v>
      </c>
      <c r="I5" s="62">
        <f>I7+I9+I11</f>
        <v>31753</v>
      </c>
      <c r="J5" s="62">
        <f t="shared" si="1"/>
        <v>148380</v>
      </c>
      <c r="K5" s="62">
        <f t="shared" si="1"/>
        <v>440168</v>
      </c>
      <c r="L5" s="62">
        <f t="shared" si="1"/>
        <v>653373</v>
      </c>
      <c r="M5" s="62">
        <f t="shared" si="1"/>
        <v>191766</v>
      </c>
      <c r="N5" s="62">
        <f t="shared" si="1"/>
        <v>845139</v>
      </c>
      <c r="O5" s="59"/>
      <c r="P5" s="64"/>
    </row>
    <row r="6" spans="1:17" ht="15" customHeight="1">
      <c r="A6" s="96" t="s">
        <v>55</v>
      </c>
      <c r="B6" s="61" t="s">
        <v>16</v>
      </c>
      <c r="C6" s="65">
        <v>160.7</v>
      </c>
      <c r="D6" s="65">
        <v>351.06</v>
      </c>
      <c r="E6" s="66">
        <v>0</v>
      </c>
      <c r="F6" s="66">
        <v>4.9</v>
      </c>
      <c r="G6" s="66">
        <f>SUM(C6:F6)</f>
        <v>516.66</v>
      </c>
      <c r="H6" s="65">
        <v>1093.14</v>
      </c>
      <c r="I6" s="65">
        <v>145.39</v>
      </c>
      <c r="J6" s="65">
        <v>661.83</v>
      </c>
      <c r="K6" s="66">
        <f>SUM(H6:J6)</f>
        <v>1900.3600000000001</v>
      </c>
      <c r="L6" s="66">
        <f>G6+K6</f>
        <v>2417.02</v>
      </c>
      <c r="M6" s="65">
        <v>1113.92</v>
      </c>
      <c r="N6" s="66">
        <f>SUM(L6:M6)</f>
        <v>3530.94</v>
      </c>
      <c r="O6" s="59"/>
      <c r="P6" s="64"/>
      <c r="Q6" s="64"/>
    </row>
    <row r="7" spans="1:16" ht="13.5" customHeight="1">
      <c r="A7" s="96"/>
      <c r="B7" s="61" t="s">
        <v>32</v>
      </c>
      <c r="C7" s="67">
        <v>33697</v>
      </c>
      <c r="D7" s="67">
        <v>85285</v>
      </c>
      <c r="E7" s="61">
        <v>0</v>
      </c>
      <c r="F7" s="61">
        <v>855</v>
      </c>
      <c r="G7" s="61">
        <f aca="true" t="shared" si="2" ref="G7:G37">SUM(C7:F7)</f>
        <v>119837</v>
      </c>
      <c r="H7" s="67">
        <v>214690</v>
      </c>
      <c r="I7" s="67">
        <v>29773</v>
      </c>
      <c r="J7" s="67">
        <v>141025</v>
      </c>
      <c r="K7" s="61">
        <f aca="true" t="shared" si="3" ref="K7:K37">SUM(H7:J7)</f>
        <v>385488</v>
      </c>
      <c r="L7" s="61">
        <f aca="true" t="shared" si="4" ref="L7:L37">G7+K7</f>
        <v>505325</v>
      </c>
      <c r="M7" s="67">
        <v>182503</v>
      </c>
      <c r="N7" s="61">
        <f aca="true" t="shared" si="5" ref="N7:N37">SUM(L7:M7)</f>
        <v>687828</v>
      </c>
      <c r="O7" s="68"/>
      <c r="P7" s="68"/>
    </row>
    <row r="8" spans="1:16" ht="27.75" customHeight="1">
      <c r="A8" s="96" t="s">
        <v>56</v>
      </c>
      <c r="B8" s="61" t="s">
        <v>16</v>
      </c>
      <c r="C8" s="66">
        <v>72.88</v>
      </c>
      <c r="D8" s="66">
        <v>143.2</v>
      </c>
      <c r="E8" s="66">
        <v>0</v>
      </c>
      <c r="F8" s="66">
        <v>0</v>
      </c>
      <c r="G8" s="66">
        <f t="shared" si="2"/>
        <v>216.07999999999998</v>
      </c>
      <c r="H8" s="66">
        <v>203.39</v>
      </c>
      <c r="I8" s="66">
        <v>33.18</v>
      </c>
      <c r="J8" s="66">
        <v>155.3</v>
      </c>
      <c r="K8" s="66">
        <f t="shared" si="3"/>
        <v>391.87</v>
      </c>
      <c r="L8" s="66">
        <f t="shared" si="4"/>
        <v>607.95</v>
      </c>
      <c r="M8" s="66">
        <v>268.96</v>
      </c>
      <c r="N8" s="66">
        <f t="shared" si="5"/>
        <v>876.9100000000001</v>
      </c>
      <c r="O8" s="68"/>
      <c r="P8" s="68"/>
    </row>
    <row r="9" spans="1:16" ht="15" customHeight="1">
      <c r="A9" s="96"/>
      <c r="B9" s="61" t="s">
        <v>32</v>
      </c>
      <c r="C9" s="67">
        <v>3978</v>
      </c>
      <c r="D9" s="61">
        <v>6820</v>
      </c>
      <c r="E9" s="61">
        <v>0</v>
      </c>
      <c r="F9" s="61">
        <v>0</v>
      </c>
      <c r="G9" s="61">
        <f t="shared" si="2"/>
        <v>10798</v>
      </c>
      <c r="H9" s="61">
        <v>7000</v>
      </c>
      <c r="I9" s="61">
        <v>1980</v>
      </c>
      <c r="J9" s="61">
        <v>7355</v>
      </c>
      <c r="K9" s="61">
        <f t="shared" si="3"/>
        <v>16335</v>
      </c>
      <c r="L9" s="61">
        <f t="shared" si="4"/>
        <v>27133</v>
      </c>
      <c r="M9" s="61">
        <v>9263</v>
      </c>
      <c r="N9" s="61">
        <f t="shared" si="5"/>
        <v>36396</v>
      </c>
      <c r="O9" s="68"/>
      <c r="P9" s="68"/>
    </row>
    <row r="10" spans="1:16" ht="14.25" customHeight="1">
      <c r="A10" s="96" t="s">
        <v>50</v>
      </c>
      <c r="B10" s="61" t="s">
        <v>16</v>
      </c>
      <c r="C10" s="66">
        <v>274.45</v>
      </c>
      <c r="D10" s="66">
        <v>82.83</v>
      </c>
      <c r="E10" s="66">
        <v>0</v>
      </c>
      <c r="F10" s="66">
        <v>0</v>
      </c>
      <c r="G10" s="66">
        <f t="shared" si="2"/>
        <v>357.28</v>
      </c>
      <c r="H10" s="66">
        <v>186.95</v>
      </c>
      <c r="I10" s="66">
        <v>0</v>
      </c>
      <c r="J10" s="66">
        <v>0</v>
      </c>
      <c r="K10" s="66">
        <f t="shared" si="3"/>
        <v>186.95</v>
      </c>
      <c r="L10" s="66">
        <f t="shared" si="4"/>
        <v>544.23</v>
      </c>
      <c r="M10" s="66">
        <v>0</v>
      </c>
      <c r="N10" s="66">
        <f t="shared" si="5"/>
        <v>544.23</v>
      </c>
      <c r="O10" s="68"/>
      <c r="P10" s="68"/>
    </row>
    <row r="11" spans="1:16" ht="14.25" customHeight="1">
      <c r="A11" s="96"/>
      <c r="B11" s="61" t="s">
        <v>32</v>
      </c>
      <c r="C11" s="61">
        <v>63934</v>
      </c>
      <c r="D11" s="61">
        <v>18636</v>
      </c>
      <c r="E11" s="61">
        <v>0</v>
      </c>
      <c r="F11" s="61">
        <v>0</v>
      </c>
      <c r="G11" s="61">
        <f t="shared" si="2"/>
        <v>82570</v>
      </c>
      <c r="H11" s="61">
        <v>38345</v>
      </c>
      <c r="I11" s="61">
        <v>0</v>
      </c>
      <c r="J11" s="61">
        <v>0</v>
      </c>
      <c r="K11" s="61">
        <f t="shared" si="3"/>
        <v>38345</v>
      </c>
      <c r="L11" s="61">
        <f t="shared" si="4"/>
        <v>120915</v>
      </c>
      <c r="M11" s="61">
        <v>0</v>
      </c>
      <c r="N11" s="61">
        <f t="shared" si="5"/>
        <v>120915</v>
      </c>
      <c r="O11" s="68"/>
      <c r="P11" s="59"/>
    </row>
    <row r="12" spans="1:16" ht="14.25" customHeight="1">
      <c r="A12" s="15" t="s">
        <v>18</v>
      </c>
      <c r="B12" s="61" t="s">
        <v>16</v>
      </c>
      <c r="C12" s="63">
        <v>741.63</v>
      </c>
      <c r="D12" s="63">
        <v>291.92</v>
      </c>
      <c r="E12" s="63">
        <v>1.17</v>
      </c>
      <c r="F12" s="63">
        <v>4.2</v>
      </c>
      <c r="G12" s="63">
        <f t="shared" si="2"/>
        <v>1038.92</v>
      </c>
      <c r="H12" s="63">
        <v>1664.44</v>
      </c>
      <c r="I12" s="63">
        <v>235.91</v>
      </c>
      <c r="J12" s="63">
        <v>143.06</v>
      </c>
      <c r="K12" s="63">
        <f t="shared" si="3"/>
        <v>2043.41</v>
      </c>
      <c r="L12" s="63">
        <f t="shared" si="4"/>
        <v>3082.33</v>
      </c>
      <c r="M12" s="63">
        <v>303.63</v>
      </c>
      <c r="N12" s="63">
        <f t="shared" si="5"/>
        <v>3385.96</v>
      </c>
      <c r="O12" s="68"/>
      <c r="P12" s="59"/>
    </row>
    <row r="13" spans="1:16" ht="14.25" customHeight="1">
      <c r="A13" s="31" t="s">
        <v>31</v>
      </c>
      <c r="B13" s="61" t="s">
        <v>32</v>
      </c>
      <c r="C13" s="62">
        <v>12843</v>
      </c>
      <c r="D13" s="62">
        <v>6786</v>
      </c>
      <c r="E13" s="62">
        <v>16</v>
      </c>
      <c r="F13" s="62">
        <v>38</v>
      </c>
      <c r="G13" s="62">
        <f t="shared" si="2"/>
        <v>19683</v>
      </c>
      <c r="H13" s="62">
        <v>35401</v>
      </c>
      <c r="I13" s="62">
        <v>5683</v>
      </c>
      <c r="J13" s="62">
        <v>2531</v>
      </c>
      <c r="K13" s="62">
        <f t="shared" si="3"/>
        <v>43615</v>
      </c>
      <c r="L13" s="62">
        <f t="shared" si="4"/>
        <v>63298</v>
      </c>
      <c r="M13" s="62">
        <v>5639</v>
      </c>
      <c r="N13" s="62">
        <f t="shared" si="5"/>
        <v>68937</v>
      </c>
      <c r="O13" s="68"/>
      <c r="P13" s="59"/>
    </row>
    <row r="14" spans="1:16" ht="14.25" customHeight="1">
      <c r="A14" s="96" t="s">
        <v>19</v>
      </c>
      <c r="B14" s="61" t="s">
        <v>16</v>
      </c>
      <c r="C14" s="63">
        <v>61.7</v>
      </c>
      <c r="D14" s="63">
        <v>32.05</v>
      </c>
      <c r="E14" s="63">
        <v>1.1</v>
      </c>
      <c r="F14" s="63">
        <v>3.6</v>
      </c>
      <c r="G14" s="63">
        <f t="shared" si="2"/>
        <v>98.44999999999999</v>
      </c>
      <c r="H14" s="63">
        <v>59.16</v>
      </c>
      <c r="I14" s="63">
        <v>3.8</v>
      </c>
      <c r="J14" s="63">
        <v>2.5</v>
      </c>
      <c r="K14" s="63">
        <f t="shared" si="3"/>
        <v>65.46</v>
      </c>
      <c r="L14" s="63">
        <f t="shared" si="4"/>
        <v>163.90999999999997</v>
      </c>
      <c r="M14" s="63">
        <v>2.3</v>
      </c>
      <c r="N14" s="63">
        <f t="shared" si="5"/>
        <v>166.20999999999998</v>
      </c>
      <c r="O14" s="59"/>
      <c r="P14" s="59"/>
    </row>
    <row r="15" spans="1:16" ht="14.25" customHeight="1">
      <c r="A15" s="96"/>
      <c r="B15" s="61" t="s">
        <v>32</v>
      </c>
      <c r="C15" s="62">
        <v>7667</v>
      </c>
      <c r="D15" s="62">
        <v>4387</v>
      </c>
      <c r="E15" s="62">
        <v>220</v>
      </c>
      <c r="F15" s="62">
        <v>467</v>
      </c>
      <c r="G15" s="62">
        <f t="shared" si="2"/>
        <v>12741</v>
      </c>
      <c r="H15" s="62">
        <v>7499</v>
      </c>
      <c r="I15" s="62">
        <v>373</v>
      </c>
      <c r="J15" s="62">
        <v>312</v>
      </c>
      <c r="K15" s="62">
        <f t="shared" si="3"/>
        <v>8184</v>
      </c>
      <c r="L15" s="62">
        <f t="shared" si="4"/>
        <v>20925</v>
      </c>
      <c r="M15" s="62">
        <v>251</v>
      </c>
      <c r="N15" s="62">
        <f t="shared" si="5"/>
        <v>21176</v>
      </c>
      <c r="O15" s="59"/>
      <c r="P15" s="59"/>
    </row>
    <row r="16" spans="1:16" ht="14.25" customHeight="1">
      <c r="A16" s="96" t="s">
        <v>20</v>
      </c>
      <c r="B16" s="61" t="s">
        <v>16</v>
      </c>
      <c r="C16" s="63">
        <v>1523.8</v>
      </c>
      <c r="D16" s="63">
        <v>297.13</v>
      </c>
      <c r="E16" s="63">
        <v>10.62</v>
      </c>
      <c r="F16" s="63">
        <v>14.56</v>
      </c>
      <c r="G16" s="63">
        <f t="shared" si="2"/>
        <v>1846.1099999999997</v>
      </c>
      <c r="H16" s="63">
        <v>632.56</v>
      </c>
      <c r="I16" s="63">
        <v>75.51</v>
      </c>
      <c r="J16" s="63">
        <v>54.23</v>
      </c>
      <c r="K16" s="63">
        <f t="shared" si="3"/>
        <v>762.3</v>
      </c>
      <c r="L16" s="63">
        <f t="shared" si="4"/>
        <v>2608.41</v>
      </c>
      <c r="M16" s="63">
        <v>145.97</v>
      </c>
      <c r="N16" s="63">
        <f t="shared" si="5"/>
        <v>2754.3799999999997</v>
      </c>
      <c r="O16" s="59"/>
      <c r="P16" s="59"/>
    </row>
    <row r="17" spans="1:16" ht="14.25" customHeight="1">
      <c r="A17" s="96"/>
      <c r="B17" s="61" t="s">
        <v>32</v>
      </c>
      <c r="C17" s="62">
        <v>14409</v>
      </c>
      <c r="D17" s="62">
        <v>4539</v>
      </c>
      <c r="E17" s="62">
        <v>35</v>
      </c>
      <c r="F17" s="62">
        <v>135</v>
      </c>
      <c r="G17" s="62">
        <f t="shared" si="2"/>
        <v>19118</v>
      </c>
      <c r="H17" s="62">
        <v>8225</v>
      </c>
      <c r="I17" s="62">
        <v>932</v>
      </c>
      <c r="J17" s="62">
        <v>665</v>
      </c>
      <c r="K17" s="62">
        <f t="shared" si="3"/>
        <v>9822</v>
      </c>
      <c r="L17" s="62">
        <f t="shared" si="4"/>
        <v>28940</v>
      </c>
      <c r="M17" s="62">
        <v>2165</v>
      </c>
      <c r="N17" s="62">
        <f t="shared" si="5"/>
        <v>31105</v>
      </c>
      <c r="O17" s="59"/>
      <c r="P17" s="59"/>
    </row>
    <row r="18" spans="1:16" ht="14.25" customHeight="1">
      <c r="A18" s="97" t="s">
        <v>57</v>
      </c>
      <c r="B18" s="61" t="s">
        <v>16</v>
      </c>
      <c r="C18" s="62">
        <v>8.4</v>
      </c>
      <c r="D18" s="62">
        <v>0.5</v>
      </c>
      <c r="E18" s="62">
        <v>0</v>
      </c>
      <c r="F18" s="62">
        <v>0</v>
      </c>
      <c r="G18" s="62">
        <f t="shared" si="2"/>
        <v>8.9</v>
      </c>
      <c r="H18" s="62">
        <v>0.4</v>
      </c>
      <c r="I18" s="62">
        <v>0</v>
      </c>
      <c r="J18" s="62">
        <v>0</v>
      </c>
      <c r="K18" s="62">
        <f t="shared" si="3"/>
        <v>0.4</v>
      </c>
      <c r="L18" s="62">
        <f t="shared" si="4"/>
        <v>9.3</v>
      </c>
      <c r="M18" s="62">
        <v>0</v>
      </c>
      <c r="N18" s="62">
        <f t="shared" si="5"/>
        <v>9.3</v>
      </c>
      <c r="O18" s="59"/>
      <c r="P18" s="59"/>
    </row>
    <row r="19" spans="1:16" ht="14.25" customHeight="1">
      <c r="A19" s="97"/>
      <c r="B19" s="61" t="s">
        <v>32</v>
      </c>
      <c r="C19" s="62">
        <v>1396</v>
      </c>
      <c r="D19" s="62">
        <v>138</v>
      </c>
      <c r="E19" s="62">
        <v>0</v>
      </c>
      <c r="F19" s="62">
        <v>0</v>
      </c>
      <c r="G19" s="62">
        <f t="shared" si="2"/>
        <v>1534</v>
      </c>
      <c r="H19" s="62">
        <v>12</v>
      </c>
      <c r="I19" s="62">
        <v>0</v>
      </c>
      <c r="J19" s="62">
        <v>0</v>
      </c>
      <c r="K19" s="62">
        <f t="shared" si="3"/>
        <v>12</v>
      </c>
      <c r="L19" s="62">
        <f t="shared" si="4"/>
        <v>1546</v>
      </c>
      <c r="M19" s="62">
        <v>0</v>
      </c>
      <c r="N19" s="62">
        <f t="shared" si="5"/>
        <v>1546</v>
      </c>
      <c r="O19" s="59"/>
      <c r="P19" s="59"/>
    </row>
    <row r="20" spans="1:16" ht="14.25" customHeight="1">
      <c r="A20" s="97" t="s">
        <v>58</v>
      </c>
      <c r="B20" s="61" t="s">
        <v>16</v>
      </c>
      <c r="C20" s="62">
        <v>0</v>
      </c>
      <c r="D20" s="62">
        <v>0</v>
      </c>
      <c r="E20" s="62">
        <v>0</v>
      </c>
      <c r="F20" s="62">
        <v>0</v>
      </c>
      <c r="G20" s="62">
        <f t="shared" si="2"/>
        <v>0</v>
      </c>
      <c r="H20" s="62">
        <v>0</v>
      </c>
      <c r="I20" s="62">
        <v>0</v>
      </c>
      <c r="J20" s="62">
        <v>0</v>
      </c>
      <c r="K20" s="62">
        <f t="shared" si="3"/>
        <v>0</v>
      </c>
      <c r="L20" s="62">
        <f t="shared" si="4"/>
        <v>0</v>
      </c>
      <c r="M20" s="62">
        <v>0</v>
      </c>
      <c r="N20" s="62">
        <f t="shared" si="5"/>
        <v>0</v>
      </c>
      <c r="O20" s="59"/>
      <c r="P20" s="59"/>
    </row>
    <row r="21" spans="1:16" ht="14.25" customHeight="1">
      <c r="A21" s="97"/>
      <c r="B21" s="61" t="s">
        <v>32</v>
      </c>
      <c r="C21" s="62">
        <v>0</v>
      </c>
      <c r="D21" s="62">
        <v>0</v>
      </c>
      <c r="E21" s="62">
        <v>0</v>
      </c>
      <c r="F21" s="62">
        <v>0</v>
      </c>
      <c r="G21" s="62">
        <f t="shared" si="2"/>
        <v>0</v>
      </c>
      <c r="H21" s="62">
        <v>0</v>
      </c>
      <c r="I21" s="62">
        <v>0</v>
      </c>
      <c r="J21" s="62">
        <v>0</v>
      </c>
      <c r="K21" s="62">
        <f t="shared" si="3"/>
        <v>0</v>
      </c>
      <c r="L21" s="62">
        <f t="shared" si="4"/>
        <v>0</v>
      </c>
      <c r="M21" s="62">
        <v>0</v>
      </c>
      <c r="N21" s="62">
        <f t="shared" si="5"/>
        <v>0</v>
      </c>
      <c r="O21" s="59"/>
      <c r="P21" s="59"/>
    </row>
    <row r="22" spans="1:16" ht="14.25" customHeight="1">
      <c r="A22" s="15" t="s">
        <v>21</v>
      </c>
      <c r="B22" s="61" t="s">
        <v>16</v>
      </c>
      <c r="C22" s="62">
        <v>0</v>
      </c>
      <c r="D22" s="62">
        <v>0</v>
      </c>
      <c r="E22" s="62">
        <v>0</v>
      </c>
      <c r="F22" s="62">
        <v>0</v>
      </c>
      <c r="G22" s="62">
        <f t="shared" si="2"/>
        <v>0</v>
      </c>
      <c r="H22" s="62">
        <v>0</v>
      </c>
      <c r="I22" s="62">
        <v>0</v>
      </c>
      <c r="J22" s="62">
        <v>0</v>
      </c>
      <c r="K22" s="62">
        <f t="shared" si="3"/>
        <v>0</v>
      </c>
      <c r="L22" s="62">
        <f t="shared" si="4"/>
        <v>0</v>
      </c>
      <c r="M22" s="62">
        <v>0</v>
      </c>
      <c r="N22" s="62">
        <f t="shared" si="5"/>
        <v>0</v>
      </c>
      <c r="O22" s="59"/>
      <c r="P22" s="59"/>
    </row>
    <row r="23" spans="1:16" ht="14.25" customHeight="1">
      <c r="A23" s="15"/>
      <c r="B23" s="61" t="s">
        <v>32</v>
      </c>
      <c r="C23" s="62">
        <v>0</v>
      </c>
      <c r="D23" s="62">
        <v>0</v>
      </c>
      <c r="E23" s="62">
        <v>0</v>
      </c>
      <c r="F23" s="62">
        <v>0</v>
      </c>
      <c r="G23" s="62">
        <f t="shared" si="2"/>
        <v>0</v>
      </c>
      <c r="H23" s="62">
        <v>0</v>
      </c>
      <c r="I23" s="62">
        <v>0</v>
      </c>
      <c r="J23" s="62">
        <v>0</v>
      </c>
      <c r="K23" s="62">
        <f t="shared" si="3"/>
        <v>0</v>
      </c>
      <c r="L23" s="62">
        <f t="shared" si="4"/>
        <v>0</v>
      </c>
      <c r="M23" s="62">
        <v>0</v>
      </c>
      <c r="N23" s="62">
        <f t="shared" si="5"/>
        <v>0</v>
      </c>
      <c r="O23" s="59"/>
      <c r="P23" s="59"/>
    </row>
    <row r="24" spans="1:16" ht="14.25" customHeight="1">
      <c r="A24" s="96" t="s">
        <v>22</v>
      </c>
      <c r="B24" s="61" t="s">
        <v>16</v>
      </c>
      <c r="C24" s="63">
        <v>9.65</v>
      </c>
      <c r="D24" s="63">
        <v>0.64</v>
      </c>
      <c r="E24" s="63">
        <v>0</v>
      </c>
      <c r="F24" s="63">
        <v>0</v>
      </c>
      <c r="G24" s="63">
        <f t="shared" si="2"/>
        <v>10.290000000000001</v>
      </c>
      <c r="H24" s="63">
        <v>5.34</v>
      </c>
      <c r="I24" s="63">
        <v>0.54</v>
      </c>
      <c r="J24" s="63">
        <v>0.97</v>
      </c>
      <c r="K24" s="63">
        <f t="shared" si="3"/>
        <v>6.85</v>
      </c>
      <c r="L24" s="63">
        <f t="shared" si="4"/>
        <v>17.14</v>
      </c>
      <c r="M24" s="63">
        <v>2.4</v>
      </c>
      <c r="N24" s="63">
        <f t="shared" si="5"/>
        <v>19.54</v>
      </c>
      <c r="O24" s="59"/>
      <c r="P24" s="59"/>
    </row>
    <row r="25" spans="1:16" ht="14.25" customHeight="1">
      <c r="A25" s="96"/>
      <c r="B25" s="61" t="s">
        <v>32</v>
      </c>
      <c r="C25" s="62">
        <v>1027</v>
      </c>
      <c r="D25" s="62">
        <v>40</v>
      </c>
      <c r="E25" s="62">
        <v>0</v>
      </c>
      <c r="F25" s="62">
        <v>0</v>
      </c>
      <c r="G25" s="62">
        <f t="shared" si="2"/>
        <v>1067</v>
      </c>
      <c r="H25" s="62">
        <v>236</v>
      </c>
      <c r="I25" s="62">
        <v>26</v>
      </c>
      <c r="J25" s="62">
        <v>153</v>
      </c>
      <c r="K25" s="62">
        <f t="shared" si="3"/>
        <v>415</v>
      </c>
      <c r="L25" s="62">
        <f t="shared" si="4"/>
        <v>1482</v>
      </c>
      <c r="M25" s="62">
        <v>31</v>
      </c>
      <c r="N25" s="62">
        <f t="shared" si="5"/>
        <v>1513</v>
      </c>
      <c r="O25" s="59"/>
      <c r="P25" s="59"/>
    </row>
    <row r="26" spans="1:16" ht="14.25" customHeight="1">
      <c r="A26" s="96" t="s">
        <v>23</v>
      </c>
      <c r="B26" s="61" t="s">
        <v>16</v>
      </c>
      <c r="C26" s="62">
        <v>0</v>
      </c>
      <c r="D26" s="62">
        <v>0</v>
      </c>
      <c r="E26" s="62">
        <v>0</v>
      </c>
      <c r="F26" s="62">
        <v>0</v>
      </c>
      <c r="G26" s="62">
        <f t="shared" si="2"/>
        <v>0</v>
      </c>
      <c r="H26" s="62">
        <v>0</v>
      </c>
      <c r="I26" s="62">
        <v>0</v>
      </c>
      <c r="J26" s="62">
        <v>0</v>
      </c>
      <c r="K26" s="62">
        <f t="shared" si="3"/>
        <v>0</v>
      </c>
      <c r="L26" s="62">
        <f t="shared" si="4"/>
        <v>0</v>
      </c>
      <c r="M26" s="62">
        <v>0</v>
      </c>
      <c r="N26" s="62">
        <f t="shared" si="5"/>
        <v>0</v>
      </c>
      <c r="O26" s="59"/>
      <c r="P26" s="59"/>
    </row>
    <row r="27" spans="1:16" ht="14.25" customHeight="1">
      <c r="A27" s="96"/>
      <c r="B27" s="61" t="s">
        <v>32</v>
      </c>
      <c r="C27" s="62">
        <v>0</v>
      </c>
      <c r="D27" s="62">
        <v>0</v>
      </c>
      <c r="E27" s="62">
        <v>0</v>
      </c>
      <c r="F27" s="62">
        <v>0</v>
      </c>
      <c r="G27" s="62">
        <f t="shared" si="2"/>
        <v>0</v>
      </c>
      <c r="H27" s="62">
        <v>0</v>
      </c>
      <c r="I27" s="62">
        <v>0</v>
      </c>
      <c r="J27" s="62">
        <v>0</v>
      </c>
      <c r="K27" s="62">
        <f t="shared" si="3"/>
        <v>0</v>
      </c>
      <c r="L27" s="62">
        <f t="shared" si="4"/>
        <v>0</v>
      </c>
      <c r="M27" s="62">
        <v>0</v>
      </c>
      <c r="N27" s="62">
        <f t="shared" si="5"/>
        <v>0</v>
      </c>
      <c r="O27" s="59"/>
      <c r="P27" s="59"/>
    </row>
    <row r="28" spans="1:16" ht="14.25" customHeight="1">
      <c r="A28" s="96" t="s">
        <v>24</v>
      </c>
      <c r="B28" s="61" t="s">
        <v>16</v>
      </c>
      <c r="C28" s="62">
        <v>0</v>
      </c>
      <c r="D28" s="62">
        <v>0</v>
      </c>
      <c r="E28" s="62">
        <v>0</v>
      </c>
      <c r="F28" s="62">
        <v>0</v>
      </c>
      <c r="G28" s="62">
        <f t="shared" si="2"/>
        <v>0</v>
      </c>
      <c r="H28" s="62">
        <v>0</v>
      </c>
      <c r="I28" s="62">
        <v>0</v>
      </c>
      <c r="J28" s="62">
        <v>0</v>
      </c>
      <c r="K28" s="62">
        <f t="shared" si="3"/>
        <v>0</v>
      </c>
      <c r="L28" s="62">
        <f t="shared" si="4"/>
        <v>0</v>
      </c>
      <c r="M28" s="62">
        <v>0</v>
      </c>
      <c r="N28" s="62">
        <f t="shared" si="5"/>
        <v>0</v>
      </c>
      <c r="O28" s="59"/>
      <c r="P28" s="59"/>
    </row>
    <row r="29" spans="1:16" ht="14.25" customHeight="1">
      <c r="A29" s="96"/>
      <c r="B29" s="61" t="s">
        <v>32</v>
      </c>
      <c r="C29" s="62">
        <v>0</v>
      </c>
      <c r="D29" s="62">
        <v>0</v>
      </c>
      <c r="E29" s="62">
        <v>0</v>
      </c>
      <c r="F29" s="62">
        <v>0</v>
      </c>
      <c r="G29" s="62">
        <f t="shared" si="2"/>
        <v>0</v>
      </c>
      <c r="H29" s="62">
        <v>0</v>
      </c>
      <c r="I29" s="62">
        <v>0</v>
      </c>
      <c r="J29" s="62">
        <v>0</v>
      </c>
      <c r="K29" s="62">
        <f t="shared" si="3"/>
        <v>0</v>
      </c>
      <c r="L29" s="62">
        <f t="shared" si="4"/>
        <v>0</v>
      </c>
      <c r="M29" s="62">
        <v>0</v>
      </c>
      <c r="N29" s="62">
        <f t="shared" si="5"/>
        <v>0</v>
      </c>
      <c r="O29" s="59"/>
      <c r="P29" s="59"/>
    </row>
    <row r="30" spans="1:16" ht="14.25" customHeight="1">
      <c r="A30" s="96" t="s">
        <v>25</v>
      </c>
      <c r="B30" s="61" t="s">
        <v>16</v>
      </c>
      <c r="C30" s="63">
        <v>12.99</v>
      </c>
      <c r="D30" s="63">
        <v>0</v>
      </c>
      <c r="E30" s="63">
        <v>0</v>
      </c>
      <c r="F30" s="63">
        <v>0</v>
      </c>
      <c r="G30" s="63">
        <f t="shared" si="2"/>
        <v>12.99</v>
      </c>
      <c r="H30" s="63">
        <v>3.29</v>
      </c>
      <c r="I30" s="63">
        <v>0.26</v>
      </c>
      <c r="J30" s="63">
        <v>0</v>
      </c>
      <c r="K30" s="63">
        <f t="shared" si="3"/>
        <v>3.55</v>
      </c>
      <c r="L30" s="63">
        <f t="shared" si="4"/>
        <v>16.54</v>
      </c>
      <c r="M30" s="63">
        <v>0.84</v>
      </c>
      <c r="N30" s="63">
        <f t="shared" si="5"/>
        <v>17.38</v>
      </c>
      <c r="O30" s="59"/>
      <c r="P30" s="59"/>
    </row>
    <row r="31" spans="1:16" ht="14.25" customHeight="1">
      <c r="A31" s="96"/>
      <c r="B31" s="61" t="s">
        <v>32</v>
      </c>
      <c r="C31" s="62">
        <v>823</v>
      </c>
      <c r="D31" s="62">
        <v>0</v>
      </c>
      <c r="E31" s="62">
        <v>0</v>
      </c>
      <c r="F31" s="62">
        <v>0</v>
      </c>
      <c r="G31" s="62">
        <f t="shared" si="2"/>
        <v>823</v>
      </c>
      <c r="H31" s="62">
        <v>299</v>
      </c>
      <c r="I31" s="62">
        <v>16</v>
      </c>
      <c r="J31" s="62">
        <v>0</v>
      </c>
      <c r="K31" s="62">
        <f t="shared" si="3"/>
        <v>315</v>
      </c>
      <c r="L31" s="62">
        <f t="shared" si="4"/>
        <v>1138</v>
      </c>
      <c r="M31" s="62">
        <v>64</v>
      </c>
      <c r="N31" s="62">
        <f t="shared" si="5"/>
        <v>1202</v>
      </c>
      <c r="O31" s="59"/>
      <c r="P31" s="59"/>
    </row>
    <row r="32" spans="1:16" ht="14.25" customHeight="1">
      <c r="A32" s="96" t="s">
        <v>26</v>
      </c>
      <c r="B32" s="61" t="s">
        <v>16</v>
      </c>
      <c r="C32" s="63">
        <v>46.79</v>
      </c>
      <c r="D32" s="63">
        <v>18.73</v>
      </c>
      <c r="E32" s="63">
        <v>0</v>
      </c>
      <c r="F32" s="63">
        <v>1</v>
      </c>
      <c r="G32" s="63">
        <f t="shared" si="2"/>
        <v>66.52</v>
      </c>
      <c r="H32" s="63">
        <v>31.14</v>
      </c>
      <c r="I32" s="63">
        <v>6.06</v>
      </c>
      <c r="J32" s="63">
        <v>3.3</v>
      </c>
      <c r="K32" s="63">
        <f t="shared" si="3"/>
        <v>40.5</v>
      </c>
      <c r="L32" s="63">
        <f t="shared" si="4"/>
        <v>107.02</v>
      </c>
      <c r="M32" s="63">
        <v>13.85</v>
      </c>
      <c r="N32" s="63">
        <f t="shared" si="5"/>
        <v>120.86999999999999</v>
      </c>
      <c r="O32" s="59"/>
      <c r="P32" s="59"/>
    </row>
    <row r="33" spans="1:16" ht="14.25" customHeight="1">
      <c r="A33" s="96"/>
      <c r="B33" s="61" t="s">
        <v>32</v>
      </c>
      <c r="C33" s="62">
        <v>1948</v>
      </c>
      <c r="D33" s="62">
        <v>215</v>
      </c>
      <c r="E33" s="62">
        <v>0</v>
      </c>
      <c r="F33" s="62">
        <v>14</v>
      </c>
      <c r="G33" s="62">
        <f t="shared" si="2"/>
        <v>2177</v>
      </c>
      <c r="H33" s="62">
        <v>490</v>
      </c>
      <c r="I33" s="62">
        <v>73</v>
      </c>
      <c r="J33" s="62">
        <v>69</v>
      </c>
      <c r="K33" s="62">
        <f t="shared" si="3"/>
        <v>632</v>
      </c>
      <c r="L33" s="62">
        <f t="shared" si="4"/>
        <v>2809</v>
      </c>
      <c r="M33" s="62">
        <v>192</v>
      </c>
      <c r="N33" s="62">
        <f t="shared" si="5"/>
        <v>3001</v>
      </c>
      <c r="O33" s="59"/>
      <c r="P33" s="59"/>
    </row>
    <row r="34" spans="1:16" ht="14.25" customHeight="1">
      <c r="A34" s="96" t="s">
        <v>27</v>
      </c>
      <c r="B34" s="61" t="s">
        <v>16</v>
      </c>
      <c r="C34" s="63">
        <v>0.58</v>
      </c>
      <c r="D34" s="63">
        <v>0</v>
      </c>
      <c r="E34" s="63">
        <v>0</v>
      </c>
      <c r="F34" s="63">
        <v>0</v>
      </c>
      <c r="G34" s="63">
        <f t="shared" si="2"/>
        <v>0.58</v>
      </c>
      <c r="H34" s="63">
        <v>1.4</v>
      </c>
      <c r="I34" s="63">
        <v>1.2</v>
      </c>
      <c r="J34" s="63">
        <v>0</v>
      </c>
      <c r="K34" s="63">
        <f t="shared" si="3"/>
        <v>2.5999999999999996</v>
      </c>
      <c r="L34" s="63">
        <f t="shared" si="4"/>
        <v>3.1799999999999997</v>
      </c>
      <c r="M34" s="63">
        <v>0</v>
      </c>
      <c r="N34" s="63">
        <f t="shared" si="5"/>
        <v>3.1799999999999997</v>
      </c>
      <c r="O34" s="59"/>
      <c r="P34" s="59"/>
    </row>
    <row r="35" spans="1:16" ht="14.25" customHeight="1">
      <c r="A35" s="96"/>
      <c r="B35" s="61" t="s">
        <v>32</v>
      </c>
      <c r="C35" s="62">
        <v>169</v>
      </c>
      <c r="D35" s="62">
        <v>0</v>
      </c>
      <c r="E35" s="62">
        <v>0</v>
      </c>
      <c r="F35" s="62">
        <v>0</v>
      </c>
      <c r="G35" s="62">
        <f>SUM(C35:F35)</f>
        <v>169</v>
      </c>
      <c r="H35" s="62">
        <v>258</v>
      </c>
      <c r="I35" s="62">
        <v>219</v>
      </c>
      <c r="J35" s="62">
        <v>0</v>
      </c>
      <c r="K35" s="62">
        <f t="shared" si="3"/>
        <v>477</v>
      </c>
      <c r="L35" s="62">
        <f t="shared" si="4"/>
        <v>646</v>
      </c>
      <c r="M35" s="62">
        <v>0</v>
      </c>
      <c r="N35" s="62">
        <f t="shared" si="5"/>
        <v>646</v>
      </c>
      <c r="O35" s="59"/>
      <c r="P35" s="59"/>
    </row>
    <row r="36" spans="1:16" ht="14.25" customHeight="1">
      <c r="A36" s="96" t="s">
        <v>28</v>
      </c>
      <c r="B36" s="61" t="s">
        <v>16</v>
      </c>
      <c r="C36" s="62">
        <v>4.6</v>
      </c>
      <c r="D36" s="62">
        <v>0</v>
      </c>
      <c r="E36" s="62">
        <v>0</v>
      </c>
      <c r="F36" s="62">
        <v>0</v>
      </c>
      <c r="G36" s="62">
        <f t="shared" si="2"/>
        <v>4.6</v>
      </c>
      <c r="H36" s="62">
        <v>8.5</v>
      </c>
      <c r="I36" s="62">
        <v>0.9</v>
      </c>
      <c r="J36" s="62">
        <v>0</v>
      </c>
      <c r="K36" s="62">
        <f t="shared" si="3"/>
        <v>9.4</v>
      </c>
      <c r="L36" s="62">
        <f t="shared" si="4"/>
        <v>14</v>
      </c>
      <c r="M36" s="62">
        <v>0</v>
      </c>
      <c r="N36" s="62">
        <f t="shared" si="5"/>
        <v>14</v>
      </c>
      <c r="O36" s="59"/>
      <c r="P36" s="59"/>
    </row>
    <row r="37" spans="1:16" ht="14.25" customHeight="1">
      <c r="A37" s="96"/>
      <c r="B37" s="61" t="s">
        <v>32</v>
      </c>
      <c r="C37" s="62">
        <v>88</v>
      </c>
      <c r="D37" s="62">
        <v>0</v>
      </c>
      <c r="E37" s="62">
        <v>0</v>
      </c>
      <c r="F37" s="62">
        <v>0</v>
      </c>
      <c r="G37" s="62">
        <f t="shared" si="2"/>
        <v>88</v>
      </c>
      <c r="H37" s="62">
        <v>167</v>
      </c>
      <c r="I37" s="62">
        <v>34</v>
      </c>
      <c r="J37" s="62">
        <v>0</v>
      </c>
      <c r="K37" s="62">
        <f t="shared" si="3"/>
        <v>201</v>
      </c>
      <c r="L37" s="62">
        <f t="shared" si="4"/>
        <v>289</v>
      </c>
      <c r="M37" s="62">
        <v>0</v>
      </c>
      <c r="N37" s="62">
        <f t="shared" si="5"/>
        <v>289</v>
      </c>
      <c r="O37" s="59"/>
      <c r="P37" s="59"/>
    </row>
    <row r="38" spans="1:16" ht="14.25" customHeight="1">
      <c r="A38" s="15" t="s">
        <v>29</v>
      </c>
      <c r="B38" s="61" t="s">
        <v>16</v>
      </c>
      <c r="C38" s="63">
        <f>C4+C12+C14+C16+C18+C20+C22+C24+C26+C28+C30+C32+C34+C36</f>
        <v>2918.1699999999996</v>
      </c>
      <c r="D38" s="63">
        <f aca="true" t="shared" si="6" ref="D38:M38">D4+D12+D14+D16+D18+D20+D22+D24+D26+D28+D30+D32+D34+D36</f>
        <v>1218.0600000000002</v>
      </c>
      <c r="E38" s="63">
        <f t="shared" si="6"/>
        <v>12.889999999999999</v>
      </c>
      <c r="F38" s="63">
        <f t="shared" si="6"/>
        <v>28.26</v>
      </c>
      <c r="G38" s="63">
        <f t="shared" si="6"/>
        <v>4177.38</v>
      </c>
      <c r="H38" s="63">
        <f t="shared" si="6"/>
        <v>3889.71</v>
      </c>
      <c r="I38" s="63">
        <f t="shared" si="6"/>
        <v>502.75</v>
      </c>
      <c r="J38" s="63">
        <f t="shared" si="6"/>
        <v>1021.19</v>
      </c>
      <c r="K38" s="63">
        <f t="shared" si="6"/>
        <v>5413.650000000001</v>
      </c>
      <c r="L38" s="63">
        <f t="shared" si="6"/>
        <v>9591.03</v>
      </c>
      <c r="M38" s="63">
        <f t="shared" si="6"/>
        <v>1851.8700000000001</v>
      </c>
      <c r="N38" s="63">
        <f>N4+N12+N14+N16+N18+N20+N22+N24+N26+N28+N30+N32+N34+N36</f>
        <v>11442.9</v>
      </c>
      <c r="O38" s="69"/>
      <c r="P38" s="70"/>
    </row>
    <row r="39" spans="1:16" ht="14.25" customHeight="1">
      <c r="A39" s="31"/>
      <c r="B39" s="61" t="s">
        <v>32</v>
      </c>
      <c r="C39" s="62">
        <f>C5+C13+C15+C17+C19+C21+C23+C25+C27+C29+C31+C33+C35+C37</f>
        <v>141979</v>
      </c>
      <c r="D39" s="62">
        <f aca="true" t="shared" si="7" ref="D39:N39">D5+D13+D15+D17+D19+D21+D23+D25+D27+D29+D31+D33+D35+D37</f>
        <v>126846</v>
      </c>
      <c r="E39" s="62">
        <f t="shared" si="7"/>
        <v>271</v>
      </c>
      <c r="F39" s="62">
        <f t="shared" si="7"/>
        <v>1509</v>
      </c>
      <c r="G39" s="62">
        <f t="shared" si="7"/>
        <v>270605</v>
      </c>
      <c r="H39" s="62">
        <f t="shared" si="7"/>
        <v>312622</v>
      </c>
      <c r="I39" s="62">
        <f t="shared" si="7"/>
        <v>39109</v>
      </c>
      <c r="J39" s="62">
        <f t="shared" si="7"/>
        <v>152110</v>
      </c>
      <c r="K39" s="62">
        <f t="shared" si="7"/>
        <v>503841</v>
      </c>
      <c r="L39" s="62">
        <f t="shared" si="7"/>
        <v>774446</v>
      </c>
      <c r="M39" s="62">
        <f t="shared" si="7"/>
        <v>200108</v>
      </c>
      <c r="N39" s="62">
        <f t="shared" si="7"/>
        <v>974554</v>
      </c>
      <c r="O39" s="59"/>
      <c r="P39" s="70"/>
    </row>
    <row r="40" spans="1:16" ht="12.75">
      <c r="A40" s="7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2.75">
      <c r="A41" s="7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2.75">
      <c r="A42" s="7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>
      <c r="A43" s="7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2.75">
      <c r="A44" s="7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2.75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12.75">
      <c r="A46" s="7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2.75">
      <c r="A47" s="7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2.75">
      <c r="A48" s="7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2.75">
      <c r="A49" s="7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12.75">
      <c r="A50" s="7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2.75">
      <c r="A51" s="7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2.75">
      <c r="A52" s="7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2.75">
      <c r="A53" s="7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ht="12.7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2.75">
      <c r="A55" s="7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12.75">
      <c r="A56" s="7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12.75">
      <c r="A57" s="7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12.75">
      <c r="A58" s="7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2.7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2.75">
      <c r="A60" s="7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ht="12.75">
      <c r="A61" s="7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2.75">
      <c r="A62" s="7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2.75">
      <c r="A63" s="7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2.75">
      <c r="A64" s="7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2.75">
      <c r="A65" s="7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2.75">
      <c r="A66" s="7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2.75">
      <c r="A67" s="7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2.75">
      <c r="A68" s="7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ht="12.75">
      <c r="A69" s="7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 ht="12.75">
      <c r="A70" s="7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 ht="12.75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12.75">
      <c r="A72" s="7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12.75">
      <c r="A73" s="7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12.75">
      <c r="A74" s="72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ht="12.75">
      <c r="A75" s="7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12.75">
      <c r="A76" s="7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12.75">
      <c r="A77" s="72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ht="12.75">
      <c r="A78" s="72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ht="12.75">
      <c r="A79" s="72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ht="12.75">
      <c r="A80" s="72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ht="12.75">
      <c r="A81" s="7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1:16" ht="12.75">
      <c r="A82" s="72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2.75">
      <c r="A83" s="72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12.75">
      <c r="A84" s="72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ht="12.75">
      <c r="A85" s="72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19" bottom="0.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1.421875" style="44" customWidth="1"/>
    <col min="2" max="2" width="4.00390625" style="44" customWidth="1"/>
    <col min="3" max="4" width="9.140625" style="44" customWidth="1"/>
    <col min="5" max="5" width="6.140625" style="44" customWidth="1"/>
    <col min="6" max="6" width="5.8515625" style="44" customWidth="1"/>
    <col min="7" max="7" width="12.421875" style="44" customWidth="1"/>
    <col min="8" max="8" width="9.140625" style="44" customWidth="1"/>
    <col min="9" max="9" width="8.00390625" style="44" customWidth="1"/>
    <col min="10" max="10" width="9.140625" style="44" customWidth="1"/>
    <col min="11" max="11" width="11.57421875" style="44" customWidth="1"/>
    <col min="12" max="12" width="7.8515625" style="44" customWidth="1"/>
    <col min="13" max="13" width="7.421875" style="44" customWidth="1"/>
    <col min="14" max="14" width="11.421875" style="44" customWidth="1"/>
    <col min="15" max="16384" width="9.140625" style="44" customWidth="1"/>
  </cols>
  <sheetData>
    <row r="1" ht="12.75" customHeight="1">
      <c r="A1" s="44" t="s">
        <v>33</v>
      </c>
    </row>
    <row r="2" spans="1:16" ht="11.25" customHeight="1">
      <c r="A2" s="27" t="s">
        <v>0</v>
      </c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17" t="s">
        <v>2</v>
      </c>
      <c r="O2" s="45"/>
      <c r="P2" s="45"/>
    </row>
    <row r="3" spans="1:16" ht="24.75" customHeight="1">
      <c r="A3" s="29" t="s">
        <v>3</v>
      </c>
      <c r="B3" s="29"/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/>
      <c r="O3" s="45"/>
      <c r="P3" s="45"/>
    </row>
    <row r="4" spans="1:16" ht="13.5" customHeight="1">
      <c r="A4" s="30" t="s">
        <v>15</v>
      </c>
      <c r="B4" s="29" t="s">
        <v>16</v>
      </c>
      <c r="C4" s="35">
        <f>C6+C8+C10</f>
        <v>1095.93</v>
      </c>
      <c r="D4" s="35">
        <f aca="true" t="shared" si="0" ref="D4:N5">D6+D8+D10</f>
        <v>785.4900000000001</v>
      </c>
      <c r="E4" s="35">
        <f t="shared" si="0"/>
        <v>0</v>
      </c>
      <c r="F4" s="35">
        <f t="shared" si="0"/>
        <v>4.9</v>
      </c>
      <c r="G4" s="35">
        <f t="shared" si="0"/>
        <v>1886.3200000000002</v>
      </c>
      <c r="H4" s="35">
        <f t="shared" si="0"/>
        <v>2130.78</v>
      </c>
      <c r="I4" s="35">
        <f t="shared" si="0"/>
        <v>218.87</v>
      </c>
      <c r="J4" s="35">
        <f t="shared" si="0"/>
        <v>950.3299999999999</v>
      </c>
      <c r="K4" s="35">
        <f t="shared" si="0"/>
        <v>3299.9800000000005</v>
      </c>
      <c r="L4" s="35">
        <f t="shared" si="0"/>
        <v>5186.300000000001</v>
      </c>
      <c r="M4" s="35">
        <f t="shared" si="0"/>
        <v>1404.98</v>
      </c>
      <c r="N4" s="35">
        <f t="shared" si="0"/>
        <v>6591.280000000001</v>
      </c>
      <c r="O4" s="45"/>
      <c r="P4" s="45"/>
    </row>
    <row r="5" spans="1:16" ht="14.25" customHeight="1">
      <c r="A5" s="30"/>
      <c r="B5" s="29" t="s">
        <v>17</v>
      </c>
      <c r="C5" s="30">
        <f>C7+C9+C11</f>
        <v>267645</v>
      </c>
      <c r="D5" s="30">
        <f t="shared" si="0"/>
        <v>174259</v>
      </c>
      <c r="E5" s="30">
        <f t="shared" si="0"/>
        <v>0</v>
      </c>
      <c r="F5" s="30">
        <f t="shared" si="0"/>
        <v>855</v>
      </c>
      <c r="G5" s="30">
        <f t="shared" si="0"/>
        <v>442759</v>
      </c>
      <c r="H5" s="30">
        <f t="shared" si="0"/>
        <v>424933</v>
      </c>
      <c r="I5" s="30">
        <f t="shared" si="0"/>
        <v>43267</v>
      </c>
      <c r="J5" s="30">
        <f t="shared" si="0"/>
        <v>193214</v>
      </c>
      <c r="K5" s="30">
        <f t="shared" si="0"/>
        <v>661414</v>
      </c>
      <c r="L5" s="30">
        <f t="shared" si="0"/>
        <v>1104173</v>
      </c>
      <c r="M5" s="30">
        <f t="shared" si="0"/>
        <v>196336</v>
      </c>
      <c r="N5" s="30">
        <f t="shared" si="0"/>
        <v>1300509</v>
      </c>
      <c r="O5" s="45"/>
      <c r="P5" s="8"/>
    </row>
    <row r="6" spans="1:16" ht="15" customHeight="1">
      <c r="A6" s="98" t="s">
        <v>51</v>
      </c>
      <c r="B6" s="29" t="s">
        <v>16</v>
      </c>
      <c r="C6" s="46">
        <f>'Latgale pārējie'!C6+'Latgale valsts'!C6</f>
        <v>734.4000000000001</v>
      </c>
      <c r="D6" s="46">
        <f>'Latgale pārējie'!D6+'Latgale valsts'!D6</f>
        <v>559.46</v>
      </c>
      <c r="E6" s="46">
        <f>'Latgale pārējie'!E6+'Latgale valsts'!E6</f>
        <v>0</v>
      </c>
      <c r="F6" s="46">
        <f>'Latgale pārējie'!F6+'Latgale valsts'!F6</f>
        <v>4.9</v>
      </c>
      <c r="G6" s="36">
        <f>SUM(C6:F6)</f>
        <v>1298.7600000000002</v>
      </c>
      <c r="H6" s="46">
        <f>'Latgale pārējie'!H6+'Latgale valsts'!H6</f>
        <v>1736.3400000000001</v>
      </c>
      <c r="I6" s="46">
        <f>'Latgale pārējie'!I6+'Latgale valsts'!I6</f>
        <v>185.69</v>
      </c>
      <c r="J6" s="46">
        <f>'Latgale pārējie'!J6+'Latgale valsts'!J6</f>
        <v>795.03</v>
      </c>
      <c r="K6" s="36">
        <f>SUM(H6:J6)</f>
        <v>2717.0600000000004</v>
      </c>
      <c r="L6" s="36">
        <f>G6+K6</f>
        <v>4015.8200000000006</v>
      </c>
      <c r="M6" s="46">
        <f>'Latgale pārējie'!M6+'Latgale valsts'!M6</f>
        <v>1136.02</v>
      </c>
      <c r="N6" s="36">
        <f>SUM(L6:M6)</f>
        <v>5151.84</v>
      </c>
      <c r="O6" s="45"/>
      <c r="P6" s="8"/>
    </row>
    <row r="7" spans="1:16" ht="15" customHeight="1">
      <c r="A7" s="98"/>
      <c r="B7" s="29" t="s">
        <v>17</v>
      </c>
      <c r="C7" s="47">
        <f>'Latgale pārējie'!C7+'Latgale valsts'!C7</f>
        <v>197215</v>
      </c>
      <c r="D7" s="47">
        <f>'Latgale pārējie'!D7+'Latgale valsts'!D7</f>
        <v>148803</v>
      </c>
      <c r="E7" s="47">
        <f>'Latgale pārējie'!E7+'Latgale valsts'!E7</f>
        <v>0</v>
      </c>
      <c r="F7" s="47">
        <f>'Latgale pārējie'!F7+'Latgale valsts'!F7</f>
        <v>855</v>
      </c>
      <c r="G7" s="29">
        <f aca="true" t="shared" si="1" ref="G7:G37">SUM(C7:F7)</f>
        <v>346873</v>
      </c>
      <c r="H7" s="47">
        <f>'Latgale pārējie'!H7+'Latgale valsts'!H7</f>
        <v>379134</v>
      </c>
      <c r="I7" s="47">
        <f>'Latgale pārējie'!I7+'Latgale valsts'!I7</f>
        <v>41287</v>
      </c>
      <c r="J7" s="47">
        <f>'Latgale pārējie'!J7+'Latgale valsts'!J7</f>
        <v>185859</v>
      </c>
      <c r="K7" s="29">
        <f aca="true" t="shared" si="2" ref="K7:K37">SUM(H7:J7)</f>
        <v>606280</v>
      </c>
      <c r="L7" s="29">
        <f aca="true" t="shared" si="3" ref="L7:L37">G7+K7</f>
        <v>953153</v>
      </c>
      <c r="M7" s="47">
        <f>'Latgale pārējie'!M7+'Latgale valsts'!M7</f>
        <v>187073</v>
      </c>
      <c r="N7" s="29">
        <f aca="true" t="shared" si="4" ref="N7:N37">SUM(L7:M7)</f>
        <v>1140226</v>
      </c>
      <c r="O7" s="45"/>
      <c r="P7" s="45"/>
    </row>
    <row r="8" spans="1:16" ht="25.5" customHeight="1">
      <c r="A8" s="98" t="s">
        <v>52</v>
      </c>
      <c r="B8" s="29" t="s">
        <v>16</v>
      </c>
      <c r="C8" s="46">
        <f>'Latgale pārējie'!C8+'Latgale valsts'!C8</f>
        <v>87.08</v>
      </c>
      <c r="D8" s="46">
        <f>'Latgale pārējie'!D8+'Latgale valsts'!D8</f>
        <v>143.2</v>
      </c>
      <c r="E8" s="46">
        <f>'Latgale pārējie'!E8+'Latgale valsts'!E8</f>
        <v>0</v>
      </c>
      <c r="F8" s="46">
        <f>'Latgale pārējie'!F8+'Latgale valsts'!F8</f>
        <v>0</v>
      </c>
      <c r="G8" s="36">
        <f t="shared" si="1"/>
        <v>230.27999999999997</v>
      </c>
      <c r="H8" s="46">
        <f>'Latgale pārējie'!H8+'Latgale valsts'!H8</f>
        <v>207.48999999999998</v>
      </c>
      <c r="I8" s="46">
        <f>'Latgale pārējie'!I8+'Latgale valsts'!I8</f>
        <v>33.18</v>
      </c>
      <c r="J8" s="46">
        <f>'Latgale pārējie'!J8+'Latgale valsts'!J8</f>
        <v>155.3</v>
      </c>
      <c r="K8" s="36">
        <f t="shared" si="2"/>
        <v>395.97</v>
      </c>
      <c r="L8" s="36">
        <f t="shared" si="3"/>
        <v>626.25</v>
      </c>
      <c r="M8" s="46">
        <f>'Latgale pārējie'!M8+'Latgale valsts'!M8</f>
        <v>268.96</v>
      </c>
      <c r="N8" s="36">
        <f t="shared" si="4"/>
        <v>895.21</v>
      </c>
      <c r="O8" s="45"/>
      <c r="P8" s="45"/>
    </row>
    <row r="9" spans="1:16" ht="15.75">
      <c r="A9" s="98"/>
      <c r="B9" s="29" t="s">
        <v>17</v>
      </c>
      <c r="C9" s="47">
        <f>'Latgale pārējie'!C9+'Latgale valsts'!C9</f>
        <v>6496</v>
      </c>
      <c r="D9" s="47">
        <f>'Latgale pārējie'!D9+'Latgale valsts'!D9</f>
        <v>6820</v>
      </c>
      <c r="E9" s="47">
        <f>'Latgale pārējie'!E9+'Latgale valsts'!E9</f>
        <v>0</v>
      </c>
      <c r="F9" s="47">
        <f>'Latgale pārējie'!F9+'Latgale valsts'!F9</f>
        <v>0</v>
      </c>
      <c r="G9" s="29">
        <f t="shared" si="1"/>
        <v>13316</v>
      </c>
      <c r="H9" s="47">
        <f>'Latgale pārējie'!H9+'Latgale valsts'!H9</f>
        <v>7454</v>
      </c>
      <c r="I9" s="47">
        <f>'Latgale pārējie'!I9+'Latgale valsts'!I9</f>
        <v>1980</v>
      </c>
      <c r="J9" s="47">
        <f>'Latgale pārējie'!J9+'Latgale valsts'!J9</f>
        <v>7355</v>
      </c>
      <c r="K9" s="29">
        <f t="shared" si="2"/>
        <v>16789</v>
      </c>
      <c r="L9" s="29">
        <f t="shared" si="3"/>
        <v>30105</v>
      </c>
      <c r="M9" s="47">
        <f>'Latgale pārējie'!M9+'Latgale valsts'!M9</f>
        <v>9263</v>
      </c>
      <c r="N9" s="29">
        <f t="shared" si="4"/>
        <v>39368</v>
      </c>
      <c r="O9" s="45"/>
      <c r="P9" s="45"/>
    </row>
    <row r="10" spans="1:16" ht="14.25" customHeight="1">
      <c r="A10" s="98" t="s">
        <v>50</v>
      </c>
      <c r="B10" s="29" t="s">
        <v>16</v>
      </c>
      <c r="C10" s="46">
        <f>'Latgale pārējie'!C10+'Latgale valsts'!C10</f>
        <v>274.45</v>
      </c>
      <c r="D10" s="46">
        <f>'Latgale pārējie'!D10+'Latgale valsts'!D10</f>
        <v>82.83</v>
      </c>
      <c r="E10" s="46">
        <f>'Latgale pārējie'!E10+'Latgale valsts'!E10</f>
        <v>0</v>
      </c>
      <c r="F10" s="46">
        <f>'Latgale pārējie'!F10+'Latgale valsts'!F10</f>
        <v>0</v>
      </c>
      <c r="G10" s="36">
        <f t="shared" si="1"/>
        <v>357.28</v>
      </c>
      <c r="H10" s="46">
        <f>'Latgale pārējie'!H10+'Latgale valsts'!H10</f>
        <v>186.95</v>
      </c>
      <c r="I10" s="46">
        <f>'Latgale pārējie'!I10+'Latgale valsts'!I10</f>
        <v>0</v>
      </c>
      <c r="J10" s="46">
        <f>'Latgale pārējie'!J10+'Latgale valsts'!J10</f>
        <v>0</v>
      </c>
      <c r="K10" s="36">
        <f t="shared" si="2"/>
        <v>186.95</v>
      </c>
      <c r="L10" s="36">
        <f t="shared" si="3"/>
        <v>544.23</v>
      </c>
      <c r="M10" s="46">
        <f>'Latgale pārējie'!M10+'Latgale valsts'!M10</f>
        <v>0</v>
      </c>
      <c r="N10" s="36">
        <f t="shared" si="4"/>
        <v>544.23</v>
      </c>
      <c r="O10" s="45"/>
      <c r="P10" s="45"/>
    </row>
    <row r="11" spans="1:16" ht="14.25" customHeight="1">
      <c r="A11" s="98"/>
      <c r="B11" s="29" t="s">
        <v>17</v>
      </c>
      <c r="C11" s="47">
        <f>'Latgale pārējie'!C11+'Latgale valsts'!C11</f>
        <v>63934</v>
      </c>
      <c r="D11" s="47">
        <f>'Latgale pārējie'!D11+'Latgale valsts'!D11</f>
        <v>18636</v>
      </c>
      <c r="E11" s="47">
        <f>'Latgale pārējie'!E11+'Latgale valsts'!E11</f>
        <v>0</v>
      </c>
      <c r="F11" s="47">
        <f>'Latgale pārējie'!F11+'Latgale valsts'!F11</f>
        <v>0</v>
      </c>
      <c r="G11" s="29">
        <f t="shared" si="1"/>
        <v>82570</v>
      </c>
      <c r="H11" s="47">
        <f>'Latgale pārējie'!H11+'Latgale valsts'!H11</f>
        <v>38345</v>
      </c>
      <c r="I11" s="47">
        <f>'Latgale pārējie'!I11+'Latgale valsts'!I11</f>
        <v>0</v>
      </c>
      <c r="J11" s="47">
        <f>'Latgale pārējie'!J11+'Latgale valsts'!J11</f>
        <v>0</v>
      </c>
      <c r="K11" s="29">
        <f t="shared" si="2"/>
        <v>38345</v>
      </c>
      <c r="L11" s="29">
        <f t="shared" si="3"/>
        <v>120915</v>
      </c>
      <c r="M11" s="47">
        <f>'Latgale pārējie'!M11+'Latgale valsts'!M11</f>
        <v>0</v>
      </c>
      <c r="N11" s="29">
        <f t="shared" si="4"/>
        <v>120915</v>
      </c>
      <c r="O11" s="45"/>
      <c r="P11" s="45"/>
    </row>
    <row r="12" spans="1:16" ht="14.25" customHeight="1">
      <c r="A12" s="30" t="s">
        <v>18</v>
      </c>
      <c r="B12" s="29" t="s">
        <v>16</v>
      </c>
      <c r="C12" s="46">
        <f>'Latgale pārējie'!C12+'Latgale valsts'!C12</f>
        <v>1112.43</v>
      </c>
      <c r="D12" s="46">
        <f>'Latgale pārējie'!D12+'Latgale valsts'!D12</f>
        <v>852.9300000000001</v>
      </c>
      <c r="E12" s="46">
        <f>'Latgale pārējie'!E12+'Latgale valsts'!E12</f>
        <v>1.17</v>
      </c>
      <c r="F12" s="46">
        <f>'Latgale pārējie'!F12+'Latgale valsts'!F12</f>
        <v>4.2</v>
      </c>
      <c r="G12" s="35">
        <f t="shared" si="1"/>
        <v>1970.7300000000002</v>
      </c>
      <c r="H12" s="46">
        <f>'Latgale pārējie'!H12+'Latgale valsts'!H12</f>
        <v>1876.94</v>
      </c>
      <c r="I12" s="46">
        <f>'Latgale pārējie'!I12+'Latgale valsts'!I12</f>
        <v>284.21</v>
      </c>
      <c r="J12" s="46">
        <f>'Latgale pārējie'!J12+'Latgale valsts'!J12</f>
        <v>152.26</v>
      </c>
      <c r="K12" s="35">
        <f t="shared" si="2"/>
        <v>2313.41</v>
      </c>
      <c r="L12" s="35">
        <f t="shared" si="3"/>
        <v>4284.14</v>
      </c>
      <c r="M12" s="46">
        <f>'Latgale pārējie'!M12+'Latgale valsts'!M12</f>
        <v>304.83</v>
      </c>
      <c r="N12" s="35">
        <f t="shared" si="4"/>
        <v>4588.97</v>
      </c>
      <c r="O12" s="45"/>
      <c r="P12" s="45"/>
    </row>
    <row r="13" spans="1:16" ht="14.25" customHeight="1">
      <c r="A13" s="29" t="s">
        <v>31</v>
      </c>
      <c r="B13" s="29" t="s">
        <v>17</v>
      </c>
      <c r="C13" s="47">
        <f>'Latgale pārējie'!C13+'Latgale valsts'!C13</f>
        <v>30930</v>
      </c>
      <c r="D13" s="47">
        <f>'Latgale pārējie'!D13+'Latgale valsts'!D13</f>
        <v>40728</v>
      </c>
      <c r="E13" s="47">
        <f>'Latgale pārējie'!E13+'Latgale valsts'!E13</f>
        <v>16</v>
      </c>
      <c r="F13" s="47">
        <f>'Latgale pārējie'!F13+'Latgale valsts'!F13</f>
        <v>38</v>
      </c>
      <c r="G13" s="30">
        <f t="shared" si="1"/>
        <v>71712</v>
      </c>
      <c r="H13" s="47">
        <f>'Latgale pārējie'!H13+'Latgale valsts'!H13</f>
        <v>46347</v>
      </c>
      <c r="I13" s="47">
        <f>'Latgale pārējie'!I13+'Latgale valsts'!I13</f>
        <v>7973</v>
      </c>
      <c r="J13" s="47">
        <f>'Latgale pārējie'!J13+'Latgale valsts'!J13</f>
        <v>2893</v>
      </c>
      <c r="K13" s="30">
        <f t="shared" si="2"/>
        <v>57213</v>
      </c>
      <c r="L13" s="30">
        <f t="shared" si="3"/>
        <v>128925</v>
      </c>
      <c r="M13" s="47">
        <f>'Latgale pārējie'!M13+'Latgale valsts'!M13</f>
        <v>5741</v>
      </c>
      <c r="N13" s="30">
        <f t="shared" si="4"/>
        <v>134666</v>
      </c>
      <c r="O13" s="45"/>
      <c r="P13" s="45"/>
    </row>
    <row r="14" spans="1:16" ht="14.25" customHeight="1">
      <c r="A14" s="98" t="s">
        <v>19</v>
      </c>
      <c r="B14" s="29" t="s">
        <v>16</v>
      </c>
      <c r="C14" s="46">
        <f>'Latgale pārējie'!C14+'Latgale valsts'!C14</f>
        <v>101.2</v>
      </c>
      <c r="D14" s="46">
        <f>'Latgale pārējie'!D14+'Latgale valsts'!D14</f>
        <v>73.55</v>
      </c>
      <c r="E14" s="46">
        <f>'Latgale pārējie'!E14+'Latgale valsts'!E14</f>
        <v>1.1</v>
      </c>
      <c r="F14" s="46">
        <f>'Latgale pārējie'!F14+'Latgale valsts'!F14</f>
        <v>3.6</v>
      </c>
      <c r="G14" s="35">
        <f t="shared" si="1"/>
        <v>179.45</v>
      </c>
      <c r="H14" s="46">
        <f>'Latgale pārējie'!H14+'Latgale valsts'!H14</f>
        <v>77.75999999999999</v>
      </c>
      <c r="I14" s="46">
        <f>'Latgale pārējie'!I14+'Latgale valsts'!I14</f>
        <v>4.2</v>
      </c>
      <c r="J14" s="46">
        <f>'Latgale pārējie'!J14+'Latgale valsts'!J14</f>
        <v>3.2</v>
      </c>
      <c r="K14" s="35">
        <f t="shared" si="2"/>
        <v>85.16</v>
      </c>
      <c r="L14" s="35">
        <f t="shared" si="3"/>
        <v>264.61</v>
      </c>
      <c r="M14" s="46">
        <f>'Latgale pārējie'!M14+'Latgale valsts'!M14</f>
        <v>2.3</v>
      </c>
      <c r="N14" s="35">
        <f t="shared" si="4"/>
        <v>266.91</v>
      </c>
      <c r="O14" s="45"/>
      <c r="P14" s="45"/>
    </row>
    <row r="15" spans="1:16" ht="14.25" customHeight="1">
      <c r="A15" s="98"/>
      <c r="B15" s="29" t="s">
        <v>17</v>
      </c>
      <c r="C15" s="47">
        <f>'Latgale pārējie'!C15+'Latgale valsts'!C15</f>
        <v>14690</v>
      </c>
      <c r="D15" s="47">
        <f>'Latgale pārējie'!D15+'Latgale valsts'!D15</f>
        <v>12527</v>
      </c>
      <c r="E15" s="47">
        <f>'Latgale pārējie'!E15+'Latgale valsts'!E15</f>
        <v>220</v>
      </c>
      <c r="F15" s="47">
        <f>'Latgale pārējie'!F15+'Latgale valsts'!F15</f>
        <v>467</v>
      </c>
      <c r="G15" s="30">
        <f t="shared" si="1"/>
        <v>27904</v>
      </c>
      <c r="H15" s="47">
        <f>'Latgale pārējie'!H15+'Latgale valsts'!H15</f>
        <v>10706</v>
      </c>
      <c r="I15" s="47">
        <f>'Latgale pārējie'!I15+'Latgale valsts'!I15</f>
        <v>443</v>
      </c>
      <c r="J15" s="47">
        <f>'Latgale pārējie'!J15+'Latgale valsts'!J15</f>
        <v>511</v>
      </c>
      <c r="K15" s="30">
        <f t="shared" si="2"/>
        <v>11660</v>
      </c>
      <c r="L15" s="30">
        <f t="shared" si="3"/>
        <v>39564</v>
      </c>
      <c r="M15" s="47">
        <f>'Latgale pārējie'!M15+'Latgale valsts'!M15</f>
        <v>251</v>
      </c>
      <c r="N15" s="30">
        <f t="shared" si="4"/>
        <v>39815</v>
      </c>
      <c r="O15" s="45"/>
      <c r="P15" s="45"/>
    </row>
    <row r="16" spans="1:16" ht="14.25" customHeight="1">
      <c r="A16" s="98" t="s">
        <v>20</v>
      </c>
      <c r="B16" s="29" t="s">
        <v>16</v>
      </c>
      <c r="C16" s="46">
        <f>'Latgale pārējie'!C16+'Latgale valsts'!C16</f>
        <v>2726.19</v>
      </c>
      <c r="D16" s="46">
        <f>'Latgale pārējie'!D16+'Latgale valsts'!D16</f>
        <v>814.03</v>
      </c>
      <c r="E16" s="46">
        <f>'Latgale pārējie'!E16+'Latgale valsts'!E16</f>
        <v>10.62</v>
      </c>
      <c r="F16" s="46">
        <f>'Latgale pārējie'!F16+'Latgale valsts'!F16</f>
        <v>14.56</v>
      </c>
      <c r="G16" s="35">
        <f t="shared" si="1"/>
        <v>3565.4</v>
      </c>
      <c r="H16" s="46">
        <f>'Latgale pārējie'!H16+'Latgale valsts'!H16</f>
        <v>873.17</v>
      </c>
      <c r="I16" s="46">
        <f>'Latgale pārējie'!I16+'Latgale valsts'!I16</f>
        <v>86.61</v>
      </c>
      <c r="J16" s="46">
        <f>'Latgale pārējie'!J16+'Latgale valsts'!J16</f>
        <v>75.53</v>
      </c>
      <c r="K16" s="35">
        <f t="shared" si="2"/>
        <v>1035.31</v>
      </c>
      <c r="L16" s="35">
        <f t="shared" si="3"/>
        <v>4600.71</v>
      </c>
      <c r="M16" s="46">
        <f>'Latgale pārējie'!M16+'Latgale valsts'!M16</f>
        <v>146.57</v>
      </c>
      <c r="N16" s="35">
        <f t="shared" si="4"/>
        <v>4747.28</v>
      </c>
      <c r="O16" s="45"/>
      <c r="P16" s="45"/>
    </row>
    <row r="17" spans="1:16" ht="14.25" customHeight="1">
      <c r="A17" s="98"/>
      <c r="B17" s="29" t="s">
        <v>17</v>
      </c>
      <c r="C17" s="47">
        <f>'Latgale pārējie'!C17+'Latgale valsts'!C17</f>
        <v>40016</v>
      </c>
      <c r="D17" s="47">
        <f>'Latgale pārējie'!D17+'Latgale valsts'!D17</f>
        <v>17616</v>
      </c>
      <c r="E17" s="47">
        <f>'Latgale pārējie'!E17+'Latgale valsts'!E17</f>
        <v>35</v>
      </c>
      <c r="F17" s="47">
        <f>'Latgale pārējie'!F17+'Latgale valsts'!F17</f>
        <v>135</v>
      </c>
      <c r="G17" s="30">
        <f t="shared" si="1"/>
        <v>57802</v>
      </c>
      <c r="H17" s="47">
        <f>'Latgale pārējie'!H17+'Latgale valsts'!H17</f>
        <v>12841</v>
      </c>
      <c r="I17" s="47">
        <f>'Latgale pārējie'!I17+'Latgale valsts'!I17</f>
        <v>1245</v>
      </c>
      <c r="J17" s="47">
        <f>'Latgale pārējie'!J17+'Latgale valsts'!J17</f>
        <v>1390</v>
      </c>
      <c r="K17" s="30">
        <f t="shared" si="2"/>
        <v>15476</v>
      </c>
      <c r="L17" s="30">
        <f t="shared" si="3"/>
        <v>73278</v>
      </c>
      <c r="M17" s="47">
        <f>'Latgale pārējie'!M17+'Latgale valsts'!M17</f>
        <v>2171</v>
      </c>
      <c r="N17" s="30">
        <f t="shared" si="4"/>
        <v>75449</v>
      </c>
      <c r="O17" s="45"/>
      <c r="P17" s="45"/>
    </row>
    <row r="18" spans="1:16" ht="14.25" customHeight="1">
      <c r="A18" s="99" t="s">
        <v>53</v>
      </c>
      <c r="B18" s="29" t="s">
        <v>16</v>
      </c>
      <c r="C18" s="47">
        <f>'Latgale pārējie'!C18+'Latgale valsts'!C18</f>
        <v>8.4</v>
      </c>
      <c r="D18" s="47">
        <f>'Latgale pārējie'!D18+'Latgale valsts'!D18</f>
        <v>2</v>
      </c>
      <c r="E18" s="47">
        <f>'Latgale pārējie'!E18+'Latgale valsts'!E18</f>
        <v>0</v>
      </c>
      <c r="F18" s="47">
        <f>'Latgale pārējie'!F18+'Latgale valsts'!F18</f>
        <v>0</v>
      </c>
      <c r="G18" s="30">
        <f t="shared" si="1"/>
        <v>10.4</v>
      </c>
      <c r="H18" s="47">
        <f>'Latgale pārējie'!H18+'Latgale valsts'!H18</f>
        <v>1.7000000000000002</v>
      </c>
      <c r="I18" s="47">
        <f>'Latgale pārējie'!I18+'Latgale valsts'!I18</f>
        <v>0</v>
      </c>
      <c r="J18" s="47">
        <f>'Latgale pārējie'!J18+'Latgale valsts'!J18</f>
        <v>1.1</v>
      </c>
      <c r="K18" s="30">
        <f t="shared" si="2"/>
        <v>2.8000000000000003</v>
      </c>
      <c r="L18" s="30">
        <f t="shared" si="3"/>
        <v>13.200000000000001</v>
      </c>
      <c r="M18" s="47">
        <f>'Latgale pārējie'!M18+'Latgale valsts'!M18</f>
        <v>0</v>
      </c>
      <c r="N18" s="30">
        <f t="shared" si="4"/>
        <v>13.200000000000001</v>
      </c>
      <c r="O18" s="45"/>
      <c r="P18" s="45"/>
    </row>
    <row r="19" spans="1:16" ht="14.25" customHeight="1">
      <c r="A19" s="99"/>
      <c r="B19" s="29" t="s">
        <v>17</v>
      </c>
      <c r="C19" s="47">
        <f>'Latgale pārējie'!C19+'Latgale valsts'!C19</f>
        <v>1396</v>
      </c>
      <c r="D19" s="47">
        <f>'Latgale pārējie'!D19+'Latgale valsts'!D19</f>
        <v>293</v>
      </c>
      <c r="E19" s="47">
        <f>'Latgale pārējie'!E19+'Latgale valsts'!E19</f>
        <v>0</v>
      </c>
      <c r="F19" s="47">
        <f>'Latgale pārējie'!F19+'Latgale valsts'!F19</f>
        <v>0</v>
      </c>
      <c r="G19" s="30">
        <f t="shared" si="1"/>
        <v>1689</v>
      </c>
      <c r="H19" s="47">
        <f>'Latgale pārējie'!H19+'Latgale valsts'!H19</f>
        <v>290</v>
      </c>
      <c r="I19" s="47">
        <f>'Latgale pārējie'!I19+'Latgale valsts'!I19</f>
        <v>0</v>
      </c>
      <c r="J19" s="47">
        <f>'Latgale pārējie'!J19+'Latgale valsts'!J19</f>
        <v>288</v>
      </c>
      <c r="K19" s="30">
        <f t="shared" si="2"/>
        <v>578</v>
      </c>
      <c r="L19" s="30">
        <f t="shared" si="3"/>
        <v>2267</v>
      </c>
      <c r="M19" s="47">
        <f>'Latgale pārējie'!M19+'Latgale valsts'!M19</f>
        <v>0</v>
      </c>
      <c r="N19" s="30">
        <f t="shared" si="4"/>
        <v>2267</v>
      </c>
      <c r="O19" s="45"/>
      <c r="P19" s="45"/>
    </row>
    <row r="20" spans="1:16" ht="14.25" customHeight="1">
      <c r="A20" s="99" t="s">
        <v>54</v>
      </c>
      <c r="B20" s="29" t="s">
        <v>16</v>
      </c>
      <c r="C20" s="47">
        <f>'Latgale pārējie'!C20+'Latgale valsts'!C20</f>
        <v>0</v>
      </c>
      <c r="D20" s="47">
        <f>'Latgale pārējie'!D20+'Latgale valsts'!D20</f>
        <v>0</v>
      </c>
      <c r="E20" s="47">
        <f>'Latgale pārējie'!E20+'Latgale valsts'!E20</f>
        <v>0</v>
      </c>
      <c r="F20" s="47">
        <f>'Latgale pārējie'!F20+'Latgale valsts'!F20</f>
        <v>0</v>
      </c>
      <c r="G20" s="30">
        <f t="shared" si="1"/>
        <v>0</v>
      </c>
      <c r="H20" s="47">
        <f>'Latgale pārējie'!H20+'Latgale valsts'!H20</f>
        <v>0</v>
      </c>
      <c r="I20" s="47">
        <f>'Latgale pārējie'!I20+'Latgale valsts'!I20</f>
        <v>0</v>
      </c>
      <c r="J20" s="47">
        <f>'Latgale pārējie'!J20+'Latgale valsts'!J20</f>
        <v>0</v>
      </c>
      <c r="K20" s="30">
        <f t="shared" si="2"/>
        <v>0</v>
      </c>
      <c r="L20" s="30">
        <f t="shared" si="3"/>
        <v>0</v>
      </c>
      <c r="M20" s="47">
        <f>'Latgale pārējie'!M20+'Latgale valsts'!M20</f>
        <v>0</v>
      </c>
      <c r="N20" s="30">
        <f t="shared" si="4"/>
        <v>0</v>
      </c>
      <c r="O20" s="45"/>
      <c r="P20" s="45"/>
    </row>
    <row r="21" spans="1:16" ht="14.25" customHeight="1">
      <c r="A21" s="99"/>
      <c r="B21" s="29" t="s">
        <v>17</v>
      </c>
      <c r="C21" s="47">
        <f>'Latgale pārējie'!C21+'Latgale valsts'!C21</f>
        <v>0</v>
      </c>
      <c r="D21" s="47">
        <f>'Latgale pārējie'!D21+'Latgale valsts'!D21</f>
        <v>0</v>
      </c>
      <c r="E21" s="47">
        <f>'Latgale pārējie'!E21+'Latgale valsts'!E21</f>
        <v>0</v>
      </c>
      <c r="F21" s="47">
        <f>'Latgale pārējie'!F21+'Latgale valsts'!F21</f>
        <v>0</v>
      </c>
      <c r="G21" s="30">
        <f t="shared" si="1"/>
        <v>0</v>
      </c>
      <c r="H21" s="47">
        <f>'Latgale pārējie'!H21+'Latgale valsts'!H21</f>
        <v>0</v>
      </c>
      <c r="I21" s="47">
        <f>'Latgale pārējie'!I21+'Latgale valsts'!I21</f>
        <v>0</v>
      </c>
      <c r="J21" s="47">
        <f>'Latgale pārējie'!J21+'Latgale valsts'!J21</f>
        <v>0</v>
      </c>
      <c r="K21" s="30">
        <f t="shared" si="2"/>
        <v>0</v>
      </c>
      <c r="L21" s="30">
        <f t="shared" si="3"/>
        <v>0</v>
      </c>
      <c r="M21" s="47">
        <f>'Latgale pārējie'!M21+'Latgale valsts'!M21</f>
        <v>0</v>
      </c>
      <c r="N21" s="30">
        <f t="shared" si="4"/>
        <v>0</v>
      </c>
      <c r="O21" s="45"/>
      <c r="P21" s="45"/>
    </row>
    <row r="22" spans="1:16" ht="14.25" customHeight="1">
      <c r="A22" s="30" t="s">
        <v>21</v>
      </c>
      <c r="B22" s="29" t="s">
        <v>16</v>
      </c>
      <c r="C22" s="47">
        <f>'Latgale pārējie'!C22+'Latgale valsts'!C22</f>
        <v>1</v>
      </c>
      <c r="D22" s="47">
        <f>'Latgale pārējie'!D22+'Latgale valsts'!D22</f>
        <v>0.4</v>
      </c>
      <c r="E22" s="47">
        <f>'Latgale pārējie'!E22+'Latgale valsts'!E22</f>
        <v>0</v>
      </c>
      <c r="F22" s="47">
        <f>'Latgale pārējie'!F22+'Latgale valsts'!F22</f>
        <v>0</v>
      </c>
      <c r="G22" s="30">
        <f t="shared" si="1"/>
        <v>1.4</v>
      </c>
      <c r="H22" s="47">
        <f>'Latgale pārējie'!H22+'Latgale valsts'!H22</f>
        <v>0.4</v>
      </c>
      <c r="I22" s="47">
        <f>'Latgale pārējie'!I22+'Latgale valsts'!I22</f>
        <v>0</v>
      </c>
      <c r="J22" s="47">
        <f>'Latgale pārējie'!J22+'Latgale valsts'!J22</f>
        <v>0</v>
      </c>
      <c r="K22" s="30">
        <f t="shared" si="2"/>
        <v>0.4</v>
      </c>
      <c r="L22" s="30">
        <f t="shared" si="3"/>
        <v>1.7999999999999998</v>
      </c>
      <c r="M22" s="47">
        <f>'Latgale pārējie'!M22+'Latgale valsts'!M22</f>
        <v>0</v>
      </c>
      <c r="N22" s="30">
        <f t="shared" si="4"/>
        <v>1.7999999999999998</v>
      </c>
      <c r="O22" s="45"/>
      <c r="P22" s="45"/>
    </row>
    <row r="23" spans="1:16" ht="14.25" customHeight="1">
      <c r="A23" s="30"/>
      <c r="B23" s="29" t="s">
        <v>17</v>
      </c>
      <c r="C23" s="47">
        <f>'Latgale pārējie'!C23+'Latgale valsts'!C23</f>
        <v>147</v>
      </c>
      <c r="D23" s="47">
        <f>'Latgale pārējie'!D23+'Latgale valsts'!D23</f>
        <v>82</v>
      </c>
      <c r="E23" s="47">
        <f>'Latgale pārējie'!E23+'Latgale valsts'!E23</f>
        <v>0</v>
      </c>
      <c r="F23" s="47">
        <f>'Latgale pārējie'!F23+'Latgale valsts'!F23</f>
        <v>0</v>
      </c>
      <c r="G23" s="30">
        <f t="shared" si="1"/>
        <v>229</v>
      </c>
      <c r="H23" s="47">
        <f>'Latgale pārējie'!H23+'Latgale valsts'!H23</f>
        <v>56</v>
      </c>
      <c r="I23" s="47">
        <f>'Latgale pārējie'!I23+'Latgale valsts'!I23</f>
        <v>0</v>
      </c>
      <c r="J23" s="47">
        <f>'Latgale pārējie'!J23+'Latgale valsts'!J23</f>
        <v>0</v>
      </c>
      <c r="K23" s="30">
        <f t="shared" si="2"/>
        <v>56</v>
      </c>
      <c r="L23" s="30">
        <f t="shared" si="3"/>
        <v>285</v>
      </c>
      <c r="M23" s="47">
        <f>'Latgale pārējie'!M23+'Latgale valsts'!M23</f>
        <v>0</v>
      </c>
      <c r="N23" s="30">
        <f t="shared" si="4"/>
        <v>285</v>
      </c>
      <c r="O23" s="45"/>
      <c r="P23" s="45"/>
    </row>
    <row r="24" spans="1:16" ht="14.25" customHeight="1">
      <c r="A24" s="98" t="s">
        <v>22</v>
      </c>
      <c r="B24" s="29" t="s">
        <v>16</v>
      </c>
      <c r="C24" s="46">
        <f>'Latgale pārējie'!C24+'Latgale valsts'!C24</f>
        <v>22.05</v>
      </c>
      <c r="D24" s="46">
        <f>'Latgale pārējie'!D24+'Latgale valsts'!D24</f>
        <v>4.4399999999999995</v>
      </c>
      <c r="E24" s="46">
        <f>'Latgale pārējie'!E24+'Latgale valsts'!E24</f>
        <v>0</v>
      </c>
      <c r="F24" s="46">
        <f>'Latgale pārējie'!F24+'Latgale valsts'!F24</f>
        <v>0</v>
      </c>
      <c r="G24" s="35">
        <f t="shared" si="1"/>
        <v>26.490000000000002</v>
      </c>
      <c r="H24" s="46">
        <f>'Latgale pārējie'!H24+'Latgale valsts'!H24</f>
        <v>9.44</v>
      </c>
      <c r="I24" s="46">
        <f>'Latgale pārējie'!I24+'Latgale valsts'!I24</f>
        <v>1.04</v>
      </c>
      <c r="J24" s="46">
        <f>'Latgale pārējie'!J24+'Latgale valsts'!J24</f>
        <v>2.37</v>
      </c>
      <c r="K24" s="35">
        <f t="shared" si="2"/>
        <v>12.850000000000001</v>
      </c>
      <c r="L24" s="35">
        <f t="shared" si="3"/>
        <v>39.34</v>
      </c>
      <c r="M24" s="46">
        <f>'Latgale pārējie'!M24+'Latgale valsts'!M24</f>
        <v>2.6999999999999997</v>
      </c>
      <c r="N24" s="35">
        <f t="shared" si="4"/>
        <v>42.040000000000006</v>
      </c>
      <c r="O24" s="45"/>
      <c r="P24" s="45"/>
    </row>
    <row r="25" spans="1:16" ht="14.25" customHeight="1">
      <c r="A25" s="98"/>
      <c r="B25" s="29" t="s">
        <v>17</v>
      </c>
      <c r="C25" s="47">
        <f>'Latgale pārējie'!C25+'Latgale valsts'!C25</f>
        <v>2187</v>
      </c>
      <c r="D25" s="47">
        <f>'Latgale pārējie'!D25+'Latgale valsts'!D25</f>
        <v>307</v>
      </c>
      <c r="E25" s="47">
        <f>'Latgale pārējie'!E25+'Latgale valsts'!E25</f>
        <v>0</v>
      </c>
      <c r="F25" s="47">
        <f>'Latgale pārējie'!F25+'Latgale valsts'!F25</f>
        <v>0</v>
      </c>
      <c r="G25" s="30">
        <f t="shared" si="1"/>
        <v>2494</v>
      </c>
      <c r="H25" s="47">
        <f>'Latgale pārējie'!H25+'Latgale valsts'!H25</f>
        <v>545</v>
      </c>
      <c r="I25" s="47">
        <f>'Latgale pārējie'!I25+'Latgale valsts'!I25</f>
        <v>60</v>
      </c>
      <c r="J25" s="47">
        <f>'Latgale pārējie'!J25+'Latgale valsts'!J25</f>
        <v>276</v>
      </c>
      <c r="K25" s="30">
        <f t="shared" si="2"/>
        <v>881</v>
      </c>
      <c r="L25" s="30">
        <f t="shared" si="3"/>
        <v>3375</v>
      </c>
      <c r="M25" s="47">
        <f>'Latgale pārējie'!M25+'Latgale valsts'!M25</f>
        <v>46</v>
      </c>
      <c r="N25" s="30">
        <f t="shared" si="4"/>
        <v>3421</v>
      </c>
      <c r="O25" s="45"/>
      <c r="P25" s="45"/>
    </row>
    <row r="26" spans="1:16" ht="14.25" customHeight="1">
      <c r="A26" s="98" t="s">
        <v>23</v>
      </c>
      <c r="B26" s="29" t="s">
        <v>16</v>
      </c>
      <c r="C26" s="47">
        <f>'Latgale pārējie'!C26+'Latgale valsts'!C26</f>
        <v>0</v>
      </c>
      <c r="D26" s="47">
        <f>'Latgale pārējie'!D26+'Latgale valsts'!D26</f>
        <v>0</v>
      </c>
      <c r="E26" s="47">
        <f>'Latgale pārējie'!E26+'Latgale valsts'!E26</f>
        <v>0</v>
      </c>
      <c r="F26" s="47">
        <f>'Latgale pārējie'!F26+'Latgale valsts'!F26</f>
        <v>0</v>
      </c>
      <c r="G26" s="30">
        <f t="shared" si="1"/>
        <v>0</v>
      </c>
      <c r="H26" s="47">
        <f>'Latgale pārējie'!H26+'Latgale valsts'!H26</f>
        <v>0</v>
      </c>
      <c r="I26" s="47">
        <f>'Latgale pārējie'!I26+'Latgale valsts'!I26</f>
        <v>0</v>
      </c>
      <c r="J26" s="47">
        <f>'Latgale pārējie'!J26+'Latgale valsts'!J26</f>
        <v>0</v>
      </c>
      <c r="K26" s="30">
        <f t="shared" si="2"/>
        <v>0</v>
      </c>
      <c r="L26" s="30">
        <f t="shared" si="3"/>
        <v>0</v>
      </c>
      <c r="M26" s="47">
        <f>'Latgale pārējie'!M26+'Latgale valsts'!M26</f>
        <v>0</v>
      </c>
      <c r="N26" s="30">
        <f t="shared" si="4"/>
        <v>0</v>
      </c>
      <c r="O26" s="45"/>
      <c r="P26" s="45"/>
    </row>
    <row r="27" spans="1:16" ht="14.25" customHeight="1">
      <c r="A27" s="98"/>
      <c r="B27" s="29" t="s">
        <v>17</v>
      </c>
      <c r="C27" s="47">
        <f>'Latgale pārējie'!C27+'Latgale valsts'!C27</f>
        <v>0</v>
      </c>
      <c r="D27" s="47">
        <f>'Latgale pārējie'!D27+'Latgale valsts'!D27</f>
        <v>0</v>
      </c>
      <c r="E27" s="47">
        <f>'Latgale pārējie'!E27+'Latgale valsts'!E27</f>
        <v>0</v>
      </c>
      <c r="F27" s="47">
        <f>'Latgale pārējie'!F27+'Latgale valsts'!F27</f>
        <v>0</v>
      </c>
      <c r="G27" s="30">
        <f t="shared" si="1"/>
        <v>0</v>
      </c>
      <c r="H27" s="47">
        <f>'Latgale pārējie'!H27+'Latgale valsts'!H27</f>
        <v>0</v>
      </c>
      <c r="I27" s="47">
        <f>'Latgale pārējie'!I27+'Latgale valsts'!I27</f>
        <v>0</v>
      </c>
      <c r="J27" s="47">
        <f>'Latgale pārējie'!J27+'Latgale valsts'!J27</f>
        <v>0</v>
      </c>
      <c r="K27" s="30">
        <f t="shared" si="2"/>
        <v>0</v>
      </c>
      <c r="L27" s="30">
        <f t="shared" si="3"/>
        <v>0</v>
      </c>
      <c r="M27" s="47">
        <f>'Latgale pārējie'!M27+'Latgale valsts'!M27</f>
        <v>0</v>
      </c>
      <c r="N27" s="30">
        <f t="shared" si="4"/>
        <v>0</v>
      </c>
      <c r="O27" s="45"/>
      <c r="P27" s="45"/>
    </row>
    <row r="28" spans="1:16" ht="14.25" customHeight="1">
      <c r="A28" s="98" t="s">
        <v>24</v>
      </c>
      <c r="B28" s="29" t="s">
        <v>16</v>
      </c>
      <c r="C28" s="47">
        <f>'Latgale pārējie'!C28+'Latgale valsts'!C28</f>
        <v>0.5</v>
      </c>
      <c r="D28" s="47">
        <f>'Latgale pārējie'!D28+'Latgale valsts'!D28</f>
        <v>0</v>
      </c>
      <c r="E28" s="47">
        <f>'Latgale pārējie'!E28+'Latgale valsts'!E28</f>
        <v>0</v>
      </c>
      <c r="F28" s="47">
        <f>'Latgale pārējie'!F28+'Latgale valsts'!F28</f>
        <v>0</v>
      </c>
      <c r="G28" s="30">
        <f t="shared" si="1"/>
        <v>0.5</v>
      </c>
      <c r="H28" s="47">
        <f>'Latgale pārējie'!H28+'Latgale valsts'!H28</f>
        <v>0</v>
      </c>
      <c r="I28" s="47">
        <f>'Latgale pārējie'!I28+'Latgale valsts'!I28</f>
        <v>0</v>
      </c>
      <c r="J28" s="47">
        <f>'Latgale pārējie'!J28+'Latgale valsts'!J28</f>
        <v>0</v>
      </c>
      <c r="K28" s="30">
        <f t="shared" si="2"/>
        <v>0</v>
      </c>
      <c r="L28" s="30">
        <f t="shared" si="3"/>
        <v>0.5</v>
      </c>
      <c r="M28" s="47">
        <f>'Latgale pārējie'!M28+'Latgale valsts'!M28</f>
        <v>0</v>
      </c>
      <c r="N28" s="30">
        <f t="shared" si="4"/>
        <v>0.5</v>
      </c>
      <c r="O28" s="45"/>
      <c r="P28" s="45"/>
    </row>
    <row r="29" spans="1:16" ht="14.25" customHeight="1">
      <c r="A29" s="98"/>
      <c r="B29" s="29" t="s">
        <v>17</v>
      </c>
      <c r="C29" s="47">
        <f>'Latgale pārējie'!C29+'Latgale valsts'!C29</f>
        <v>24</v>
      </c>
      <c r="D29" s="47">
        <f>'Latgale pārējie'!D29+'Latgale valsts'!D29</f>
        <v>0</v>
      </c>
      <c r="E29" s="47">
        <f>'Latgale pārējie'!E29+'Latgale valsts'!E29</f>
        <v>0</v>
      </c>
      <c r="F29" s="47">
        <f>'Latgale pārējie'!F29+'Latgale valsts'!F29</f>
        <v>0</v>
      </c>
      <c r="G29" s="30">
        <f t="shared" si="1"/>
        <v>24</v>
      </c>
      <c r="H29" s="47">
        <f>'Latgale pārējie'!H29+'Latgale valsts'!H29</f>
        <v>0</v>
      </c>
      <c r="I29" s="47">
        <f>'Latgale pārējie'!I29+'Latgale valsts'!I29</f>
        <v>0</v>
      </c>
      <c r="J29" s="47">
        <f>'Latgale pārējie'!J29+'Latgale valsts'!J29</f>
        <v>0</v>
      </c>
      <c r="K29" s="30">
        <f t="shared" si="2"/>
        <v>0</v>
      </c>
      <c r="L29" s="30">
        <f t="shared" si="3"/>
        <v>24</v>
      </c>
      <c r="M29" s="47">
        <f>'Latgale pārējie'!M29+'Latgale valsts'!M29</f>
        <v>0</v>
      </c>
      <c r="N29" s="30">
        <f t="shared" si="4"/>
        <v>24</v>
      </c>
      <c r="O29" s="45"/>
      <c r="P29" s="45"/>
    </row>
    <row r="30" spans="1:16" ht="14.25" customHeight="1">
      <c r="A30" s="98" t="s">
        <v>25</v>
      </c>
      <c r="B30" s="29" t="s">
        <v>16</v>
      </c>
      <c r="C30" s="46">
        <f>'Latgale pārējie'!C30+'Latgale valsts'!C30</f>
        <v>44.69</v>
      </c>
      <c r="D30" s="46">
        <f>'Latgale pārējie'!D30+'Latgale valsts'!D30</f>
        <v>20.31</v>
      </c>
      <c r="E30" s="46">
        <f>'Latgale pārējie'!E30+'Latgale valsts'!E30</f>
        <v>0.2</v>
      </c>
      <c r="F30" s="46">
        <f>'Latgale pārējie'!F30+'Latgale valsts'!F30</f>
        <v>0</v>
      </c>
      <c r="G30" s="35">
        <f t="shared" si="1"/>
        <v>65.2</v>
      </c>
      <c r="H30" s="46">
        <f>'Latgale pārējie'!H30+'Latgale valsts'!H30</f>
        <v>18.11</v>
      </c>
      <c r="I30" s="46">
        <f>'Latgale pārējie'!I30+'Latgale valsts'!I30</f>
        <v>2.3600000000000003</v>
      </c>
      <c r="J30" s="46">
        <f>'Latgale pārējie'!J30+'Latgale valsts'!J30</f>
        <v>6.23</v>
      </c>
      <c r="K30" s="35">
        <f t="shared" si="2"/>
        <v>26.7</v>
      </c>
      <c r="L30" s="35">
        <f t="shared" si="3"/>
        <v>91.9</v>
      </c>
      <c r="M30" s="46">
        <f>'Latgale pārējie'!M30+'Latgale valsts'!M30</f>
        <v>2.44</v>
      </c>
      <c r="N30" s="35">
        <f t="shared" si="4"/>
        <v>94.34</v>
      </c>
      <c r="O30" s="45"/>
      <c r="P30" s="45"/>
    </row>
    <row r="31" spans="1:16" ht="14.25" customHeight="1">
      <c r="A31" s="98"/>
      <c r="B31" s="29" t="s">
        <v>17</v>
      </c>
      <c r="C31" s="47">
        <f>'Latgale pārējie'!C31+'Latgale valsts'!C31</f>
        <v>5500</v>
      </c>
      <c r="D31" s="47">
        <f>'Latgale pārējie'!D31+'Latgale valsts'!D31</f>
        <v>2937</v>
      </c>
      <c r="E31" s="47">
        <f>'Latgale pārējie'!E31+'Latgale valsts'!E31</f>
        <v>35</v>
      </c>
      <c r="F31" s="47">
        <f>'Latgale pārējie'!F31+'Latgale valsts'!F31</f>
        <v>0</v>
      </c>
      <c r="G31" s="30">
        <f t="shared" si="1"/>
        <v>8472</v>
      </c>
      <c r="H31" s="47">
        <f>'Latgale pārējie'!H31+'Latgale valsts'!H31</f>
        <v>2106</v>
      </c>
      <c r="I31" s="47">
        <f>'Latgale pārējie'!I31+'Latgale valsts'!I31</f>
        <v>334</v>
      </c>
      <c r="J31" s="47">
        <f>'Latgale pārējie'!J31+'Latgale valsts'!J31</f>
        <v>740</v>
      </c>
      <c r="K31" s="30">
        <f t="shared" si="2"/>
        <v>3180</v>
      </c>
      <c r="L31" s="30">
        <f t="shared" si="3"/>
        <v>11652</v>
      </c>
      <c r="M31" s="47">
        <f>'Latgale pārējie'!M31+'Latgale valsts'!M31</f>
        <v>233</v>
      </c>
      <c r="N31" s="30">
        <f t="shared" si="4"/>
        <v>11885</v>
      </c>
      <c r="O31" s="45"/>
      <c r="P31" s="45"/>
    </row>
    <row r="32" spans="1:16" ht="14.25" customHeight="1">
      <c r="A32" s="98" t="s">
        <v>26</v>
      </c>
      <c r="B32" s="29" t="s">
        <v>16</v>
      </c>
      <c r="C32" s="46">
        <f>'Latgale pārējie'!C32+'Latgale valsts'!C32</f>
        <v>46.79</v>
      </c>
      <c r="D32" s="46">
        <f>'Latgale pārējie'!D32+'Latgale valsts'!D32</f>
        <v>20.73</v>
      </c>
      <c r="E32" s="46">
        <f>'Latgale pārējie'!E32+'Latgale valsts'!E32</f>
        <v>0</v>
      </c>
      <c r="F32" s="46">
        <f>'Latgale pārējie'!F32+'Latgale valsts'!F32</f>
        <v>1</v>
      </c>
      <c r="G32" s="35">
        <f t="shared" si="1"/>
        <v>68.52</v>
      </c>
      <c r="H32" s="46">
        <f>'Latgale pārējie'!H32+'Latgale valsts'!H32</f>
        <v>31.34</v>
      </c>
      <c r="I32" s="46">
        <f>'Latgale pārējie'!I32+'Latgale valsts'!I32</f>
        <v>6.06</v>
      </c>
      <c r="J32" s="46">
        <f>'Latgale pārējie'!J32+'Latgale valsts'!J32</f>
        <v>3.3</v>
      </c>
      <c r="K32" s="35">
        <f t="shared" si="2"/>
        <v>40.699999999999996</v>
      </c>
      <c r="L32" s="35">
        <f t="shared" si="3"/>
        <v>109.22</v>
      </c>
      <c r="M32" s="46">
        <f>'Latgale pārējie'!M32+'Latgale valsts'!M32</f>
        <v>13.85</v>
      </c>
      <c r="N32" s="35">
        <f t="shared" si="4"/>
        <v>123.07</v>
      </c>
      <c r="O32" s="45"/>
      <c r="P32" s="45"/>
    </row>
    <row r="33" spans="1:16" ht="14.25" customHeight="1">
      <c r="A33" s="98"/>
      <c r="B33" s="29" t="s">
        <v>17</v>
      </c>
      <c r="C33" s="47">
        <f>'Latgale pārējie'!C33+'Latgale valsts'!C33</f>
        <v>1948</v>
      </c>
      <c r="D33" s="47">
        <f>'Latgale pārējie'!D33+'Latgale valsts'!D33</f>
        <v>263</v>
      </c>
      <c r="E33" s="47">
        <f>'Latgale pārējie'!E33+'Latgale valsts'!E33</f>
        <v>0</v>
      </c>
      <c r="F33" s="47">
        <f>'Latgale pārējie'!F33+'Latgale valsts'!F33</f>
        <v>14</v>
      </c>
      <c r="G33" s="30">
        <f t="shared" si="1"/>
        <v>2225</v>
      </c>
      <c r="H33" s="47">
        <f>'Latgale pārējie'!H33+'Latgale valsts'!H33</f>
        <v>499</v>
      </c>
      <c r="I33" s="47">
        <f>'Latgale pārējie'!I33+'Latgale valsts'!I33</f>
        <v>73</v>
      </c>
      <c r="J33" s="47">
        <f>'Latgale pārējie'!J33+'Latgale valsts'!J33</f>
        <v>69</v>
      </c>
      <c r="K33" s="30">
        <f t="shared" si="2"/>
        <v>641</v>
      </c>
      <c r="L33" s="30">
        <f t="shared" si="3"/>
        <v>2866</v>
      </c>
      <c r="M33" s="47">
        <f>'Latgale pārējie'!M33+'Latgale valsts'!M33</f>
        <v>192</v>
      </c>
      <c r="N33" s="30">
        <f t="shared" si="4"/>
        <v>3058</v>
      </c>
      <c r="O33" s="45"/>
      <c r="P33" s="45"/>
    </row>
    <row r="34" spans="1:16" ht="14.25" customHeight="1">
      <c r="A34" s="98" t="s">
        <v>27</v>
      </c>
      <c r="B34" s="29" t="s">
        <v>16</v>
      </c>
      <c r="C34" s="46">
        <f>'Latgale pārējie'!C34+'Latgale valsts'!C34</f>
        <v>0.71</v>
      </c>
      <c r="D34" s="46">
        <f>'Latgale pārējie'!D34+'Latgale valsts'!D34</f>
        <v>0</v>
      </c>
      <c r="E34" s="46">
        <f>'Latgale pārējie'!E34+'Latgale valsts'!E34</f>
        <v>0</v>
      </c>
      <c r="F34" s="46">
        <f>'Latgale pārējie'!F34+'Latgale valsts'!F34</f>
        <v>0</v>
      </c>
      <c r="G34" s="35">
        <f t="shared" si="1"/>
        <v>0.71</v>
      </c>
      <c r="H34" s="46">
        <f>'Latgale pārējie'!H34+'Latgale valsts'!H34</f>
        <v>1.4</v>
      </c>
      <c r="I34" s="46">
        <f>'Latgale pārējie'!I34+'Latgale valsts'!I34</f>
        <v>1.2</v>
      </c>
      <c r="J34" s="46">
        <f>'Latgale pārējie'!J34+'Latgale valsts'!J34</f>
        <v>0</v>
      </c>
      <c r="K34" s="35">
        <f t="shared" si="2"/>
        <v>2.5999999999999996</v>
      </c>
      <c r="L34" s="35">
        <f t="shared" si="3"/>
        <v>3.3099999999999996</v>
      </c>
      <c r="M34" s="46">
        <f>'Latgale pārējie'!M34+'Latgale valsts'!M34</f>
        <v>0</v>
      </c>
      <c r="N34" s="35">
        <f t="shared" si="4"/>
        <v>3.3099999999999996</v>
      </c>
      <c r="O34" s="45"/>
      <c r="P34" s="45"/>
    </row>
    <row r="35" spans="1:16" ht="14.25" customHeight="1">
      <c r="A35" s="98"/>
      <c r="B35" s="29" t="s">
        <v>17</v>
      </c>
      <c r="C35" s="47">
        <f>'Latgale pārējie'!C35+'Latgale valsts'!C35</f>
        <v>190</v>
      </c>
      <c r="D35" s="47">
        <f>'Latgale pārējie'!D35+'Latgale valsts'!D35</f>
        <v>0</v>
      </c>
      <c r="E35" s="47">
        <f>'Latgale pārējie'!E35+'Latgale valsts'!E35</f>
        <v>0</v>
      </c>
      <c r="F35" s="47">
        <f>'Latgale pārējie'!F35+'Latgale valsts'!F35</f>
        <v>0</v>
      </c>
      <c r="G35" s="30">
        <f t="shared" si="1"/>
        <v>190</v>
      </c>
      <c r="H35" s="47">
        <f>'Latgale pārējie'!H35+'Latgale valsts'!H35</f>
        <v>258</v>
      </c>
      <c r="I35" s="47">
        <f>'Latgale pārējie'!I35+'Latgale valsts'!I35</f>
        <v>219</v>
      </c>
      <c r="J35" s="47">
        <f>'Latgale pārējie'!J35+'Latgale valsts'!J35</f>
        <v>0</v>
      </c>
      <c r="K35" s="30">
        <f t="shared" si="2"/>
        <v>477</v>
      </c>
      <c r="L35" s="30">
        <f t="shared" si="3"/>
        <v>667</v>
      </c>
      <c r="M35" s="47">
        <f>'Latgale pārējie'!M35+'Latgale valsts'!M35</f>
        <v>0</v>
      </c>
      <c r="N35" s="30">
        <f t="shared" si="4"/>
        <v>667</v>
      </c>
      <c r="O35" s="45"/>
      <c r="P35" s="45"/>
    </row>
    <row r="36" spans="1:16" ht="14.25" customHeight="1">
      <c r="A36" s="98" t="s">
        <v>28</v>
      </c>
      <c r="B36" s="29" t="s">
        <v>16</v>
      </c>
      <c r="C36" s="46">
        <f>'Latgale pārējie'!C36+'Latgale valsts'!C36</f>
        <v>4.81</v>
      </c>
      <c r="D36" s="46">
        <f>'Latgale pārējie'!D36+'Latgale valsts'!D36</f>
        <v>0</v>
      </c>
      <c r="E36" s="46">
        <f>'Latgale pārējie'!E36+'Latgale valsts'!E36</f>
        <v>0</v>
      </c>
      <c r="F36" s="46">
        <f>'Latgale pārējie'!F36+'Latgale valsts'!F36</f>
        <v>0</v>
      </c>
      <c r="G36" s="35">
        <f t="shared" si="1"/>
        <v>4.81</v>
      </c>
      <c r="H36" s="46">
        <f>'Latgale pārējie'!H36+'Latgale valsts'!H36</f>
        <v>8.5</v>
      </c>
      <c r="I36" s="46">
        <f>'Latgale pārējie'!I36+'Latgale valsts'!I36</f>
        <v>0.9</v>
      </c>
      <c r="J36" s="46">
        <f>'Latgale pārējie'!J36+'Latgale valsts'!J36</f>
        <v>0</v>
      </c>
      <c r="K36" s="35">
        <f t="shared" si="2"/>
        <v>9.4</v>
      </c>
      <c r="L36" s="35">
        <f t="shared" si="3"/>
        <v>14.21</v>
      </c>
      <c r="M36" s="46">
        <f>'Latgale pārējie'!M36+'Latgale valsts'!M36</f>
        <v>0</v>
      </c>
      <c r="N36" s="35">
        <f t="shared" si="4"/>
        <v>14.21</v>
      </c>
      <c r="O36" s="45"/>
      <c r="P36" s="45"/>
    </row>
    <row r="37" spans="1:16" ht="14.25" customHeight="1">
      <c r="A37" s="98"/>
      <c r="B37" s="29" t="s">
        <v>17</v>
      </c>
      <c r="C37" s="47">
        <f>'Latgale pārējie'!C37+'Latgale valsts'!C37</f>
        <v>102</v>
      </c>
      <c r="D37" s="47">
        <f>'Latgale pārējie'!D37+'Latgale valsts'!D37</f>
        <v>0</v>
      </c>
      <c r="E37" s="47">
        <f>'Latgale pārējie'!E37+'Latgale valsts'!E37</f>
        <v>0</v>
      </c>
      <c r="F37" s="47">
        <f>'Latgale pārējie'!F37+'Latgale valsts'!F37</f>
        <v>0</v>
      </c>
      <c r="G37" s="30">
        <f t="shared" si="1"/>
        <v>102</v>
      </c>
      <c r="H37" s="47">
        <f>'Latgale pārējie'!H37+'Latgale valsts'!H37</f>
        <v>167</v>
      </c>
      <c r="I37" s="47">
        <f>'Latgale pārējie'!I37+'Latgale valsts'!I37</f>
        <v>34</v>
      </c>
      <c r="J37" s="47">
        <f>'Latgale pārējie'!J37+'Latgale valsts'!J37</f>
        <v>0</v>
      </c>
      <c r="K37" s="30">
        <f t="shared" si="2"/>
        <v>201</v>
      </c>
      <c r="L37" s="30">
        <f t="shared" si="3"/>
        <v>303</v>
      </c>
      <c r="M37" s="47">
        <f>'Latgale pārējie'!M37+'Latgale valsts'!M37</f>
        <v>0</v>
      </c>
      <c r="N37" s="30">
        <f t="shared" si="4"/>
        <v>303</v>
      </c>
      <c r="O37" s="45"/>
      <c r="P37" s="45"/>
    </row>
    <row r="38" spans="1:16" ht="14.25" customHeight="1">
      <c r="A38" s="30" t="s">
        <v>29</v>
      </c>
      <c r="B38" s="29" t="s">
        <v>16</v>
      </c>
      <c r="C38" s="35">
        <f>C4+C12+C14+C16+C18+C20+C22+C24+C26+C28+C30+C32+C34+C36</f>
        <v>5164.7</v>
      </c>
      <c r="D38" s="35">
        <f aca="true" t="shared" si="5" ref="D38:N39">D4+D12+D14+D16+D18+D20+D22+D24+D26+D28+D30+D32+D34+D36</f>
        <v>2573.88</v>
      </c>
      <c r="E38" s="35">
        <f t="shared" si="5"/>
        <v>13.089999999999998</v>
      </c>
      <c r="F38" s="35">
        <f t="shared" si="5"/>
        <v>28.26</v>
      </c>
      <c r="G38" s="35">
        <f t="shared" si="5"/>
        <v>7779.929999999999</v>
      </c>
      <c r="H38" s="35">
        <f t="shared" si="5"/>
        <v>5029.539999999999</v>
      </c>
      <c r="I38" s="35">
        <f t="shared" si="5"/>
        <v>605.4499999999999</v>
      </c>
      <c r="J38" s="35">
        <f t="shared" si="5"/>
        <v>1194.3199999999997</v>
      </c>
      <c r="K38" s="35">
        <f t="shared" si="5"/>
        <v>6829.31</v>
      </c>
      <c r="L38" s="35">
        <f t="shared" si="5"/>
        <v>14609.24</v>
      </c>
      <c r="M38" s="35">
        <f t="shared" si="5"/>
        <v>1877.6699999999998</v>
      </c>
      <c r="N38" s="35">
        <f>N4+N12+N14+N16+N18+N20+N22+N24+N26+N28+N30+N32+N34+N36</f>
        <v>16486.91</v>
      </c>
      <c r="O38" s="48"/>
      <c r="P38" s="45"/>
    </row>
    <row r="39" spans="1:16" ht="14.25" customHeight="1">
      <c r="A39" s="29"/>
      <c r="B39" s="29" t="s">
        <v>17</v>
      </c>
      <c r="C39" s="30">
        <f>C5+C13+C15+C17+C19+C21+C23+C25+C27+C29+C31+C33+C35+C37</f>
        <v>364775</v>
      </c>
      <c r="D39" s="30">
        <f t="shared" si="5"/>
        <v>249012</v>
      </c>
      <c r="E39" s="30">
        <f t="shared" si="5"/>
        <v>306</v>
      </c>
      <c r="F39" s="30">
        <f t="shared" si="5"/>
        <v>1509</v>
      </c>
      <c r="G39" s="30">
        <f t="shared" si="5"/>
        <v>615602</v>
      </c>
      <c r="H39" s="30">
        <f t="shared" si="5"/>
        <v>498748</v>
      </c>
      <c r="I39" s="30">
        <f t="shared" si="5"/>
        <v>53648</v>
      </c>
      <c r="J39" s="30">
        <f t="shared" si="5"/>
        <v>199381</v>
      </c>
      <c r="K39" s="30">
        <f t="shared" si="5"/>
        <v>751777</v>
      </c>
      <c r="L39" s="30">
        <f t="shared" si="5"/>
        <v>1367379</v>
      </c>
      <c r="M39" s="30">
        <f t="shared" si="5"/>
        <v>204970</v>
      </c>
      <c r="N39" s="30">
        <f t="shared" si="5"/>
        <v>1572349</v>
      </c>
      <c r="O39" s="45"/>
      <c r="P39" s="8"/>
    </row>
    <row r="40" spans="1:1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1:1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17" bottom="0.18" header="0.17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Q31" sqref="Q31"/>
    </sheetView>
  </sheetViews>
  <sheetFormatPr defaultColWidth="9.140625" defaultRowHeight="15"/>
  <cols>
    <col min="1" max="1" width="34.7109375" style="56" customWidth="1"/>
    <col min="2" max="2" width="4.00390625" style="56" customWidth="1"/>
    <col min="3" max="4" width="9.140625" style="56" customWidth="1"/>
    <col min="5" max="5" width="5.7109375" style="56" customWidth="1"/>
    <col min="6" max="6" width="5.140625" style="56" customWidth="1"/>
    <col min="7" max="7" width="12.57421875" style="56" customWidth="1"/>
    <col min="8" max="8" width="9.140625" style="56" customWidth="1"/>
    <col min="9" max="9" width="7.140625" style="56" customWidth="1"/>
    <col min="10" max="10" width="7.28125" style="56" customWidth="1"/>
    <col min="11" max="11" width="11.00390625" style="56" customWidth="1"/>
    <col min="12" max="12" width="7.8515625" style="56" customWidth="1"/>
    <col min="13" max="13" width="7.00390625" style="56" customWidth="1"/>
    <col min="14" max="14" width="12.140625" style="56" customWidth="1"/>
    <col min="15" max="16384" width="9.140625" style="56" customWidth="1"/>
  </cols>
  <sheetData>
    <row r="1" ht="12" customHeight="1">
      <c r="A1" s="56" t="s">
        <v>59</v>
      </c>
    </row>
    <row r="2" spans="1:14" ht="12" customHeight="1">
      <c r="A2" s="31" t="s">
        <v>0</v>
      </c>
      <c r="B2" s="31"/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5" t="s">
        <v>2</v>
      </c>
    </row>
    <row r="3" spans="1:14" ht="24.75" customHeight="1">
      <c r="A3" s="31" t="s">
        <v>3</v>
      </c>
      <c r="B3" s="31"/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/>
    </row>
    <row r="4" spans="1:14" ht="12.75">
      <c r="A4" s="32" t="s">
        <v>15</v>
      </c>
      <c r="B4" s="33" t="s">
        <v>16</v>
      </c>
      <c r="C4" s="15">
        <f>C6+C8+C10</f>
        <v>1200.9</v>
      </c>
      <c r="D4" s="15">
        <f aca="true" t="shared" si="0" ref="D4:F5">D6+D8+D10</f>
        <v>211.29999999999998</v>
      </c>
      <c r="E4" s="15">
        <f t="shared" si="0"/>
        <v>0</v>
      </c>
      <c r="F4" s="15">
        <f t="shared" si="0"/>
        <v>0.8</v>
      </c>
      <c r="G4" s="15">
        <f>SUM(C4:F4)</f>
        <v>1413</v>
      </c>
      <c r="H4" s="15">
        <f>H6+H8+H10</f>
        <v>949.3000000000001</v>
      </c>
      <c r="I4" s="15">
        <f>I6+I8+I10</f>
        <v>48.8</v>
      </c>
      <c r="J4" s="15">
        <f>J6+J8+J10</f>
        <v>118.5</v>
      </c>
      <c r="K4" s="15">
        <f>SUM(H4:J4)</f>
        <v>1116.6</v>
      </c>
      <c r="L4" s="15">
        <f>G4+K4</f>
        <v>2529.6</v>
      </c>
      <c r="M4" s="15">
        <f>M6+M8+M10</f>
        <v>4.8</v>
      </c>
      <c r="N4" s="15">
        <f>SUM(L4:M4)</f>
        <v>2534.4</v>
      </c>
    </row>
    <row r="5" spans="1:14" ht="15.75">
      <c r="A5" s="32"/>
      <c r="B5" s="33" t="s">
        <v>32</v>
      </c>
      <c r="C5" s="15">
        <f>C7+C9+C11</f>
        <v>312899</v>
      </c>
      <c r="D5" s="15">
        <f t="shared" si="0"/>
        <v>64301</v>
      </c>
      <c r="E5" s="15">
        <f t="shared" si="0"/>
        <v>0</v>
      </c>
      <c r="F5" s="15">
        <f t="shared" si="0"/>
        <v>238</v>
      </c>
      <c r="G5" s="15">
        <f>SUM(C5:F5)</f>
        <v>377438</v>
      </c>
      <c r="H5" s="15">
        <f>H7+H9+H11</f>
        <v>284023</v>
      </c>
      <c r="I5" s="15">
        <f>I7+I9+I11</f>
        <v>13651</v>
      </c>
      <c r="J5" s="15">
        <f>J7+J9+J11</f>
        <v>37427</v>
      </c>
      <c r="K5" s="15">
        <f>SUM(H5:J5)</f>
        <v>335101</v>
      </c>
      <c r="L5" s="15">
        <f>G5+K5</f>
        <v>712539</v>
      </c>
      <c r="M5" s="15">
        <f>M7+M9+M11</f>
        <v>986</v>
      </c>
      <c r="N5" s="15">
        <f>SUM(L5:M5)</f>
        <v>713525</v>
      </c>
    </row>
    <row r="6" spans="1:14" ht="12.75">
      <c r="A6" s="100" t="s">
        <v>55</v>
      </c>
      <c r="B6" s="33" t="s">
        <v>16</v>
      </c>
      <c r="C6" s="73">
        <v>954.9</v>
      </c>
      <c r="D6" s="73">
        <v>209.2</v>
      </c>
      <c r="E6" s="73">
        <v>0</v>
      </c>
      <c r="F6" s="73">
        <v>0.8</v>
      </c>
      <c r="G6" s="31">
        <f>SUM(C6:F6)</f>
        <v>1164.8999999999999</v>
      </c>
      <c r="H6" s="73">
        <v>947.6</v>
      </c>
      <c r="I6" s="73">
        <v>48.8</v>
      </c>
      <c r="J6" s="73">
        <v>118.5</v>
      </c>
      <c r="K6" s="31">
        <f>SUM(H6:J6)</f>
        <v>1114.9</v>
      </c>
      <c r="L6" s="31">
        <f>G6+K6</f>
        <v>2279.8</v>
      </c>
      <c r="M6" s="73">
        <v>4.8</v>
      </c>
      <c r="N6" s="31">
        <f>SUM(L6:M6)</f>
        <v>2284.6000000000004</v>
      </c>
    </row>
    <row r="7" spans="1:14" ht="15.75">
      <c r="A7" s="100"/>
      <c r="B7" s="33" t="s">
        <v>32</v>
      </c>
      <c r="C7" s="73">
        <v>303309</v>
      </c>
      <c r="D7" s="73">
        <v>64055</v>
      </c>
      <c r="E7" s="73">
        <v>0</v>
      </c>
      <c r="F7" s="73">
        <v>238</v>
      </c>
      <c r="G7" s="31">
        <f aca="true" t="shared" si="1" ref="G7:G39">SUM(C7:F7)</f>
        <v>367602</v>
      </c>
      <c r="H7" s="73">
        <v>283819</v>
      </c>
      <c r="I7" s="73">
        <v>13651</v>
      </c>
      <c r="J7" s="73">
        <v>37427</v>
      </c>
      <c r="K7" s="31">
        <f aca="true" t="shared" si="2" ref="K7:K36">SUM(H7:J7)</f>
        <v>334897</v>
      </c>
      <c r="L7" s="31">
        <f aca="true" t="shared" si="3" ref="L7:L39">G7+K7</f>
        <v>702499</v>
      </c>
      <c r="M7" s="73">
        <v>986</v>
      </c>
      <c r="N7" s="31">
        <f aca="true" t="shared" si="4" ref="N7:N39">SUM(L7:M7)</f>
        <v>703485</v>
      </c>
    </row>
    <row r="8" spans="1:14" ht="12.75">
      <c r="A8" s="100" t="s">
        <v>56</v>
      </c>
      <c r="B8" s="33" t="s">
        <v>16</v>
      </c>
      <c r="C8" s="73">
        <v>243.5</v>
      </c>
      <c r="D8" s="73">
        <v>2.1</v>
      </c>
      <c r="E8" s="73">
        <v>0</v>
      </c>
      <c r="F8" s="73">
        <v>0</v>
      </c>
      <c r="G8" s="31">
        <f t="shared" si="1"/>
        <v>245.6</v>
      </c>
      <c r="H8" s="73">
        <v>1.7</v>
      </c>
      <c r="I8" s="73">
        <v>0</v>
      </c>
      <c r="J8" s="73">
        <v>0</v>
      </c>
      <c r="K8" s="31">
        <f t="shared" si="2"/>
        <v>1.7</v>
      </c>
      <c r="L8" s="31">
        <f t="shared" si="3"/>
        <v>247.29999999999998</v>
      </c>
      <c r="M8" s="31">
        <v>0</v>
      </c>
      <c r="N8" s="31">
        <f t="shared" si="4"/>
        <v>247.29999999999998</v>
      </c>
    </row>
    <row r="9" spans="1:14" ht="15.75">
      <c r="A9" s="100"/>
      <c r="B9" s="33" t="s">
        <v>32</v>
      </c>
      <c r="C9" s="73">
        <v>8721</v>
      </c>
      <c r="D9" s="73">
        <v>246</v>
      </c>
      <c r="E9" s="73">
        <v>0</v>
      </c>
      <c r="F9" s="73">
        <v>0</v>
      </c>
      <c r="G9" s="31">
        <f t="shared" si="1"/>
        <v>8967</v>
      </c>
      <c r="H9" s="73">
        <v>204</v>
      </c>
      <c r="I9" s="73">
        <v>0</v>
      </c>
      <c r="J9" s="73">
        <v>0</v>
      </c>
      <c r="K9" s="31">
        <f t="shared" si="2"/>
        <v>204</v>
      </c>
      <c r="L9" s="31">
        <f t="shared" si="3"/>
        <v>9171</v>
      </c>
      <c r="M9" s="31">
        <v>0</v>
      </c>
      <c r="N9" s="31">
        <f t="shared" si="4"/>
        <v>9171</v>
      </c>
    </row>
    <row r="10" spans="1:14" ht="12.75">
      <c r="A10" s="100" t="s">
        <v>50</v>
      </c>
      <c r="B10" s="33" t="s">
        <v>16</v>
      </c>
      <c r="C10" s="73">
        <v>2.5</v>
      </c>
      <c r="D10" s="73">
        <v>0</v>
      </c>
      <c r="E10" s="73">
        <v>0</v>
      </c>
      <c r="F10" s="73">
        <v>0</v>
      </c>
      <c r="G10" s="31">
        <f t="shared" si="1"/>
        <v>2.5</v>
      </c>
      <c r="H10" s="73">
        <v>0</v>
      </c>
      <c r="I10" s="73">
        <v>0</v>
      </c>
      <c r="J10" s="73">
        <v>0</v>
      </c>
      <c r="K10" s="31">
        <f t="shared" si="2"/>
        <v>0</v>
      </c>
      <c r="L10" s="31">
        <f t="shared" si="3"/>
        <v>2.5</v>
      </c>
      <c r="M10" s="31">
        <v>0</v>
      </c>
      <c r="N10" s="31">
        <f t="shared" si="4"/>
        <v>2.5</v>
      </c>
    </row>
    <row r="11" spans="1:14" ht="15.75">
      <c r="A11" s="100"/>
      <c r="B11" s="33" t="s">
        <v>32</v>
      </c>
      <c r="C11" s="73">
        <v>869</v>
      </c>
      <c r="D11" s="73">
        <v>0</v>
      </c>
      <c r="E11" s="73">
        <v>0</v>
      </c>
      <c r="F11" s="73">
        <v>0</v>
      </c>
      <c r="G11" s="31">
        <f t="shared" si="1"/>
        <v>869</v>
      </c>
      <c r="H11" s="73">
        <v>0</v>
      </c>
      <c r="I11" s="73">
        <v>0</v>
      </c>
      <c r="J11" s="73">
        <v>0</v>
      </c>
      <c r="K11" s="31">
        <f t="shared" si="2"/>
        <v>0</v>
      </c>
      <c r="L11" s="31">
        <f t="shared" si="3"/>
        <v>869</v>
      </c>
      <c r="M11" s="31">
        <v>0</v>
      </c>
      <c r="N11" s="31">
        <f t="shared" si="4"/>
        <v>869</v>
      </c>
    </row>
    <row r="12" spans="1:14" ht="12.75">
      <c r="A12" s="32" t="s">
        <v>18</v>
      </c>
      <c r="B12" s="33" t="s">
        <v>16</v>
      </c>
      <c r="C12" s="43">
        <v>929.31</v>
      </c>
      <c r="D12" s="43">
        <v>1286</v>
      </c>
      <c r="E12" s="43">
        <v>0</v>
      </c>
      <c r="F12" s="43">
        <v>2.7</v>
      </c>
      <c r="G12" s="43">
        <f>SUM(C12:F12)</f>
        <v>2218.0099999999998</v>
      </c>
      <c r="H12" s="43">
        <v>281.26</v>
      </c>
      <c r="I12" s="43">
        <v>13.83</v>
      </c>
      <c r="J12" s="43">
        <v>1.4</v>
      </c>
      <c r="K12" s="43">
        <f>SUM(H12:J12)</f>
        <v>296.48999999999995</v>
      </c>
      <c r="L12" s="43">
        <f>G12+K12</f>
        <v>2514.4999999999995</v>
      </c>
      <c r="M12" s="43">
        <v>0</v>
      </c>
      <c r="N12" s="43">
        <f>SUM(L12:M12)</f>
        <v>2514.4999999999995</v>
      </c>
    </row>
    <row r="13" spans="1:14" ht="14.25" customHeight="1">
      <c r="A13" s="33" t="s">
        <v>31</v>
      </c>
      <c r="B13" s="33" t="s">
        <v>32</v>
      </c>
      <c r="C13" s="15">
        <v>43270</v>
      </c>
      <c r="D13" s="15">
        <v>82238</v>
      </c>
      <c r="E13" s="15">
        <v>0</v>
      </c>
      <c r="F13" s="15">
        <v>228</v>
      </c>
      <c r="G13" s="15">
        <f t="shared" si="1"/>
        <v>125736</v>
      </c>
      <c r="H13" s="15">
        <v>16259</v>
      </c>
      <c r="I13" s="15">
        <v>826</v>
      </c>
      <c r="J13" s="15">
        <v>107</v>
      </c>
      <c r="K13" s="15">
        <f t="shared" si="2"/>
        <v>17192</v>
      </c>
      <c r="L13" s="15">
        <f t="shared" si="3"/>
        <v>142928</v>
      </c>
      <c r="M13" s="15">
        <v>0</v>
      </c>
      <c r="N13" s="15">
        <f t="shared" si="4"/>
        <v>142928</v>
      </c>
    </row>
    <row r="14" spans="1:14" ht="14.25" customHeight="1">
      <c r="A14" s="100" t="s">
        <v>19</v>
      </c>
      <c r="B14" s="33" t="s">
        <v>16</v>
      </c>
      <c r="C14" s="43">
        <v>13.6</v>
      </c>
      <c r="D14" s="43">
        <v>20.7</v>
      </c>
      <c r="E14" s="43">
        <v>0</v>
      </c>
      <c r="F14" s="43">
        <v>0.9</v>
      </c>
      <c r="G14" s="43">
        <f t="shared" si="1"/>
        <v>35.199999999999996</v>
      </c>
      <c r="H14" s="43">
        <v>2.6</v>
      </c>
      <c r="I14" s="43">
        <v>0</v>
      </c>
      <c r="J14" s="43">
        <v>0</v>
      </c>
      <c r="K14" s="43">
        <f t="shared" si="2"/>
        <v>2.6</v>
      </c>
      <c r="L14" s="43">
        <f t="shared" si="3"/>
        <v>37.8</v>
      </c>
      <c r="M14" s="43">
        <v>0</v>
      </c>
      <c r="N14" s="43">
        <f t="shared" si="4"/>
        <v>37.8</v>
      </c>
    </row>
    <row r="15" spans="1:14" ht="14.25" customHeight="1">
      <c r="A15" s="100"/>
      <c r="B15" s="33" t="s">
        <v>32</v>
      </c>
      <c r="C15" s="87">
        <v>886</v>
      </c>
      <c r="D15" s="87">
        <v>2399</v>
      </c>
      <c r="E15" s="87">
        <v>0</v>
      </c>
      <c r="F15" s="87">
        <v>83</v>
      </c>
      <c r="G15" s="87">
        <f t="shared" si="1"/>
        <v>3368</v>
      </c>
      <c r="H15" s="87">
        <v>370</v>
      </c>
      <c r="I15" s="87">
        <v>0</v>
      </c>
      <c r="J15" s="87">
        <v>0</v>
      </c>
      <c r="K15" s="87">
        <f t="shared" si="2"/>
        <v>370</v>
      </c>
      <c r="L15" s="87">
        <f t="shared" si="3"/>
        <v>3738</v>
      </c>
      <c r="M15" s="87">
        <v>0</v>
      </c>
      <c r="N15" s="87">
        <f t="shared" si="4"/>
        <v>3738</v>
      </c>
    </row>
    <row r="16" spans="1:14" ht="14.25" customHeight="1">
      <c r="A16" s="100" t="s">
        <v>20</v>
      </c>
      <c r="B16" s="33" t="s">
        <v>16</v>
      </c>
      <c r="C16" s="43">
        <v>1025.85</v>
      </c>
      <c r="D16" s="43">
        <v>1077.7</v>
      </c>
      <c r="E16" s="43">
        <v>0</v>
      </c>
      <c r="F16" s="43">
        <v>19.3</v>
      </c>
      <c r="G16" s="43">
        <f t="shared" si="1"/>
        <v>2122.8500000000004</v>
      </c>
      <c r="H16" s="43">
        <v>323.6</v>
      </c>
      <c r="I16" s="43">
        <v>36.9</v>
      </c>
      <c r="J16" s="43">
        <v>11.3</v>
      </c>
      <c r="K16" s="43">
        <f t="shared" si="2"/>
        <v>371.8</v>
      </c>
      <c r="L16" s="43">
        <f t="shared" si="3"/>
        <v>2494.6500000000005</v>
      </c>
      <c r="M16" s="43">
        <v>1.5</v>
      </c>
      <c r="N16" s="43">
        <f t="shared" si="4"/>
        <v>2496.1500000000005</v>
      </c>
    </row>
    <row r="17" spans="1:14" ht="14.25" customHeight="1">
      <c r="A17" s="100"/>
      <c r="B17" s="33" t="s">
        <v>32</v>
      </c>
      <c r="C17" s="87">
        <v>10065</v>
      </c>
      <c r="D17" s="87">
        <v>8912</v>
      </c>
      <c r="E17" s="87">
        <v>0</v>
      </c>
      <c r="F17" s="87">
        <v>234</v>
      </c>
      <c r="G17" s="87">
        <f t="shared" si="1"/>
        <v>19211</v>
      </c>
      <c r="H17" s="87">
        <v>3260</v>
      </c>
      <c r="I17" s="87">
        <v>233</v>
      </c>
      <c r="J17" s="87">
        <v>208</v>
      </c>
      <c r="K17" s="87">
        <f t="shared" si="2"/>
        <v>3701</v>
      </c>
      <c r="L17" s="87">
        <f t="shared" si="3"/>
        <v>22912</v>
      </c>
      <c r="M17" s="87">
        <v>4</v>
      </c>
      <c r="N17" s="87">
        <f t="shared" si="4"/>
        <v>22916</v>
      </c>
    </row>
    <row r="18" spans="1:14" ht="14.25" customHeight="1">
      <c r="A18" s="101" t="s">
        <v>57</v>
      </c>
      <c r="B18" s="33" t="s">
        <v>16</v>
      </c>
      <c r="C18" s="15">
        <v>0.5</v>
      </c>
      <c r="D18" s="15">
        <v>0</v>
      </c>
      <c r="E18" s="15">
        <v>0</v>
      </c>
      <c r="F18" s="15">
        <v>0</v>
      </c>
      <c r="G18" s="15">
        <f t="shared" si="1"/>
        <v>0.5</v>
      </c>
      <c r="H18" s="15">
        <v>0</v>
      </c>
      <c r="I18" s="15">
        <v>0</v>
      </c>
      <c r="J18" s="15">
        <v>0</v>
      </c>
      <c r="K18" s="15">
        <f t="shared" si="2"/>
        <v>0</v>
      </c>
      <c r="L18" s="15">
        <f t="shared" si="3"/>
        <v>0.5</v>
      </c>
      <c r="M18" s="15">
        <v>0</v>
      </c>
      <c r="N18" s="15">
        <f t="shared" si="4"/>
        <v>0.5</v>
      </c>
    </row>
    <row r="19" spans="1:14" ht="14.25" customHeight="1">
      <c r="A19" s="101"/>
      <c r="B19" s="33" t="s">
        <v>32</v>
      </c>
      <c r="C19" s="15">
        <v>75</v>
      </c>
      <c r="D19" s="15">
        <v>0</v>
      </c>
      <c r="E19" s="15">
        <v>0</v>
      </c>
      <c r="F19" s="15">
        <v>0</v>
      </c>
      <c r="G19" s="15">
        <f t="shared" si="1"/>
        <v>75</v>
      </c>
      <c r="H19" s="15">
        <v>0</v>
      </c>
      <c r="I19" s="15">
        <v>0</v>
      </c>
      <c r="J19" s="15">
        <v>0</v>
      </c>
      <c r="K19" s="15">
        <f t="shared" si="2"/>
        <v>0</v>
      </c>
      <c r="L19" s="15">
        <f t="shared" si="3"/>
        <v>75</v>
      </c>
      <c r="M19" s="15">
        <v>0</v>
      </c>
      <c r="N19" s="15">
        <f t="shared" si="4"/>
        <v>75</v>
      </c>
    </row>
    <row r="20" spans="1:14" ht="14.25" customHeight="1">
      <c r="A20" s="101" t="s">
        <v>58</v>
      </c>
      <c r="B20" s="33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f t="shared" si="1"/>
        <v>0</v>
      </c>
      <c r="H20" s="15">
        <v>0</v>
      </c>
      <c r="I20" s="15">
        <v>0</v>
      </c>
      <c r="J20" s="15">
        <v>0</v>
      </c>
      <c r="K20" s="15">
        <f t="shared" si="2"/>
        <v>0</v>
      </c>
      <c r="L20" s="15">
        <f t="shared" si="3"/>
        <v>0</v>
      </c>
      <c r="M20" s="15">
        <v>0</v>
      </c>
      <c r="N20" s="15">
        <f t="shared" si="4"/>
        <v>0</v>
      </c>
    </row>
    <row r="21" spans="1:14" ht="14.25" customHeight="1">
      <c r="A21" s="101"/>
      <c r="B21" s="33" t="s">
        <v>32</v>
      </c>
      <c r="C21" s="15">
        <v>0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15">
        <v>0</v>
      </c>
      <c r="K21" s="15">
        <f t="shared" si="2"/>
        <v>0</v>
      </c>
      <c r="L21" s="15">
        <f t="shared" si="3"/>
        <v>0</v>
      </c>
      <c r="M21" s="15">
        <v>0</v>
      </c>
      <c r="N21" s="15">
        <f t="shared" si="4"/>
        <v>0</v>
      </c>
    </row>
    <row r="22" spans="1:14" ht="14.25" customHeight="1">
      <c r="A22" s="32" t="s">
        <v>21</v>
      </c>
      <c r="B22" s="33" t="s">
        <v>16</v>
      </c>
      <c r="C22" s="43">
        <v>12</v>
      </c>
      <c r="D22" s="43">
        <v>2.4</v>
      </c>
      <c r="E22" s="43">
        <v>0</v>
      </c>
      <c r="F22" s="43">
        <v>0</v>
      </c>
      <c r="G22" s="43">
        <f t="shared" si="1"/>
        <v>14.4</v>
      </c>
      <c r="H22" s="43">
        <v>3.9</v>
      </c>
      <c r="I22" s="43">
        <v>0.2</v>
      </c>
      <c r="J22" s="43">
        <v>0.1</v>
      </c>
      <c r="K22" s="43">
        <f t="shared" si="2"/>
        <v>4.199999999999999</v>
      </c>
      <c r="L22" s="43">
        <f t="shared" si="3"/>
        <v>18.6</v>
      </c>
      <c r="M22" s="43">
        <v>0.2</v>
      </c>
      <c r="N22" s="43">
        <f t="shared" si="4"/>
        <v>18.8</v>
      </c>
    </row>
    <row r="23" spans="1:14" ht="14.25" customHeight="1">
      <c r="A23" s="32"/>
      <c r="B23" s="33" t="s">
        <v>32</v>
      </c>
      <c r="C23" s="15">
        <v>1983</v>
      </c>
      <c r="D23" s="15">
        <v>311</v>
      </c>
      <c r="E23" s="15">
        <v>0</v>
      </c>
      <c r="F23" s="15">
        <v>0</v>
      </c>
      <c r="G23" s="15">
        <f t="shared" si="1"/>
        <v>2294</v>
      </c>
      <c r="H23" s="15">
        <v>688</v>
      </c>
      <c r="I23" s="15">
        <v>20</v>
      </c>
      <c r="J23" s="15">
        <v>9</v>
      </c>
      <c r="K23" s="15">
        <f t="shared" si="2"/>
        <v>717</v>
      </c>
      <c r="L23" s="15">
        <f t="shared" si="3"/>
        <v>3011</v>
      </c>
      <c r="M23" s="15">
        <v>12</v>
      </c>
      <c r="N23" s="15">
        <f t="shared" si="4"/>
        <v>3023</v>
      </c>
    </row>
    <row r="24" spans="1:14" ht="14.25" customHeight="1">
      <c r="A24" s="100" t="s">
        <v>22</v>
      </c>
      <c r="B24" s="33" t="s">
        <v>16</v>
      </c>
      <c r="C24" s="43">
        <v>54.8</v>
      </c>
      <c r="D24" s="43">
        <v>18.3</v>
      </c>
      <c r="E24" s="43">
        <v>7.8</v>
      </c>
      <c r="F24" s="43">
        <v>0.6</v>
      </c>
      <c r="G24" s="43">
        <f t="shared" si="1"/>
        <v>81.49999999999999</v>
      </c>
      <c r="H24" s="43">
        <v>11.1</v>
      </c>
      <c r="I24" s="43">
        <v>0.7</v>
      </c>
      <c r="J24" s="43">
        <v>0.7</v>
      </c>
      <c r="K24" s="43">
        <f t="shared" si="2"/>
        <v>12.499999999999998</v>
      </c>
      <c r="L24" s="43">
        <f t="shared" si="3"/>
        <v>93.99999999999999</v>
      </c>
      <c r="M24" s="43">
        <v>1.8</v>
      </c>
      <c r="N24" s="43">
        <f t="shared" si="4"/>
        <v>95.79999999999998</v>
      </c>
    </row>
    <row r="25" spans="1:14" ht="14.25" customHeight="1">
      <c r="A25" s="100"/>
      <c r="B25" s="33" t="s">
        <v>32</v>
      </c>
      <c r="C25" s="15">
        <v>3944</v>
      </c>
      <c r="D25" s="15">
        <v>591</v>
      </c>
      <c r="E25" s="15">
        <v>21</v>
      </c>
      <c r="F25" s="15">
        <v>17</v>
      </c>
      <c r="G25" s="15">
        <f t="shared" si="1"/>
        <v>4573</v>
      </c>
      <c r="H25" s="15">
        <v>604</v>
      </c>
      <c r="I25" s="15">
        <v>133</v>
      </c>
      <c r="J25" s="15">
        <v>65</v>
      </c>
      <c r="K25" s="15">
        <f t="shared" si="2"/>
        <v>802</v>
      </c>
      <c r="L25" s="15">
        <f t="shared" si="3"/>
        <v>5375</v>
      </c>
      <c r="M25" s="15">
        <v>80</v>
      </c>
      <c r="N25" s="15">
        <f t="shared" si="4"/>
        <v>5455</v>
      </c>
    </row>
    <row r="26" spans="1:14" ht="14.25" customHeight="1">
      <c r="A26" s="100" t="s">
        <v>23</v>
      </c>
      <c r="B26" s="33" t="s">
        <v>16</v>
      </c>
      <c r="C26" s="15">
        <v>0</v>
      </c>
      <c r="D26" s="15">
        <v>0</v>
      </c>
      <c r="E26" s="15">
        <v>0</v>
      </c>
      <c r="F26" s="15">
        <v>0</v>
      </c>
      <c r="G26" s="15">
        <f t="shared" si="1"/>
        <v>0</v>
      </c>
      <c r="H26" s="15">
        <v>0</v>
      </c>
      <c r="I26" s="15">
        <v>0</v>
      </c>
      <c r="J26" s="15">
        <v>0</v>
      </c>
      <c r="K26" s="15">
        <f t="shared" si="2"/>
        <v>0</v>
      </c>
      <c r="L26" s="15">
        <f t="shared" si="3"/>
        <v>0</v>
      </c>
      <c r="M26" s="15">
        <v>0</v>
      </c>
      <c r="N26" s="15">
        <f t="shared" si="4"/>
        <v>0</v>
      </c>
    </row>
    <row r="27" spans="1:14" ht="14.25" customHeight="1">
      <c r="A27" s="100"/>
      <c r="B27" s="33" t="s">
        <v>32</v>
      </c>
      <c r="C27" s="15">
        <v>0</v>
      </c>
      <c r="D27" s="15">
        <v>0</v>
      </c>
      <c r="E27" s="15">
        <v>0</v>
      </c>
      <c r="F27" s="15">
        <v>0</v>
      </c>
      <c r="G27" s="15">
        <f t="shared" si="1"/>
        <v>0</v>
      </c>
      <c r="H27" s="15">
        <v>0</v>
      </c>
      <c r="I27" s="15">
        <v>0</v>
      </c>
      <c r="J27" s="15">
        <v>0</v>
      </c>
      <c r="K27" s="15">
        <f t="shared" si="2"/>
        <v>0</v>
      </c>
      <c r="L27" s="15">
        <f t="shared" si="3"/>
        <v>0</v>
      </c>
      <c r="M27" s="15">
        <v>0</v>
      </c>
      <c r="N27" s="15">
        <f t="shared" si="4"/>
        <v>0</v>
      </c>
    </row>
    <row r="28" spans="1:14" ht="14.25" customHeight="1">
      <c r="A28" s="100" t="s">
        <v>24</v>
      </c>
      <c r="B28" s="33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15">
        <v>0</v>
      </c>
      <c r="K28" s="15">
        <f t="shared" si="2"/>
        <v>0</v>
      </c>
      <c r="L28" s="15">
        <f t="shared" si="3"/>
        <v>0</v>
      </c>
      <c r="M28" s="15">
        <v>0</v>
      </c>
      <c r="N28" s="15">
        <f t="shared" si="4"/>
        <v>0</v>
      </c>
    </row>
    <row r="29" spans="1:14" ht="14.25" customHeight="1">
      <c r="A29" s="100"/>
      <c r="B29" s="33" t="s">
        <v>32</v>
      </c>
      <c r="C29" s="15"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v>0</v>
      </c>
      <c r="K29" s="15">
        <f t="shared" si="2"/>
        <v>0</v>
      </c>
      <c r="L29" s="15">
        <f t="shared" si="3"/>
        <v>0</v>
      </c>
      <c r="M29" s="15">
        <v>0</v>
      </c>
      <c r="N29" s="15">
        <f t="shared" si="4"/>
        <v>0</v>
      </c>
    </row>
    <row r="30" spans="1:14" ht="14.25" customHeight="1">
      <c r="A30" s="100" t="s">
        <v>25</v>
      </c>
      <c r="B30" s="33" t="s">
        <v>16</v>
      </c>
      <c r="C30" s="43">
        <v>63.66</v>
      </c>
      <c r="D30" s="43">
        <v>12.65</v>
      </c>
      <c r="E30" s="43">
        <v>0</v>
      </c>
      <c r="F30" s="43">
        <v>0.1</v>
      </c>
      <c r="G30" s="43">
        <f t="shared" si="1"/>
        <v>76.41</v>
      </c>
      <c r="H30" s="43">
        <v>21.17</v>
      </c>
      <c r="I30" s="43">
        <v>2.4</v>
      </c>
      <c r="J30" s="43">
        <v>2.31</v>
      </c>
      <c r="K30" s="43">
        <f t="shared" si="2"/>
        <v>25.88</v>
      </c>
      <c r="L30" s="43">
        <f t="shared" si="3"/>
        <v>102.28999999999999</v>
      </c>
      <c r="M30" s="43">
        <v>1.56</v>
      </c>
      <c r="N30" s="43">
        <f t="shared" si="4"/>
        <v>103.85</v>
      </c>
    </row>
    <row r="31" spans="1:14" ht="14.25" customHeight="1">
      <c r="A31" s="100"/>
      <c r="B31" s="33" t="s">
        <v>32</v>
      </c>
      <c r="C31" s="15">
        <v>12432</v>
      </c>
      <c r="D31" s="15">
        <v>1346</v>
      </c>
      <c r="E31" s="15">
        <v>0</v>
      </c>
      <c r="F31" s="15">
        <v>7</v>
      </c>
      <c r="G31" s="15">
        <f t="shared" si="1"/>
        <v>13785</v>
      </c>
      <c r="H31" s="15">
        <v>1879</v>
      </c>
      <c r="I31" s="15">
        <v>263</v>
      </c>
      <c r="J31" s="15">
        <v>332</v>
      </c>
      <c r="K31" s="15">
        <f t="shared" si="2"/>
        <v>2474</v>
      </c>
      <c r="L31" s="15">
        <f t="shared" si="3"/>
        <v>16259</v>
      </c>
      <c r="M31" s="15">
        <v>85</v>
      </c>
      <c r="N31" s="15">
        <f t="shared" si="4"/>
        <v>16344</v>
      </c>
    </row>
    <row r="32" spans="1:14" ht="14.25" customHeight="1">
      <c r="A32" s="100" t="s">
        <v>26</v>
      </c>
      <c r="B32" s="33" t="s">
        <v>16</v>
      </c>
      <c r="C32" s="15">
        <v>7.2</v>
      </c>
      <c r="D32" s="15">
        <v>1.5</v>
      </c>
      <c r="E32" s="15">
        <v>0</v>
      </c>
      <c r="F32" s="15">
        <v>0.4</v>
      </c>
      <c r="G32" s="15">
        <f t="shared" si="1"/>
        <v>9.1</v>
      </c>
      <c r="H32" s="15">
        <v>7</v>
      </c>
      <c r="I32" s="15">
        <v>0</v>
      </c>
      <c r="J32" s="15">
        <v>0</v>
      </c>
      <c r="K32" s="15">
        <f>SUM(H32:J32)</f>
        <v>7</v>
      </c>
      <c r="L32" s="15">
        <f t="shared" si="3"/>
        <v>16.1</v>
      </c>
      <c r="M32" s="15">
        <v>0</v>
      </c>
      <c r="N32" s="15">
        <f t="shared" si="4"/>
        <v>16.1</v>
      </c>
    </row>
    <row r="33" spans="1:14" ht="14.25" customHeight="1">
      <c r="A33" s="100"/>
      <c r="B33" s="33" t="s">
        <v>32</v>
      </c>
      <c r="C33" s="15">
        <v>30</v>
      </c>
      <c r="D33" s="15">
        <v>5</v>
      </c>
      <c r="E33" s="15">
        <v>0</v>
      </c>
      <c r="F33" s="15">
        <v>4</v>
      </c>
      <c r="G33" s="15">
        <f t="shared" si="1"/>
        <v>39</v>
      </c>
      <c r="H33" s="15">
        <v>16</v>
      </c>
      <c r="I33" s="15">
        <v>0</v>
      </c>
      <c r="J33" s="15">
        <v>0</v>
      </c>
      <c r="K33" s="15">
        <f t="shared" si="2"/>
        <v>16</v>
      </c>
      <c r="L33" s="15">
        <f t="shared" si="3"/>
        <v>55</v>
      </c>
      <c r="M33" s="15">
        <v>0</v>
      </c>
      <c r="N33" s="15">
        <f t="shared" si="4"/>
        <v>55</v>
      </c>
    </row>
    <row r="34" spans="1:14" ht="14.25" customHeight="1">
      <c r="A34" s="100" t="s">
        <v>27</v>
      </c>
      <c r="B34" s="33" t="s">
        <v>16</v>
      </c>
      <c r="C34" s="15">
        <v>0</v>
      </c>
      <c r="D34" s="15">
        <v>0</v>
      </c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v>0</v>
      </c>
      <c r="K34" s="15">
        <f t="shared" si="2"/>
        <v>0</v>
      </c>
      <c r="L34" s="15">
        <f t="shared" si="3"/>
        <v>0</v>
      </c>
      <c r="M34" s="15">
        <v>0</v>
      </c>
      <c r="N34" s="15">
        <f t="shared" si="4"/>
        <v>0</v>
      </c>
    </row>
    <row r="35" spans="1:14" ht="14.25" customHeight="1">
      <c r="A35" s="100"/>
      <c r="B35" s="33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f t="shared" si="1"/>
        <v>0</v>
      </c>
      <c r="H35" s="15">
        <v>0</v>
      </c>
      <c r="I35" s="15">
        <v>0</v>
      </c>
      <c r="J35" s="15">
        <v>0</v>
      </c>
      <c r="K35" s="15">
        <f t="shared" si="2"/>
        <v>0</v>
      </c>
      <c r="L35" s="15">
        <f t="shared" si="3"/>
        <v>0</v>
      </c>
      <c r="M35" s="15">
        <v>0</v>
      </c>
      <c r="N35" s="15">
        <f t="shared" si="4"/>
        <v>0</v>
      </c>
    </row>
    <row r="36" spans="1:17" ht="14.25" customHeight="1">
      <c r="A36" s="100" t="s">
        <v>28</v>
      </c>
      <c r="B36" s="33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f t="shared" si="1"/>
        <v>0</v>
      </c>
      <c r="H36" s="15">
        <v>0</v>
      </c>
      <c r="I36" s="15">
        <v>0</v>
      </c>
      <c r="J36" s="15">
        <v>0</v>
      </c>
      <c r="K36" s="15">
        <f t="shared" si="2"/>
        <v>0</v>
      </c>
      <c r="L36" s="15">
        <f t="shared" si="3"/>
        <v>0</v>
      </c>
      <c r="M36" s="15">
        <v>0</v>
      </c>
      <c r="N36" s="15">
        <f t="shared" si="4"/>
        <v>0</v>
      </c>
      <c r="O36" s="57"/>
      <c r="P36" s="57"/>
      <c r="Q36" s="74"/>
    </row>
    <row r="37" spans="1:17" ht="14.25" customHeight="1">
      <c r="A37" s="100"/>
      <c r="B37" s="33" t="s">
        <v>32</v>
      </c>
      <c r="C37" s="15">
        <v>0</v>
      </c>
      <c r="D37" s="15">
        <v>0</v>
      </c>
      <c r="E37" s="15">
        <v>0</v>
      </c>
      <c r="F37" s="15">
        <v>0</v>
      </c>
      <c r="G37" s="15">
        <f t="shared" si="1"/>
        <v>0</v>
      </c>
      <c r="H37" s="15">
        <v>0</v>
      </c>
      <c r="I37" s="15">
        <v>0</v>
      </c>
      <c r="J37" s="15">
        <v>0</v>
      </c>
      <c r="K37" s="15">
        <f>SUM(H37:J37)</f>
        <v>0</v>
      </c>
      <c r="L37" s="15">
        <f t="shared" si="3"/>
        <v>0</v>
      </c>
      <c r="M37" s="15">
        <v>0</v>
      </c>
      <c r="N37" s="15">
        <f t="shared" si="4"/>
        <v>0</v>
      </c>
      <c r="O37" s="57"/>
      <c r="P37" s="57"/>
      <c r="Q37" s="74"/>
    </row>
    <row r="38" spans="1:17" ht="18.75" customHeight="1">
      <c r="A38" s="32" t="s">
        <v>29</v>
      </c>
      <c r="B38" s="33" t="s">
        <v>16</v>
      </c>
      <c r="C38" s="43">
        <f>C4+C12+C14+C16+C18+C20+C22+C24+C26+C28+C30+C32+C34+C36</f>
        <v>3307.8199999999997</v>
      </c>
      <c r="D38" s="43">
        <f aca="true" t="shared" si="5" ref="D38:F39">D4+D12+D14+D16+D18+D20+D22+D24+D26+D28+D30+D32+D34+D36</f>
        <v>2630.55</v>
      </c>
      <c r="E38" s="43">
        <f t="shared" si="5"/>
        <v>7.8</v>
      </c>
      <c r="F38" s="43">
        <f t="shared" si="5"/>
        <v>24.800000000000004</v>
      </c>
      <c r="G38" s="43">
        <f>SUM(C38:F38)</f>
        <v>5970.97</v>
      </c>
      <c r="H38" s="43">
        <f aca="true" t="shared" si="6" ref="H38:J39">H4+H12+H14+H16+H18+H20+H22+H24+H26+H28+H30+H32+H34+H36</f>
        <v>1599.9299999999998</v>
      </c>
      <c r="I38" s="43">
        <f t="shared" si="6"/>
        <v>102.83000000000001</v>
      </c>
      <c r="J38" s="43">
        <f t="shared" si="6"/>
        <v>134.31</v>
      </c>
      <c r="K38" s="43">
        <f>SUM(H38:J38)</f>
        <v>1837.0699999999997</v>
      </c>
      <c r="L38" s="43">
        <f>G38+K38</f>
        <v>7808.04</v>
      </c>
      <c r="M38" s="43">
        <f>M4+M12+M14+M16+M18+M20+M22+M24+M26+M28+M30+M32+M34+M36</f>
        <v>9.860000000000001</v>
      </c>
      <c r="N38" s="43">
        <f t="shared" si="4"/>
        <v>7817.9</v>
      </c>
      <c r="O38" s="58"/>
      <c r="P38" s="57"/>
      <c r="Q38" s="74"/>
    </row>
    <row r="39" spans="1:17" ht="15.75">
      <c r="A39" s="33"/>
      <c r="B39" s="33" t="s">
        <v>32</v>
      </c>
      <c r="C39" s="15">
        <f>C5+C13+C15+C17+C19+C21+C23+C25+C27+C29+C31+C33+C35+C37</f>
        <v>385584</v>
      </c>
      <c r="D39" s="15">
        <f t="shared" si="5"/>
        <v>160103</v>
      </c>
      <c r="E39" s="15">
        <f t="shared" si="5"/>
        <v>21</v>
      </c>
      <c r="F39" s="15">
        <f t="shared" si="5"/>
        <v>811</v>
      </c>
      <c r="G39" s="15">
        <f t="shared" si="1"/>
        <v>546519</v>
      </c>
      <c r="H39" s="15">
        <f t="shared" si="6"/>
        <v>307099</v>
      </c>
      <c r="I39" s="15">
        <f t="shared" si="6"/>
        <v>15126</v>
      </c>
      <c r="J39" s="15">
        <f t="shared" si="6"/>
        <v>38148</v>
      </c>
      <c r="K39" s="15">
        <f>SUM(H39:J39)</f>
        <v>360373</v>
      </c>
      <c r="L39" s="15">
        <f t="shared" si="3"/>
        <v>906892</v>
      </c>
      <c r="M39" s="15">
        <f>M5+M13+M15+M17+M19+M21+M23+M25+M27+M29+M31+M33+M35+M37</f>
        <v>1167</v>
      </c>
      <c r="N39" s="15">
        <f t="shared" si="4"/>
        <v>908059</v>
      </c>
      <c r="O39" s="57"/>
      <c r="P39" s="57"/>
      <c r="Q39" s="74"/>
    </row>
    <row r="40" spans="15:17" ht="12.75">
      <c r="O40" s="57"/>
      <c r="P40" s="57"/>
      <c r="Q40" s="74"/>
    </row>
    <row r="41" spans="15:17" ht="12.75">
      <c r="O41" s="57"/>
      <c r="P41" s="57"/>
      <c r="Q41" s="74"/>
    </row>
    <row r="42" ht="12.75">
      <c r="Q42" s="74"/>
    </row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2" bottom="0.17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D32" sqref="D32:H33"/>
    </sheetView>
  </sheetViews>
  <sheetFormatPr defaultColWidth="9.140625" defaultRowHeight="15"/>
  <cols>
    <col min="1" max="1" width="34.7109375" style="53" customWidth="1"/>
    <col min="2" max="2" width="4.00390625" style="53" customWidth="1"/>
    <col min="3" max="3" width="7.7109375" style="53" customWidth="1"/>
    <col min="4" max="4" width="8.57421875" style="53" customWidth="1"/>
    <col min="5" max="6" width="6.421875" style="53" customWidth="1"/>
    <col min="7" max="7" width="12.28125" style="53" customWidth="1"/>
    <col min="8" max="8" width="9.140625" style="53" customWidth="1"/>
    <col min="9" max="9" width="7.421875" style="53" customWidth="1"/>
    <col min="10" max="10" width="9.140625" style="53" customWidth="1"/>
    <col min="11" max="11" width="10.7109375" style="53" customWidth="1"/>
    <col min="12" max="12" width="7.8515625" style="53" customWidth="1"/>
    <col min="13" max="13" width="7.421875" style="53" customWidth="1"/>
    <col min="14" max="14" width="11.57421875" style="53" customWidth="1"/>
    <col min="15" max="16384" width="9.140625" style="53" customWidth="1"/>
  </cols>
  <sheetData>
    <row r="1" ht="13.5" customHeight="1">
      <c r="A1" s="53" t="s">
        <v>39</v>
      </c>
    </row>
    <row r="2" spans="1:14" ht="12" customHeight="1">
      <c r="A2" s="31" t="s">
        <v>0</v>
      </c>
      <c r="B2" s="31"/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5" t="s">
        <v>2</v>
      </c>
    </row>
    <row r="3" spans="1:14" ht="24" customHeight="1">
      <c r="A3" s="31" t="s">
        <v>3</v>
      </c>
      <c r="B3" s="31"/>
      <c r="C3" s="31" t="s">
        <v>30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/>
    </row>
    <row r="4" spans="1:14" ht="14.25" customHeight="1">
      <c r="A4" s="32" t="s">
        <v>15</v>
      </c>
      <c r="B4" s="33" t="s">
        <v>16</v>
      </c>
      <c r="C4" s="18">
        <f>C6+C8+C10</f>
        <v>1459.3</v>
      </c>
      <c r="D4" s="18">
        <f>D6+D8+D10</f>
        <v>736.6500000000001</v>
      </c>
      <c r="E4" s="18">
        <f>E6+E8+E10</f>
        <v>0.2</v>
      </c>
      <c r="F4" s="18">
        <f>F6+F8+F10</f>
        <v>24.939999999999998</v>
      </c>
      <c r="G4" s="18">
        <f>SUM(C4:F4)</f>
        <v>2221.0899999999997</v>
      </c>
      <c r="H4" s="18">
        <f>H6+H8+H10</f>
        <v>1776.1100000000001</v>
      </c>
      <c r="I4" s="18">
        <f>I6+I8+I10</f>
        <v>120.78</v>
      </c>
      <c r="J4" s="18">
        <f>J6+J8+J10</f>
        <v>394.43</v>
      </c>
      <c r="K4" s="18">
        <f>SUM(H4:J4)</f>
        <v>2291.32</v>
      </c>
      <c r="L4" s="18">
        <f>G4+K4</f>
        <v>4512.41</v>
      </c>
      <c r="M4" s="18">
        <f>M6+M8+M10</f>
        <v>1088.21</v>
      </c>
      <c r="N4" s="18">
        <f>SUM(L4:M4)</f>
        <v>5600.62</v>
      </c>
    </row>
    <row r="5" spans="1:14" ht="13.5" customHeight="1">
      <c r="A5" s="32"/>
      <c r="B5" s="33" t="s">
        <v>32</v>
      </c>
      <c r="C5" s="10">
        <f>C7+C9+C11</f>
        <v>321122</v>
      </c>
      <c r="D5" s="10">
        <f>D7+D9+D11</f>
        <v>168857</v>
      </c>
      <c r="E5" s="10">
        <f>E7+E9+E11</f>
        <v>36</v>
      </c>
      <c r="F5" s="10">
        <f>F7+F9+F11</f>
        <v>3240</v>
      </c>
      <c r="G5" s="10">
        <f>SUM(C5:F5)</f>
        <v>493255</v>
      </c>
      <c r="H5" s="10">
        <f>H7+H9+H11</f>
        <v>355278</v>
      </c>
      <c r="I5" s="10">
        <f>I7+I9+I11</f>
        <v>26045</v>
      </c>
      <c r="J5" s="10">
        <f>J7+J9+J11</f>
        <v>87655</v>
      </c>
      <c r="K5" s="10">
        <f>SUM(H5:J5)</f>
        <v>468978</v>
      </c>
      <c r="L5" s="10">
        <f>G5+K5</f>
        <v>962233</v>
      </c>
      <c r="M5" s="10">
        <f>M7+M9+M11</f>
        <v>152427</v>
      </c>
      <c r="N5" s="10">
        <f>SUM(L5:M5)</f>
        <v>1114660</v>
      </c>
    </row>
    <row r="6" spans="1:14" ht="17.25" customHeight="1">
      <c r="A6" s="100" t="s">
        <v>55</v>
      </c>
      <c r="B6" s="33" t="s">
        <v>16</v>
      </c>
      <c r="C6" s="50">
        <v>736.8</v>
      </c>
      <c r="D6" s="50">
        <v>565.58</v>
      </c>
      <c r="E6" s="34">
        <v>0.2</v>
      </c>
      <c r="F6" s="34">
        <v>20.02</v>
      </c>
      <c r="G6" s="34">
        <f>SUM(C6:F6)</f>
        <v>1322.6000000000001</v>
      </c>
      <c r="H6" s="50">
        <v>1278.26</v>
      </c>
      <c r="I6" s="50">
        <v>104.44</v>
      </c>
      <c r="J6" s="50">
        <v>331.14</v>
      </c>
      <c r="K6" s="34">
        <f>SUM(H6:J6)</f>
        <v>1713.8400000000001</v>
      </c>
      <c r="L6" s="34">
        <f>G6+K6</f>
        <v>3036.4400000000005</v>
      </c>
      <c r="M6" s="50">
        <v>807.23</v>
      </c>
      <c r="N6" s="34">
        <f>SUM(L6:M6)</f>
        <v>3843.6700000000005</v>
      </c>
    </row>
    <row r="7" spans="1:14" ht="15.75" customHeight="1">
      <c r="A7" s="100"/>
      <c r="B7" s="33" t="s">
        <v>32</v>
      </c>
      <c r="C7" s="75">
        <v>201653</v>
      </c>
      <c r="D7" s="75">
        <v>149154</v>
      </c>
      <c r="E7" s="12">
        <v>36</v>
      </c>
      <c r="F7" s="12">
        <v>2932</v>
      </c>
      <c r="G7" s="12">
        <f aca="true" t="shared" si="0" ref="G7:G39">SUM(C7:F7)</f>
        <v>353775</v>
      </c>
      <c r="H7" s="75">
        <v>292849</v>
      </c>
      <c r="I7" s="75">
        <v>24835</v>
      </c>
      <c r="J7" s="75">
        <v>82735</v>
      </c>
      <c r="K7" s="12">
        <f aca="true" t="shared" si="1" ref="K7:K37">SUM(H7:J7)</f>
        <v>400419</v>
      </c>
      <c r="L7" s="12">
        <f aca="true" t="shared" si="2" ref="L7:L39">G7+K7</f>
        <v>754194</v>
      </c>
      <c r="M7" s="75">
        <v>140520</v>
      </c>
      <c r="N7" s="12">
        <f aca="true" t="shared" si="3" ref="N7:N39">SUM(L7:M7)</f>
        <v>894714</v>
      </c>
    </row>
    <row r="8" spans="1:14" ht="27.75" customHeight="1">
      <c r="A8" s="100" t="s">
        <v>56</v>
      </c>
      <c r="B8" s="33" t="s">
        <v>16</v>
      </c>
      <c r="C8" s="34">
        <v>342.01</v>
      </c>
      <c r="D8" s="50">
        <v>122.06</v>
      </c>
      <c r="E8" s="34">
        <v>0</v>
      </c>
      <c r="F8" s="34">
        <v>4.92</v>
      </c>
      <c r="G8" s="34">
        <f t="shared" si="0"/>
        <v>468.99</v>
      </c>
      <c r="H8" s="50">
        <v>263.99</v>
      </c>
      <c r="I8" s="34">
        <v>16.34</v>
      </c>
      <c r="J8" s="50">
        <v>63.29</v>
      </c>
      <c r="K8" s="34">
        <f t="shared" si="1"/>
        <v>343.62</v>
      </c>
      <c r="L8" s="34">
        <f t="shared" si="2"/>
        <v>812.61</v>
      </c>
      <c r="M8" s="50">
        <v>280.98</v>
      </c>
      <c r="N8" s="34">
        <f t="shared" si="3"/>
        <v>1093.5900000000001</v>
      </c>
    </row>
    <row r="9" spans="1:14" ht="15.75">
      <c r="A9" s="100"/>
      <c r="B9" s="33" t="s">
        <v>32</v>
      </c>
      <c r="C9" s="12">
        <v>27005</v>
      </c>
      <c r="D9" s="75">
        <v>7964</v>
      </c>
      <c r="E9" s="12">
        <v>0</v>
      </c>
      <c r="F9" s="12">
        <v>308</v>
      </c>
      <c r="G9" s="12">
        <f t="shared" si="0"/>
        <v>35277</v>
      </c>
      <c r="H9" s="75">
        <v>15700</v>
      </c>
      <c r="I9" s="12">
        <v>1210</v>
      </c>
      <c r="J9" s="75">
        <v>4920</v>
      </c>
      <c r="K9" s="12">
        <f t="shared" si="1"/>
        <v>21830</v>
      </c>
      <c r="L9" s="12">
        <f t="shared" si="2"/>
        <v>57107</v>
      </c>
      <c r="M9" s="75">
        <v>11907</v>
      </c>
      <c r="N9" s="12">
        <f t="shared" si="3"/>
        <v>69014</v>
      </c>
    </row>
    <row r="10" spans="1:14" ht="14.25" customHeight="1">
      <c r="A10" s="100" t="s">
        <v>50</v>
      </c>
      <c r="B10" s="33" t="s">
        <v>16</v>
      </c>
      <c r="C10" s="34">
        <v>380.49</v>
      </c>
      <c r="D10" s="34">
        <v>49.01</v>
      </c>
      <c r="E10" s="34">
        <v>0</v>
      </c>
      <c r="F10" s="34">
        <v>0</v>
      </c>
      <c r="G10" s="34">
        <f t="shared" si="0"/>
        <v>429.5</v>
      </c>
      <c r="H10" s="50">
        <v>233.86</v>
      </c>
      <c r="I10" s="50">
        <v>0</v>
      </c>
      <c r="J10" s="50">
        <v>0</v>
      </c>
      <c r="K10" s="34">
        <f t="shared" si="1"/>
        <v>233.86</v>
      </c>
      <c r="L10" s="34">
        <f t="shared" si="2"/>
        <v>663.36</v>
      </c>
      <c r="M10" s="50">
        <v>0</v>
      </c>
      <c r="N10" s="34">
        <f>SUM(L10:M10)</f>
        <v>663.36</v>
      </c>
    </row>
    <row r="11" spans="1:14" ht="14.25" customHeight="1">
      <c r="A11" s="100"/>
      <c r="B11" s="33" t="s">
        <v>32</v>
      </c>
      <c r="C11" s="12">
        <v>92464</v>
      </c>
      <c r="D11" s="12">
        <v>11739</v>
      </c>
      <c r="E11" s="12">
        <v>0</v>
      </c>
      <c r="F11" s="12">
        <v>0</v>
      </c>
      <c r="G11" s="12">
        <f t="shared" si="0"/>
        <v>104203</v>
      </c>
      <c r="H11" s="75">
        <v>46729</v>
      </c>
      <c r="I11" s="75">
        <v>0</v>
      </c>
      <c r="J11" s="75">
        <v>0</v>
      </c>
      <c r="K11" s="12">
        <f t="shared" si="1"/>
        <v>46729</v>
      </c>
      <c r="L11" s="12">
        <f t="shared" si="2"/>
        <v>150932</v>
      </c>
      <c r="M11" s="75">
        <v>0</v>
      </c>
      <c r="N11" s="12">
        <f t="shared" si="3"/>
        <v>150932</v>
      </c>
    </row>
    <row r="12" spans="1:14" ht="14.25" customHeight="1">
      <c r="A12" s="32" t="s">
        <v>18</v>
      </c>
      <c r="B12" s="33" t="s">
        <v>16</v>
      </c>
      <c r="C12" s="18">
        <v>1177.43</v>
      </c>
      <c r="D12" s="18">
        <v>790.8</v>
      </c>
      <c r="E12" s="18">
        <v>2.1</v>
      </c>
      <c r="F12" s="18">
        <v>17.6</v>
      </c>
      <c r="G12" s="18">
        <f>SUM(C12:F12)</f>
        <v>1987.9299999999998</v>
      </c>
      <c r="H12" s="18">
        <v>1311.34</v>
      </c>
      <c r="I12" s="18">
        <v>74.35</v>
      </c>
      <c r="J12" s="18">
        <v>71.44</v>
      </c>
      <c r="K12" s="18">
        <f>SUM(H12:J12)</f>
        <v>1457.1299999999999</v>
      </c>
      <c r="L12" s="18">
        <f>G12+K12</f>
        <v>3445.0599999999995</v>
      </c>
      <c r="M12" s="50">
        <v>219.56</v>
      </c>
      <c r="N12" s="18">
        <f>SUM(L12:M12)</f>
        <v>3664.6199999999994</v>
      </c>
    </row>
    <row r="13" spans="1:14" ht="14.25" customHeight="1">
      <c r="A13" s="33" t="s">
        <v>31</v>
      </c>
      <c r="B13" s="33" t="s">
        <v>32</v>
      </c>
      <c r="C13" s="10">
        <v>45671</v>
      </c>
      <c r="D13" s="10">
        <v>31845</v>
      </c>
      <c r="E13" s="10">
        <v>9</v>
      </c>
      <c r="F13" s="10">
        <v>665</v>
      </c>
      <c r="G13" s="10">
        <f t="shared" si="0"/>
        <v>78190</v>
      </c>
      <c r="H13" s="10">
        <v>43080</v>
      </c>
      <c r="I13" s="10">
        <v>3093</v>
      </c>
      <c r="J13" s="10">
        <v>2259</v>
      </c>
      <c r="K13" s="10">
        <f>SUM(H13:J13)</f>
        <v>48432</v>
      </c>
      <c r="L13" s="10">
        <f t="shared" si="2"/>
        <v>126622</v>
      </c>
      <c r="M13" s="75">
        <v>4638</v>
      </c>
      <c r="N13" s="10">
        <f t="shared" si="3"/>
        <v>131260</v>
      </c>
    </row>
    <row r="14" spans="1:14" ht="14.25" customHeight="1">
      <c r="A14" s="100" t="s">
        <v>19</v>
      </c>
      <c r="B14" s="33" t="s">
        <v>16</v>
      </c>
      <c r="C14" s="18">
        <v>18.19</v>
      </c>
      <c r="D14" s="18">
        <v>11</v>
      </c>
      <c r="E14" s="18">
        <v>0</v>
      </c>
      <c r="F14" s="18">
        <v>10.3</v>
      </c>
      <c r="G14" s="18">
        <f t="shared" si="0"/>
        <v>39.49</v>
      </c>
      <c r="H14" s="18">
        <v>15.5</v>
      </c>
      <c r="I14" s="18">
        <v>0.5</v>
      </c>
      <c r="J14" s="18">
        <v>0</v>
      </c>
      <c r="K14" s="18">
        <f t="shared" si="1"/>
        <v>16</v>
      </c>
      <c r="L14" s="18">
        <f t="shared" si="2"/>
        <v>55.49</v>
      </c>
      <c r="M14" s="18">
        <v>0.2</v>
      </c>
      <c r="N14" s="18">
        <f t="shared" si="3"/>
        <v>55.690000000000005</v>
      </c>
    </row>
    <row r="15" spans="1:14" ht="14.25" customHeight="1">
      <c r="A15" s="100"/>
      <c r="B15" s="33" t="s">
        <v>32</v>
      </c>
      <c r="C15" s="10">
        <v>3112</v>
      </c>
      <c r="D15" s="10">
        <v>1325</v>
      </c>
      <c r="E15" s="10">
        <v>0</v>
      </c>
      <c r="F15" s="10">
        <v>1195</v>
      </c>
      <c r="G15" s="10">
        <f t="shared" si="0"/>
        <v>5632</v>
      </c>
      <c r="H15" s="10">
        <v>1646</v>
      </c>
      <c r="I15" s="10">
        <v>82</v>
      </c>
      <c r="J15" s="10">
        <v>0</v>
      </c>
      <c r="K15" s="10">
        <f t="shared" si="1"/>
        <v>1728</v>
      </c>
      <c r="L15" s="10">
        <f t="shared" si="2"/>
        <v>7360</v>
      </c>
      <c r="M15" s="10">
        <v>5</v>
      </c>
      <c r="N15" s="10">
        <f t="shared" si="3"/>
        <v>7365</v>
      </c>
    </row>
    <row r="16" spans="1:14" ht="14.25" customHeight="1">
      <c r="A16" s="100" t="s">
        <v>20</v>
      </c>
      <c r="B16" s="33" t="s">
        <v>16</v>
      </c>
      <c r="C16" s="10">
        <v>1074.99</v>
      </c>
      <c r="D16" s="10">
        <v>199.74</v>
      </c>
      <c r="E16" s="10">
        <v>3.2</v>
      </c>
      <c r="F16" s="10">
        <v>29.9</v>
      </c>
      <c r="G16" s="10">
        <f t="shared" si="0"/>
        <v>1307.8300000000002</v>
      </c>
      <c r="H16" s="10">
        <v>165.62</v>
      </c>
      <c r="I16" s="10">
        <v>18.5</v>
      </c>
      <c r="J16" s="10">
        <v>15.93</v>
      </c>
      <c r="K16" s="10">
        <f t="shared" si="1"/>
        <v>200.05</v>
      </c>
      <c r="L16" s="10">
        <f t="shared" si="2"/>
        <v>1507.88</v>
      </c>
      <c r="M16" s="10">
        <v>23.66</v>
      </c>
      <c r="N16" s="10">
        <f t="shared" si="3"/>
        <v>1531.5400000000002</v>
      </c>
    </row>
    <row r="17" spans="1:14" ht="14.25" customHeight="1">
      <c r="A17" s="100"/>
      <c r="B17" s="33" t="s">
        <v>32</v>
      </c>
      <c r="C17" s="10">
        <v>4002</v>
      </c>
      <c r="D17" s="10">
        <v>2570</v>
      </c>
      <c r="E17" s="10">
        <v>27</v>
      </c>
      <c r="F17" s="10">
        <v>800</v>
      </c>
      <c r="G17" s="10">
        <f t="shared" si="0"/>
        <v>7399</v>
      </c>
      <c r="H17" s="10">
        <v>2139</v>
      </c>
      <c r="I17" s="10">
        <v>135</v>
      </c>
      <c r="J17" s="10">
        <v>276</v>
      </c>
      <c r="K17" s="10">
        <f t="shared" si="1"/>
        <v>2550</v>
      </c>
      <c r="L17" s="10">
        <f t="shared" si="2"/>
        <v>9949</v>
      </c>
      <c r="M17" s="10">
        <v>281</v>
      </c>
      <c r="N17" s="10">
        <f t="shared" si="3"/>
        <v>10230</v>
      </c>
    </row>
    <row r="18" spans="1:14" ht="14.25" customHeight="1">
      <c r="A18" s="101" t="s">
        <v>57</v>
      </c>
      <c r="B18" s="33" t="s">
        <v>16</v>
      </c>
      <c r="C18" s="10">
        <v>1.5</v>
      </c>
      <c r="D18" s="10">
        <v>0</v>
      </c>
      <c r="E18" s="10">
        <v>0</v>
      </c>
      <c r="F18" s="10">
        <v>0</v>
      </c>
      <c r="G18" s="10">
        <f t="shared" si="0"/>
        <v>1.5</v>
      </c>
      <c r="H18" s="10">
        <v>0.7</v>
      </c>
      <c r="I18" s="10">
        <v>0</v>
      </c>
      <c r="J18" s="10">
        <v>0</v>
      </c>
      <c r="K18" s="10">
        <f t="shared" si="1"/>
        <v>0.7</v>
      </c>
      <c r="L18" s="10">
        <f t="shared" si="2"/>
        <v>2.2</v>
      </c>
      <c r="M18" s="10">
        <v>0</v>
      </c>
      <c r="N18" s="10">
        <f t="shared" si="3"/>
        <v>2.2</v>
      </c>
    </row>
    <row r="19" spans="1:14" ht="14.25" customHeight="1">
      <c r="A19" s="101"/>
      <c r="B19" s="33" t="s">
        <v>32</v>
      </c>
      <c r="C19" s="10">
        <v>465</v>
      </c>
      <c r="D19" s="10">
        <v>0</v>
      </c>
      <c r="E19" s="10">
        <v>0</v>
      </c>
      <c r="F19" s="10">
        <v>0</v>
      </c>
      <c r="G19" s="10">
        <f t="shared" si="0"/>
        <v>465</v>
      </c>
      <c r="H19" s="10">
        <v>87</v>
      </c>
      <c r="I19" s="10">
        <v>0</v>
      </c>
      <c r="J19" s="10">
        <v>0</v>
      </c>
      <c r="K19" s="10">
        <f t="shared" si="1"/>
        <v>87</v>
      </c>
      <c r="L19" s="10">
        <f t="shared" si="2"/>
        <v>552</v>
      </c>
      <c r="M19" s="10">
        <v>0</v>
      </c>
      <c r="N19" s="10">
        <f t="shared" si="3"/>
        <v>552</v>
      </c>
    </row>
    <row r="20" spans="1:14" ht="14.25" customHeight="1">
      <c r="A20" s="101" t="s">
        <v>58</v>
      </c>
      <c r="B20" s="33" t="s">
        <v>16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  <c r="J20" s="10">
        <v>0</v>
      </c>
      <c r="K20" s="10">
        <f t="shared" si="1"/>
        <v>0</v>
      </c>
      <c r="L20" s="10">
        <f t="shared" si="2"/>
        <v>0</v>
      </c>
      <c r="M20" s="10">
        <v>0</v>
      </c>
      <c r="N20" s="10">
        <f t="shared" si="3"/>
        <v>0</v>
      </c>
    </row>
    <row r="21" spans="1:14" ht="14.25" customHeight="1">
      <c r="A21" s="101"/>
      <c r="B21" s="33" t="s">
        <v>32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  <c r="J21" s="10">
        <v>0</v>
      </c>
      <c r="K21" s="10">
        <f t="shared" si="1"/>
        <v>0</v>
      </c>
      <c r="L21" s="10">
        <f t="shared" si="2"/>
        <v>0</v>
      </c>
      <c r="M21" s="10"/>
      <c r="N21" s="10">
        <f t="shared" si="3"/>
        <v>0</v>
      </c>
    </row>
    <row r="22" spans="1:14" ht="14.25" customHeight="1">
      <c r="A22" s="32" t="s">
        <v>21</v>
      </c>
      <c r="B22" s="33" t="s">
        <v>16</v>
      </c>
      <c r="C22" s="18">
        <v>3.92</v>
      </c>
      <c r="D22" s="18">
        <v>0.13</v>
      </c>
      <c r="E22" s="18">
        <v>0</v>
      </c>
      <c r="F22" s="18">
        <v>0</v>
      </c>
      <c r="G22" s="18">
        <f t="shared" si="0"/>
        <v>4.05</v>
      </c>
      <c r="H22" s="18">
        <v>1.81</v>
      </c>
      <c r="I22" s="18">
        <v>0.1</v>
      </c>
      <c r="J22" s="18">
        <v>0.3</v>
      </c>
      <c r="K22" s="18">
        <f t="shared" si="1"/>
        <v>2.21</v>
      </c>
      <c r="L22" s="18">
        <f t="shared" si="2"/>
        <v>6.26</v>
      </c>
      <c r="M22" s="18">
        <v>0.8</v>
      </c>
      <c r="N22" s="18">
        <f t="shared" si="3"/>
        <v>7.06</v>
      </c>
    </row>
    <row r="23" spans="1:14" ht="14.25" customHeight="1">
      <c r="A23" s="32"/>
      <c r="B23" s="33" t="s">
        <v>32</v>
      </c>
      <c r="C23" s="10">
        <v>738</v>
      </c>
      <c r="D23" s="10">
        <v>14</v>
      </c>
      <c r="E23" s="10">
        <v>0</v>
      </c>
      <c r="F23" s="10">
        <v>0</v>
      </c>
      <c r="G23" s="10">
        <f t="shared" si="0"/>
        <v>752</v>
      </c>
      <c r="H23" s="10">
        <v>290</v>
      </c>
      <c r="I23" s="10">
        <v>8</v>
      </c>
      <c r="J23" s="10">
        <v>16</v>
      </c>
      <c r="K23" s="10">
        <f t="shared" si="1"/>
        <v>314</v>
      </c>
      <c r="L23" s="10">
        <f t="shared" si="2"/>
        <v>1066</v>
      </c>
      <c r="M23" s="10">
        <v>32</v>
      </c>
      <c r="N23" s="10">
        <f t="shared" si="3"/>
        <v>1098</v>
      </c>
    </row>
    <row r="24" spans="1:14" ht="14.25" customHeight="1">
      <c r="A24" s="100" t="s">
        <v>22</v>
      </c>
      <c r="B24" s="33" t="s">
        <v>16</v>
      </c>
      <c r="C24" s="10">
        <v>17.4</v>
      </c>
      <c r="D24" s="10">
        <v>0.2</v>
      </c>
      <c r="E24" s="10">
        <v>5.2</v>
      </c>
      <c r="F24" s="10">
        <v>0</v>
      </c>
      <c r="G24" s="10">
        <f t="shared" si="0"/>
        <v>22.799999999999997</v>
      </c>
      <c r="H24" s="10">
        <v>0</v>
      </c>
      <c r="I24" s="10">
        <v>0</v>
      </c>
      <c r="J24" s="10">
        <v>0</v>
      </c>
      <c r="K24" s="10">
        <f t="shared" si="1"/>
        <v>0</v>
      </c>
      <c r="L24" s="10">
        <f t="shared" si="2"/>
        <v>22.799999999999997</v>
      </c>
      <c r="M24" s="10">
        <v>0.1</v>
      </c>
      <c r="N24" s="10">
        <f t="shared" si="3"/>
        <v>22.9</v>
      </c>
    </row>
    <row r="25" spans="1:14" ht="14.25" customHeight="1">
      <c r="A25" s="100"/>
      <c r="B25" s="33" t="s">
        <v>32</v>
      </c>
      <c r="C25" s="10">
        <v>437</v>
      </c>
      <c r="D25" s="10">
        <v>4</v>
      </c>
      <c r="E25" s="10">
        <v>270</v>
      </c>
      <c r="F25" s="10">
        <v>0</v>
      </c>
      <c r="G25" s="10">
        <f t="shared" si="0"/>
        <v>711</v>
      </c>
      <c r="H25" s="10">
        <v>0</v>
      </c>
      <c r="I25" s="10">
        <v>0</v>
      </c>
      <c r="J25" s="10">
        <v>0</v>
      </c>
      <c r="K25" s="10">
        <f t="shared" si="1"/>
        <v>0</v>
      </c>
      <c r="L25" s="10">
        <f t="shared" si="2"/>
        <v>711</v>
      </c>
      <c r="M25" s="10">
        <v>15</v>
      </c>
      <c r="N25" s="10">
        <f t="shared" si="3"/>
        <v>726</v>
      </c>
    </row>
    <row r="26" spans="1:14" ht="14.25" customHeight="1">
      <c r="A26" s="100" t="s">
        <v>23</v>
      </c>
      <c r="B26" s="33" t="s">
        <v>16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  <c r="J26" s="10">
        <v>0</v>
      </c>
      <c r="K26" s="10">
        <f t="shared" si="1"/>
        <v>0</v>
      </c>
      <c r="L26" s="10">
        <f t="shared" si="2"/>
        <v>0</v>
      </c>
      <c r="M26" s="10">
        <v>0</v>
      </c>
      <c r="N26" s="10">
        <f t="shared" si="3"/>
        <v>0</v>
      </c>
    </row>
    <row r="27" spans="1:14" ht="14.25" customHeight="1">
      <c r="A27" s="100"/>
      <c r="B27" s="33" t="s">
        <v>32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  <c r="J27" s="10">
        <v>0</v>
      </c>
      <c r="K27" s="10">
        <f t="shared" si="1"/>
        <v>0</v>
      </c>
      <c r="L27" s="10">
        <f t="shared" si="2"/>
        <v>0</v>
      </c>
      <c r="M27" s="10">
        <v>0</v>
      </c>
      <c r="N27" s="10">
        <f t="shared" si="3"/>
        <v>0</v>
      </c>
    </row>
    <row r="28" spans="1:14" ht="14.25" customHeight="1">
      <c r="A28" s="100" t="s">
        <v>24</v>
      </c>
      <c r="B28" s="33" t="s">
        <v>16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  <c r="J28" s="10">
        <v>0</v>
      </c>
      <c r="K28" s="10">
        <f t="shared" si="1"/>
        <v>0</v>
      </c>
      <c r="L28" s="10">
        <f t="shared" si="2"/>
        <v>0</v>
      </c>
      <c r="M28" s="10">
        <v>0</v>
      </c>
      <c r="N28" s="10">
        <f t="shared" si="3"/>
        <v>0</v>
      </c>
    </row>
    <row r="29" spans="1:14" ht="14.25" customHeight="1">
      <c r="A29" s="100"/>
      <c r="B29" s="33" t="s">
        <v>32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  <c r="H29" s="10">
        <v>0</v>
      </c>
      <c r="I29" s="10">
        <v>0</v>
      </c>
      <c r="J29" s="10">
        <v>0</v>
      </c>
      <c r="K29" s="10">
        <f t="shared" si="1"/>
        <v>0</v>
      </c>
      <c r="L29" s="10">
        <f t="shared" si="2"/>
        <v>0</v>
      </c>
      <c r="M29" s="10">
        <v>0</v>
      </c>
      <c r="N29" s="10">
        <f t="shared" si="3"/>
        <v>0</v>
      </c>
    </row>
    <row r="30" spans="1:14" ht="14.25" customHeight="1">
      <c r="A30" s="100" t="s">
        <v>25</v>
      </c>
      <c r="B30" s="33" t="s">
        <v>16</v>
      </c>
      <c r="C30" s="18">
        <v>15.56</v>
      </c>
      <c r="D30" s="18">
        <v>4.06</v>
      </c>
      <c r="E30" s="18">
        <v>0</v>
      </c>
      <c r="F30" s="18">
        <v>0.35</v>
      </c>
      <c r="G30" s="18">
        <f t="shared" si="0"/>
        <v>19.970000000000002</v>
      </c>
      <c r="H30" s="18">
        <v>3.68</v>
      </c>
      <c r="I30" s="18">
        <v>0.59</v>
      </c>
      <c r="J30" s="18">
        <v>3.66</v>
      </c>
      <c r="K30" s="18">
        <f t="shared" si="1"/>
        <v>7.930000000000001</v>
      </c>
      <c r="L30" s="18">
        <f t="shared" si="2"/>
        <v>27.900000000000002</v>
      </c>
      <c r="M30" s="18">
        <v>4.01</v>
      </c>
      <c r="N30" s="18">
        <f t="shared" si="3"/>
        <v>31.910000000000004</v>
      </c>
    </row>
    <row r="31" spans="1:14" ht="14.25" customHeight="1">
      <c r="A31" s="100"/>
      <c r="B31" s="33" t="s">
        <v>32</v>
      </c>
      <c r="C31" s="10">
        <v>2403</v>
      </c>
      <c r="D31" s="10">
        <v>377</v>
      </c>
      <c r="E31" s="10">
        <v>0</v>
      </c>
      <c r="F31" s="10">
        <v>49</v>
      </c>
      <c r="G31" s="10">
        <f t="shared" si="0"/>
        <v>2829</v>
      </c>
      <c r="H31" s="10">
        <v>328</v>
      </c>
      <c r="I31" s="10">
        <v>147</v>
      </c>
      <c r="J31" s="10">
        <v>224</v>
      </c>
      <c r="K31" s="10">
        <f t="shared" si="1"/>
        <v>699</v>
      </c>
      <c r="L31" s="10">
        <f t="shared" si="2"/>
        <v>3528</v>
      </c>
      <c r="M31" s="10">
        <v>462</v>
      </c>
      <c r="N31" s="10">
        <f t="shared" si="3"/>
        <v>3990</v>
      </c>
    </row>
    <row r="32" spans="1:14" ht="14.25" customHeight="1">
      <c r="A32" s="100" t="s">
        <v>26</v>
      </c>
      <c r="B32" s="33" t="s">
        <v>16</v>
      </c>
      <c r="C32" s="10">
        <v>0</v>
      </c>
      <c r="D32" s="10">
        <v>1.3</v>
      </c>
      <c r="E32" s="10">
        <v>0</v>
      </c>
      <c r="F32" s="10">
        <v>0</v>
      </c>
      <c r="G32" s="10">
        <f t="shared" si="0"/>
        <v>1.3</v>
      </c>
      <c r="H32" s="10">
        <v>0.2</v>
      </c>
      <c r="I32" s="10">
        <v>0</v>
      </c>
      <c r="J32" s="10">
        <v>0</v>
      </c>
      <c r="K32" s="10">
        <f t="shared" si="1"/>
        <v>0.2</v>
      </c>
      <c r="L32" s="10">
        <f t="shared" si="2"/>
        <v>1.5</v>
      </c>
      <c r="M32" s="10">
        <v>0</v>
      </c>
      <c r="N32" s="10">
        <f t="shared" si="3"/>
        <v>1.5</v>
      </c>
    </row>
    <row r="33" spans="1:14" ht="14.25" customHeight="1">
      <c r="A33" s="100"/>
      <c r="B33" s="33" t="s">
        <v>32</v>
      </c>
      <c r="C33" s="10">
        <v>0</v>
      </c>
      <c r="D33" s="10">
        <v>36</v>
      </c>
      <c r="E33" s="10">
        <v>0</v>
      </c>
      <c r="F33" s="10">
        <v>0</v>
      </c>
      <c r="G33" s="10">
        <f t="shared" si="0"/>
        <v>36</v>
      </c>
      <c r="H33" s="10">
        <v>4</v>
      </c>
      <c r="I33" s="10">
        <v>0</v>
      </c>
      <c r="J33" s="10">
        <v>0</v>
      </c>
      <c r="K33" s="10">
        <f t="shared" si="1"/>
        <v>4</v>
      </c>
      <c r="L33" s="10">
        <f t="shared" si="2"/>
        <v>40</v>
      </c>
      <c r="M33" s="10">
        <v>0</v>
      </c>
      <c r="N33" s="10">
        <f t="shared" si="3"/>
        <v>40</v>
      </c>
    </row>
    <row r="34" spans="1:14" ht="14.25" customHeight="1">
      <c r="A34" s="100" t="s">
        <v>27</v>
      </c>
      <c r="B34" s="33" t="s">
        <v>16</v>
      </c>
      <c r="C34" s="18">
        <v>0</v>
      </c>
      <c r="D34" s="18">
        <v>0.08</v>
      </c>
      <c r="E34" s="18">
        <v>0.4</v>
      </c>
      <c r="F34" s="18">
        <v>0</v>
      </c>
      <c r="G34" s="18">
        <f t="shared" si="0"/>
        <v>0.48000000000000004</v>
      </c>
      <c r="H34" s="18">
        <v>0.4</v>
      </c>
      <c r="I34" s="18">
        <v>0</v>
      </c>
      <c r="J34" s="18">
        <v>0</v>
      </c>
      <c r="K34" s="18">
        <f t="shared" si="1"/>
        <v>0.4</v>
      </c>
      <c r="L34" s="18">
        <f t="shared" si="2"/>
        <v>0.8800000000000001</v>
      </c>
      <c r="M34" s="18">
        <v>1.68</v>
      </c>
      <c r="N34" s="18">
        <f t="shared" si="3"/>
        <v>2.56</v>
      </c>
    </row>
    <row r="35" spans="1:14" ht="14.25" customHeight="1">
      <c r="A35" s="100"/>
      <c r="B35" s="33" t="s">
        <v>32</v>
      </c>
      <c r="C35" s="10">
        <v>0</v>
      </c>
      <c r="D35" s="10">
        <v>7</v>
      </c>
      <c r="E35" s="10">
        <v>64</v>
      </c>
      <c r="F35" s="10">
        <v>0</v>
      </c>
      <c r="G35" s="10">
        <f t="shared" si="0"/>
        <v>71</v>
      </c>
      <c r="H35" s="10">
        <v>69</v>
      </c>
      <c r="I35" s="10">
        <v>0</v>
      </c>
      <c r="J35" s="10">
        <v>0</v>
      </c>
      <c r="K35" s="10">
        <f t="shared" si="1"/>
        <v>69</v>
      </c>
      <c r="L35" s="10">
        <f t="shared" si="2"/>
        <v>140</v>
      </c>
      <c r="M35" s="10">
        <v>198</v>
      </c>
      <c r="N35" s="10">
        <f t="shared" si="3"/>
        <v>338</v>
      </c>
    </row>
    <row r="36" spans="1:17" ht="14.25" customHeight="1">
      <c r="A36" s="100" t="s">
        <v>28</v>
      </c>
      <c r="B36" s="33" t="s">
        <v>16</v>
      </c>
      <c r="C36" s="18">
        <v>0</v>
      </c>
      <c r="D36" s="18">
        <v>0</v>
      </c>
      <c r="E36" s="18">
        <v>0</v>
      </c>
      <c r="F36" s="18">
        <v>0</v>
      </c>
      <c r="G36" s="18">
        <f t="shared" si="0"/>
        <v>0</v>
      </c>
      <c r="H36" s="18">
        <v>5.7</v>
      </c>
      <c r="I36" s="18">
        <v>0</v>
      </c>
      <c r="J36" s="18">
        <v>0.4</v>
      </c>
      <c r="K36" s="18">
        <f t="shared" si="1"/>
        <v>6.1000000000000005</v>
      </c>
      <c r="L36" s="18">
        <f t="shared" si="2"/>
        <v>6.1000000000000005</v>
      </c>
      <c r="M36" s="18">
        <v>0.68</v>
      </c>
      <c r="N36" s="18">
        <f t="shared" si="3"/>
        <v>6.78</v>
      </c>
      <c r="O36" s="57"/>
      <c r="P36" s="57"/>
      <c r="Q36" s="57"/>
    </row>
    <row r="37" spans="1:17" ht="14.25" customHeight="1">
      <c r="A37" s="100"/>
      <c r="B37" s="33" t="s">
        <v>32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373</v>
      </c>
      <c r="I37" s="10">
        <v>0</v>
      </c>
      <c r="J37" s="10">
        <v>33</v>
      </c>
      <c r="K37" s="10">
        <f t="shared" si="1"/>
        <v>406</v>
      </c>
      <c r="L37" s="10">
        <f t="shared" si="2"/>
        <v>406</v>
      </c>
      <c r="M37" s="10">
        <v>103</v>
      </c>
      <c r="N37" s="10">
        <f t="shared" si="3"/>
        <v>509</v>
      </c>
      <c r="O37" s="57"/>
      <c r="P37" s="57"/>
      <c r="Q37" s="57"/>
    </row>
    <row r="38" spans="1:17" ht="14.25" customHeight="1">
      <c r="A38" s="32" t="s">
        <v>29</v>
      </c>
      <c r="B38" s="33" t="s">
        <v>16</v>
      </c>
      <c r="C38" s="18">
        <f>C4+C12+C14+C16+C18+C20+C22+C24+C26+C28+C30+C32+C34+C36</f>
        <v>3768.29</v>
      </c>
      <c r="D38" s="18">
        <f>D4+D12+D14+D16+D18+D20+D22+D24+D26+D28+D30+D32+D34+D36</f>
        <v>1743.96</v>
      </c>
      <c r="E38" s="18">
        <f>E4+E12+E14+E16+E18+E20+E22+E24+E26+E28+E30+E32+E34+E36</f>
        <v>11.1</v>
      </c>
      <c r="F38" s="18">
        <f>F4+F12+F14+F16+F18+F20+F22+F24+F26+F28+F30+F32+F34+F36</f>
        <v>83.09</v>
      </c>
      <c r="G38" s="18">
        <f>SUM(C38:F38)</f>
        <v>5606.4400000000005</v>
      </c>
      <c r="H38" s="18">
        <f>H4+H12+H14+H16+H18+H20+H22+H24+H26+H28+H30+H32+H34+H36</f>
        <v>3281.059999999999</v>
      </c>
      <c r="I38" s="18">
        <f>I4+I12+I14+I16+I18+I20+I22+I24+I26+I28+I30+I32+I34+I36</f>
        <v>214.82</v>
      </c>
      <c r="J38" s="18">
        <f>J4+J12+J14+J16+J18+J20+J22+J24+J26+J28+J30+J32+J34+J36</f>
        <v>486.16</v>
      </c>
      <c r="K38" s="18">
        <f>SUM(H38:J38)</f>
        <v>3982.039999999999</v>
      </c>
      <c r="L38" s="18">
        <f>G38+K38</f>
        <v>9588.48</v>
      </c>
      <c r="M38" s="18">
        <f>M4+M12+M14+M16+M18+M20+M22+M24+M26+M28+M30+M32+M34+M36</f>
        <v>1338.9</v>
      </c>
      <c r="N38" s="18">
        <f>SUM(L38:M38)</f>
        <v>10927.38</v>
      </c>
      <c r="O38" s="58"/>
      <c r="P38" s="57"/>
      <c r="Q38" s="57"/>
    </row>
    <row r="39" spans="1:17" ht="14.25" customHeight="1">
      <c r="A39" s="33"/>
      <c r="B39" s="33" t="s">
        <v>32</v>
      </c>
      <c r="C39" s="10">
        <f>C5+C13+C15+C17+C19+C21+C23+C25+C27+C29+C31+C33+C35+C37</f>
        <v>377950</v>
      </c>
      <c r="D39" s="10">
        <f>D5+D13+D15+D17+D19+D21+D23+D25+D27+D29+D31+D33+D35+D37</f>
        <v>205035</v>
      </c>
      <c r="E39" s="10">
        <f>E5+E13+E15+E17+E19+E21+E23+E25+E27+E29+E31+E33+E35+E37</f>
        <v>406</v>
      </c>
      <c r="F39" s="10">
        <f>F5+F13+F15+F17+F19+F21+F23+F25+F27+F29+F31+F33+F35+F37</f>
        <v>5949</v>
      </c>
      <c r="G39" s="10">
        <f t="shared" si="0"/>
        <v>589340</v>
      </c>
      <c r="H39" s="10">
        <f>H5+H13+H15+H17+H19+H21+H23+H25+H27+H29+H31+H33+H35+H37</f>
        <v>403294</v>
      </c>
      <c r="I39" s="10">
        <f>I5+I13+I15+I17+I19+I21+I23+I25+I27+I29+I31+I33+I35+I37</f>
        <v>29510</v>
      </c>
      <c r="J39" s="10">
        <f>J5+J13+J15+J17+J19+J21+J23+J25+J27+J29+J31+J33+J35+J37</f>
        <v>90463</v>
      </c>
      <c r="K39" s="10">
        <f>SUM(H39:J39)</f>
        <v>523267</v>
      </c>
      <c r="L39" s="10">
        <f t="shared" si="2"/>
        <v>1112607</v>
      </c>
      <c r="M39" s="10">
        <f>M5+M13+M15+M17+M19+M21+M23+M25+M27+M29+M31+M33+M35+M37</f>
        <v>158161</v>
      </c>
      <c r="N39" s="10">
        <f t="shared" si="3"/>
        <v>1270768</v>
      </c>
      <c r="O39" s="57"/>
      <c r="P39" s="57"/>
      <c r="Q39" s="57"/>
    </row>
    <row r="40" spans="15:17" ht="12.75">
      <c r="O40" s="57"/>
      <c r="P40" s="57"/>
      <c r="Q40" s="57"/>
    </row>
    <row r="41" spans="15:17" ht="12.75">
      <c r="O41" s="57"/>
      <c r="P41" s="57"/>
      <c r="Q41" s="57"/>
    </row>
    <row r="42" ht="12.75">
      <c r="Q42" s="57"/>
    </row>
    <row r="43" ht="12.75">
      <c r="C43" s="76"/>
    </row>
    <row r="45" spans="4:9" ht="12.75">
      <c r="D45" s="76"/>
      <c r="I45" s="76"/>
    </row>
    <row r="49" ht="12.75">
      <c r="M49" s="76"/>
    </row>
  </sheetData>
  <sheetProtection/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R42" sqref="R42"/>
    </sheetView>
  </sheetViews>
  <sheetFormatPr defaultColWidth="9.140625" defaultRowHeight="15"/>
  <cols>
    <col min="1" max="1" width="34.7109375" style="44" customWidth="1"/>
    <col min="2" max="2" width="4.00390625" style="44" customWidth="1"/>
    <col min="3" max="3" width="8.57421875" style="44" customWidth="1"/>
    <col min="4" max="4" width="8.00390625" style="44" customWidth="1"/>
    <col min="5" max="5" width="5.421875" style="44" customWidth="1"/>
    <col min="6" max="6" width="5.7109375" style="44" customWidth="1"/>
    <col min="7" max="7" width="12.57421875" style="44" customWidth="1"/>
    <col min="8" max="8" width="8.00390625" style="44" customWidth="1"/>
    <col min="9" max="9" width="7.7109375" style="44" customWidth="1"/>
    <col min="10" max="10" width="7.00390625" style="44" customWidth="1"/>
    <col min="11" max="11" width="11.140625" style="44" customWidth="1"/>
    <col min="12" max="12" width="7.8515625" style="44" customWidth="1"/>
    <col min="13" max="13" width="7.421875" style="44" customWidth="1"/>
    <col min="14" max="14" width="11.421875" style="44" customWidth="1"/>
    <col min="15" max="16384" width="9.140625" style="44" customWidth="1"/>
  </cols>
  <sheetData>
    <row r="1" ht="12.75">
      <c r="A1" s="44" t="s">
        <v>40</v>
      </c>
    </row>
    <row r="2" spans="1:14" ht="12" customHeight="1">
      <c r="A2" s="27" t="s">
        <v>0</v>
      </c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17" t="s">
        <v>2</v>
      </c>
    </row>
    <row r="3" spans="1:14" ht="24.75" customHeight="1">
      <c r="A3" s="27" t="s">
        <v>3</v>
      </c>
      <c r="B3" s="27"/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/>
    </row>
    <row r="4" spans="1:14" ht="14.25" customHeight="1">
      <c r="A4" s="28" t="s">
        <v>15</v>
      </c>
      <c r="B4" s="26" t="s">
        <v>16</v>
      </c>
      <c r="C4" s="78">
        <f>C6+C8+C10</f>
        <v>2660.2</v>
      </c>
      <c r="D4" s="78">
        <f aca="true" t="shared" si="0" ref="D4:F5">D6+D8+D10</f>
        <v>947.9499999999999</v>
      </c>
      <c r="E4" s="78">
        <f t="shared" si="0"/>
        <v>0.2</v>
      </c>
      <c r="F4" s="78">
        <f t="shared" si="0"/>
        <v>25.740000000000002</v>
      </c>
      <c r="G4" s="78">
        <f>SUM(C4:F4)</f>
        <v>3634.0899999999992</v>
      </c>
      <c r="H4" s="78">
        <f>H6+H8+H10</f>
        <v>2725.4100000000003</v>
      </c>
      <c r="I4" s="78">
        <f>I6+I8+I10</f>
        <v>169.58</v>
      </c>
      <c r="J4" s="78">
        <f>J6+J8+J10</f>
        <v>512.93</v>
      </c>
      <c r="K4" s="78">
        <f>SUM(H4:J4)</f>
        <v>3407.92</v>
      </c>
      <c r="L4" s="78">
        <f>G4+K4</f>
        <v>7042.009999999999</v>
      </c>
      <c r="M4" s="78">
        <f>M6+M8+M10</f>
        <v>1093.01</v>
      </c>
      <c r="N4" s="78">
        <f>SUM(L4:M4)</f>
        <v>8135.0199999999995</v>
      </c>
    </row>
    <row r="5" spans="1:14" ht="14.25" customHeight="1">
      <c r="A5" s="28"/>
      <c r="B5" s="26" t="s">
        <v>17</v>
      </c>
      <c r="C5" s="79">
        <f>C7+C9+C11</f>
        <v>634021</v>
      </c>
      <c r="D5" s="79">
        <f t="shared" si="0"/>
        <v>233158</v>
      </c>
      <c r="E5" s="79">
        <f t="shared" si="0"/>
        <v>36</v>
      </c>
      <c r="F5" s="79">
        <f t="shared" si="0"/>
        <v>3478</v>
      </c>
      <c r="G5" s="79">
        <f>SUM(C5:F5)</f>
        <v>870693</v>
      </c>
      <c r="H5" s="79">
        <f>H7+H9+H11</f>
        <v>639301</v>
      </c>
      <c r="I5" s="79">
        <f>I7+I9+I11</f>
        <v>39696</v>
      </c>
      <c r="J5" s="79">
        <f>J7+J9+J11</f>
        <v>125082</v>
      </c>
      <c r="K5" s="79">
        <f>SUM(H5:J5)</f>
        <v>804079</v>
      </c>
      <c r="L5" s="79">
        <f>G5+K5</f>
        <v>1674772</v>
      </c>
      <c r="M5" s="79">
        <f>M7+M9+M11</f>
        <v>153413</v>
      </c>
      <c r="N5" s="79">
        <f>SUM(L5:M5)</f>
        <v>1828185</v>
      </c>
    </row>
    <row r="6" spans="1:14" ht="12.75" customHeight="1">
      <c r="A6" s="93" t="s">
        <v>51</v>
      </c>
      <c r="B6" s="26" t="s">
        <v>16</v>
      </c>
      <c r="C6" s="80">
        <f>'Rīga, Pierīga pārējie'!C6+'Rīga, Pierīga valsts'!C6</f>
        <v>1691.6999999999998</v>
      </c>
      <c r="D6" s="80">
        <f>'Rīga, Pierīga pārējie'!D6+'Rīga, Pierīga valsts'!D6</f>
        <v>774.78</v>
      </c>
      <c r="E6" s="80">
        <f>'Rīga, Pierīga pārējie'!E6+'Rīga, Pierīga valsts'!E6</f>
        <v>0.2</v>
      </c>
      <c r="F6" s="80">
        <f>'Rīga, Pierīga pārējie'!F6+'Rīga, Pierīga valsts'!F6</f>
        <v>20.82</v>
      </c>
      <c r="G6" s="81">
        <f>SUM(C6:F6)</f>
        <v>2487.4999999999995</v>
      </c>
      <c r="H6" s="80">
        <f>'Rīga, Pierīga pārējie'!H6+'Rīga, Pierīga valsts'!H6</f>
        <v>2225.86</v>
      </c>
      <c r="I6" s="80">
        <f>'Rīga, Pierīga pārējie'!I6+'Rīga, Pierīga valsts'!I6</f>
        <v>153.24</v>
      </c>
      <c r="J6" s="80">
        <f>'Rīga, Pierīga pārējie'!J6+'Rīga, Pierīga valsts'!J6</f>
        <v>449.64</v>
      </c>
      <c r="K6" s="81">
        <f>SUM(H6:J6)</f>
        <v>2828.7400000000002</v>
      </c>
      <c r="L6" s="81">
        <f>G6+K6</f>
        <v>5316.24</v>
      </c>
      <c r="M6" s="80">
        <f>'Rīga, Pierīga valsts'!M6+'Rīga, Pierīga pārējie'!M6</f>
        <v>812.03</v>
      </c>
      <c r="N6" s="81">
        <f>SUM(L6:M6)</f>
        <v>6128.2699999999995</v>
      </c>
    </row>
    <row r="7" spans="1:14" ht="13.5" customHeight="1">
      <c r="A7" s="93"/>
      <c r="B7" s="26" t="s">
        <v>17</v>
      </c>
      <c r="C7" s="82">
        <f>'Rīga, Pierīga pārējie'!C7+'Rīga, Pierīga valsts'!C7</f>
        <v>504962</v>
      </c>
      <c r="D7" s="82">
        <f>'Rīga, Pierīga pārējie'!D7+'Rīga, Pierīga valsts'!D7</f>
        <v>213209</v>
      </c>
      <c r="E7" s="82">
        <f>'Rīga, Pierīga pārējie'!E7+'Rīga, Pierīga valsts'!E7</f>
        <v>36</v>
      </c>
      <c r="F7" s="82">
        <f>'Rīga, Pierīga pārējie'!F7+'Rīga, Pierīga valsts'!F7</f>
        <v>3170</v>
      </c>
      <c r="G7" s="83">
        <f aca="true" t="shared" si="1" ref="G7:G39">SUM(C7:F7)</f>
        <v>721377</v>
      </c>
      <c r="H7" s="82">
        <f>'Rīga, Pierīga pārējie'!H7+'Rīga, Pierīga valsts'!H7</f>
        <v>576668</v>
      </c>
      <c r="I7" s="82">
        <f>'Rīga, Pierīga pārējie'!I7+'Rīga, Pierīga valsts'!I7</f>
        <v>38486</v>
      </c>
      <c r="J7" s="82">
        <f>'Rīga, Pierīga pārējie'!J7+'Rīga, Pierīga valsts'!J7</f>
        <v>120162</v>
      </c>
      <c r="K7" s="83">
        <f aca="true" t="shared" si="2" ref="K7:K37">SUM(H7:J7)</f>
        <v>735316</v>
      </c>
      <c r="L7" s="83">
        <f aca="true" t="shared" si="3" ref="L7:L39">G7+K7</f>
        <v>1456693</v>
      </c>
      <c r="M7" s="82">
        <f>'Rīga, Pierīga valsts'!M7+'Rīga, Pierīga pārējie'!M7</f>
        <v>141506</v>
      </c>
      <c r="N7" s="83">
        <f aca="true" t="shared" si="4" ref="N7:N39">SUM(L7:M7)</f>
        <v>1598199</v>
      </c>
    </row>
    <row r="8" spans="1:14" ht="12.75">
      <c r="A8" s="93" t="s">
        <v>52</v>
      </c>
      <c r="B8" s="26" t="s">
        <v>16</v>
      </c>
      <c r="C8" s="80">
        <f>'Rīga, Pierīga pārējie'!C8+'Rīga, Pierīga valsts'!C8</f>
        <v>585.51</v>
      </c>
      <c r="D8" s="80">
        <f>'Rīga, Pierīga pārējie'!D8+'Rīga, Pierīga valsts'!D8</f>
        <v>124.16</v>
      </c>
      <c r="E8" s="80">
        <f>'Rīga, Pierīga pārējie'!E8+'Rīga, Pierīga valsts'!E8</f>
        <v>0</v>
      </c>
      <c r="F8" s="80">
        <f>'Rīga, Pierīga pārējie'!F8+'Rīga, Pierīga valsts'!F8</f>
        <v>4.92</v>
      </c>
      <c r="G8" s="81">
        <f t="shared" si="1"/>
        <v>714.5899999999999</v>
      </c>
      <c r="H8" s="80">
        <f>'Rīga, Pierīga pārējie'!H8+'Rīga, Pierīga valsts'!H8</f>
        <v>265.69</v>
      </c>
      <c r="I8" s="80">
        <f>'Rīga, Pierīga pārējie'!I8+'Rīga, Pierīga valsts'!I8</f>
        <v>16.34</v>
      </c>
      <c r="J8" s="80">
        <f>'Rīga, Pierīga pārējie'!J8+'Rīga, Pierīga valsts'!J8</f>
        <v>63.29</v>
      </c>
      <c r="K8" s="81">
        <f t="shared" si="2"/>
        <v>345.32</v>
      </c>
      <c r="L8" s="81">
        <f t="shared" si="3"/>
        <v>1059.9099999999999</v>
      </c>
      <c r="M8" s="80">
        <f>'Rīga, Pierīga valsts'!M8+'Rīga, Pierīga pārējie'!M8</f>
        <v>280.98</v>
      </c>
      <c r="N8" s="81">
        <f t="shared" si="4"/>
        <v>1340.8899999999999</v>
      </c>
    </row>
    <row r="9" spans="1:14" ht="15.75">
      <c r="A9" s="93"/>
      <c r="B9" s="26" t="s">
        <v>17</v>
      </c>
      <c r="C9" s="82">
        <f>'Rīga, Pierīga pārējie'!C9+'Rīga, Pierīga valsts'!C9</f>
        <v>35726</v>
      </c>
      <c r="D9" s="82">
        <f>'Rīga, Pierīga pārējie'!D9+'Rīga, Pierīga valsts'!D9</f>
        <v>8210</v>
      </c>
      <c r="E9" s="82">
        <f>'Rīga, Pierīga pārējie'!E9+'Rīga, Pierīga valsts'!E9</f>
        <v>0</v>
      </c>
      <c r="F9" s="82">
        <f>'Rīga, Pierīga pārējie'!F9+'Rīga, Pierīga valsts'!F9</f>
        <v>308</v>
      </c>
      <c r="G9" s="83">
        <f t="shared" si="1"/>
        <v>44244</v>
      </c>
      <c r="H9" s="82">
        <f>'Rīga, Pierīga pārējie'!H9+'Rīga, Pierīga valsts'!H9</f>
        <v>15904</v>
      </c>
      <c r="I9" s="82">
        <f>'Rīga, Pierīga pārējie'!I9+'Rīga, Pierīga valsts'!I9</f>
        <v>1210</v>
      </c>
      <c r="J9" s="82">
        <f>'Rīga, Pierīga pārējie'!J9+'Rīga, Pierīga valsts'!J9</f>
        <v>4920</v>
      </c>
      <c r="K9" s="83">
        <f t="shared" si="2"/>
        <v>22034</v>
      </c>
      <c r="L9" s="83">
        <f t="shared" si="3"/>
        <v>66278</v>
      </c>
      <c r="M9" s="82">
        <f>'Rīga, Pierīga valsts'!M9+'Rīga, Pierīga pārējie'!M9</f>
        <v>11907</v>
      </c>
      <c r="N9" s="83">
        <f t="shared" si="4"/>
        <v>78185</v>
      </c>
    </row>
    <row r="10" spans="1:14" ht="12.75">
      <c r="A10" s="93" t="s">
        <v>50</v>
      </c>
      <c r="B10" s="26" t="s">
        <v>16</v>
      </c>
      <c r="C10" s="80">
        <f>'Rīga, Pierīga pārējie'!C10+'Rīga, Pierīga valsts'!C10</f>
        <v>382.99</v>
      </c>
      <c r="D10" s="80">
        <f>'Rīga, Pierīga pārējie'!D10+'Rīga, Pierīga valsts'!D10</f>
        <v>49.01</v>
      </c>
      <c r="E10" s="80">
        <f>'Rīga, Pierīga pārējie'!E10+'Rīga, Pierīga valsts'!E10</f>
        <v>0</v>
      </c>
      <c r="F10" s="80">
        <f>'Rīga, Pierīga pārējie'!F10+'Rīga, Pierīga valsts'!F10</f>
        <v>0</v>
      </c>
      <c r="G10" s="81">
        <f t="shared" si="1"/>
        <v>432</v>
      </c>
      <c r="H10" s="80">
        <f>'Rīga, Pierīga pārējie'!H10+'Rīga, Pierīga valsts'!H10</f>
        <v>233.86</v>
      </c>
      <c r="I10" s="80">
        <f>'Rīga, Pierīga pārējie'!I10+'Rīga, Pierīga valsts'!I10</f>
        <v>0</v>
      </c>
      <c r="J10" s="80">
        <f>'Rīga, Pierīga pārējie'!J10+'Rīga, Pierīga valsts'!J10</f>
        <v>0</v>
      </c>
      <c r="K10" s="81">
        <f t="shared" si="2"/>
        <v>233.86</v>
      </c>
      <c r="L10" s="81">
        <f t="shared" si="3"/>
        <v>665.86</v>
      </c>
      <c r="M10" s="80">
        <f>'Rīga, Pierīga valsts'!M10+'Rīga, Pierīga pārējie'!M10</f>
        <v>0</v>
      </c>
      <c r="N10" s="81">
        <f t="shared" si="4"/>
        <v>665.86</v>
      </c>
    </row>
    <row r="11" spans="1:14" ht="15.75">
      <c r="A11" s="93"/>
      <c r="B11" s="26" t="s">
        <v>17</v>
      </c>
      <c r="C11" s="82">
        <f>'Rīga, Pierīga pārējie'!C11+'Rīga, Pierīga valsts'!C11</f>
        <v>93333</v>
      </c>
      <c r="D11" s="82">
        <f>'Rīga, Pierīga pārējie'!D11+'Rīga, Pierīga valsts'!D11</f>
        <v>11739</v>
      </c>
      <c r="E11" s="82">
        <f>'Rīga, Pierīga pārējie'!E11+'Rīga, Pierīga valsts'!E11</f>
        <v>0</v>
      </c>
      <c r="F11" s="82">
        <f>'Rīga, Pierīga pārējie'!F11+'Rīga, Pierīga valsts'!F11</f>
        <v>0</v>
      </c>
      <c r="G11" s="83">
        <f t="shared" si="1"/>
        <v>105072</v>
      </c>
      <c r="H11" s="82">
        <f>'Rīga, Pierīga pārējie'!H11+'Rīga, Pierīga valsts'!H11</f>
        <v>46729</v>
      </c>
      <c r="I11" s="82">
        <f>'Rīga, Pierīga pārējie'!I11+'Rīga, Pierīga valsts'!I11</f>
        <v>0</v>
      </c>
      <c r="J11" s="82">
        <f>'Rīga, Pierīga pārējie'!J11+'Rīga, Pierīga valsts'!J11</f>
        <v>0</v>
      </c>
      <c r="K11" s="83">
        <f t="shared" si="2"/>
        <v>46729</v>
      </c>
      <c r="L11" s="83">
        <f t="shared" si="3"/>
        <v>151801</v>
      </c>
      <c r="M11" s="82">
        <f>'Rīga, Pierīga valsts'!M11+'Rīga, Pierīga pārējie'!M11</f>
        <v>0</v>
      </c>
      <c r="N11" s="83">
        <f t="shared" si="4"/>
        <v>151801</v>
      </c>
    </row>
    <row r="12" spans="1:14" ht="14.25" customHeight="1">
      <c r="A12" s="28" t="s">
        <v>18</v>
      </c>
      <c r="B12" s="26" t="s">
        <v>16</v>
      </c>
      <c r="C12" s="80">
        <f>'Rīga, Pierīga pārējie'!C12+'Rīga, Pierīga valsts'!C12</f>
        <v>2106.74</v>
      </c>
      <c r="D12" s="80">
        <f>'Rīga, Pierīga pārējie'!D12+'Rīga, Pierīga valsts'!D12</f>
        <v>2076.8</v>
      </c>
      <c r="E12" s="80">
        <f>'Rīga, Pierīga pārējie'!E12+'Rīga, Pierīga valsts'!E12</f>
        <v>2.1</v>
      </c>
      <c r="F12" s="80">
        <f>'Rīga, Pierīga pārējie'!F12+'Rīga, Pierīga valsts'!F12</f>
        <v>20.3</v>
      </c>
      <c r="G12" s="78">
        <f>SUM(C12:F12)</f>
        <v>4205.9400000000005</v>
      </c>
      <c r="H12" s="80">
        <f>'Rīga, Pierīga pārējie'!H12+'Rīga, Pierīga valsts'!H12</f>
        <v>1592.6</v>
      </c>
      <c r="I12" s="80">
        <f>'Rīga, Pierīga pārējie'!I12+'Rīga, Pierīga valsts'!I12</f>
        <v>88.17999999999999</v>
      </c>
      <c r="J12" s="80">
        <f>'Rīga, Pierīga pārējie'!J12+'Rīga, Pierīga valsts'!J12</f>
        <v>72.84</v>
      </c>
      <c r="K12" s="78">
        <f>SUM(H12:J12)</f>
        <v>1753.62</v>
      </c>
      <c r="L12" s="78">
        <f>G12+K12</f>
        <v>5959.56</v>
      </c>
      <c r="M12" s="80">
        <f>'Rīga, Pierīga valsts'!M12+'Rīga, Pierīga pārējie'!M12</f>
        <v>219.56</v>
      </c>
      <c r="N12" s="78">
        <f>SUM(L12:M12)</f>
        <v>6179.120000000001</v>
      </c>
    </row>
    <row r="13" spans="1:14" ht="14.25" customHeight="1">
      <c r="A13" s="26" t="s">
        <v>31</v>
      </c>
      <c r="B13" s="26" t="s">
        <v>17</v>
      </c>
      <c r="C13" s="82">
        <f>'Rīga, Pierīga pārējie'!C13+'Rīga, Pierīga valsts'!C13</f>
        <v>88941</v>
      </c>
      <c r="D13" s="82">
        <f>'Rīga, Pierīga pārējie'!D13+'Rīga, Pierīga valsts'!D13</f>
        <v>114083</v>
      </c>
      <c r="E13" s="82">
        <f>'Rīga, Pierīga pārējie'!E13+'Rīga, Pierīga valsts'!E13</f>
        <v>9</v>
      </c>
      <c r="F13" s="82">
        <f>'Rīga, Pierīga pārējie'!F13+'Rīga, Pierīga valsts'!F13</f>
        <v>893</v>
      </c>
      <c r="G13" s="79">
        <f t="shared" si="1"/>
        <v>203926</v>
      </c>
      <c r="H13" s="82">
        <f>'Rīga, Pierīga pārējie'!H13+'Rīga, Pierīga valsts'!H13</f>
        <v>59339</v>
      </c>
      <c r="I13" s="82">
        <f>'Rīga, Pierīga pārējie'!I13+'Rīga, Pierīga valsts'!I13</f>
        <v>3919</v>
      </c>
      <c r="J13" s="82">
        <f>'Rīga, Pierīga pārējie'!J13+'Rīga, Pierīga valsts'!J13</f>
        <v>2366</v>
      </c>
      <c r="K13" s="79">
        <f t="shared" si="2"/>
        <v>65624</v>
      </c>
      <c r="L13" s="79">
        <f t="shared" si="3"/>
        <v>269550</v>
      </c>
      <c r="M13" s="82">
        <f>'Rīga, Pierīga valsts'!M13+'Rīga, Pierīga pārējie'!M13</f>
        <v>4638</v>
      </c>
      <c r="N13" s="79">
        <f t="shared" si="4"/>
        <v>274188</v>
      </c>
    </row>
    <row r="14" spans="1:14" ht="14.25" customHeight="1">
      <c r="A14" s="93" t="s">
        <v>19</v>
      </c>
      <c r="B14" s="26" t="s">
        <v>16</v>
      </c>
      <c r="C14" s="80">
        <f>'Rīga, Pierīga pārējie'!C14+'Rīga, Pierīga valsts'!C14</f>
        <v>31.79</v>
      </c>
      <c r="D14" s="80">
        <f>'Rīga, Pierīga pārējie'!D14+'Rīga, Pierīga valsts'!D14</f>
        <v>31.7</v>
      </c>
      <c r="E14" s="80">
        <f>'Rīga, Pierīga pārējie'!E14+'Rīga, Pierīga valsts'!E14</f>
        <v>0</v>
      </c>
      <c r="F14" s="80">
        <f>'Rīga, Pierīga pārējie'!F14+'Rīga, Pierīga valsts'!F14</f>
        <v>11.200000000000001</v>
      </c>
      <c r="G14" s="78">
        <f t="shared" si="1"/>
        <v>74.69</v>
      </c>
      <c r="H14" s="80">
        <f>'Rīga, Pierīga pārējie'!H14+'Rīga, Pierīga valsts'!H14</f>
        <v>18.1</v>
      </c>
      <c r="I14" s="80">
        <f>'Rīga, Pierīga pārējie'!I14+'Rīga, Pierīga valsts'!I14</f>
        <v>0.5</v>
      </c>
      <c r="J14" s="80">
        <f>'Rīga, Pierīga pārējie'!J14+'Rīga, Pierīga valsts'!J14</f>
        <v>0</v>
      </c>
      <c r="K14" s="78">
        <f t="shared" si="2"/>
        <v>18.6</v>
      </c>
      <c r="L14" s="78">
        <f t="shared" si="3"/>
        <v>93.28999999999999</v>
      </c>
      <c r="M14" s="80">
        <f>'Rīga, Pierīga valsts'!M14+'Rīga, Pierīga pārējie'!M14</f>
        <v>0.2</v>
      </c>
      <c r="N14" s="78">
        <f t="shared" si="4"/>
        <v>93.49</v>
      </c>
    </row>
    <row r="15" spans="1:14" ht="14.25" customHeight="1">
      <c r="A15" s="93"/>
      <c r="B15" s="26" t="s">
        <v>17</v>
      </c>
      <c r="C15" s="82">
        <f>'Rīga, Pierīga pārējie'!C15+'Rīga, Pierīga valsts'!C15</f>
        <v>3998</v>
      </c>
      <c r="D15" s="82">
        <f>'Rīga, Pierīga pārējie'!D15+'Rīga, Pierīga valsts'!D15</f>
        <v>3724</v>
      </c>
      <c r="E15" s="82">
        <f>'Rīga, Pierīga pārējie'!E15+'Rīga, Pierīga valsts'!E15</f>
        <v>0</v>
      </c>
      <c r="F15" s="82">
        <f>'Rīga, Pierīga pārējie'!F15+'Rīga, Pierīga valsts'!F15</f>
        <v>1278</v>
      </c>
      <c r="G15" s="79">
        <f t="shared" si="1"/>
        <v>9000</v>
      </c>
      <c r="H15" s="82">
        <f>'Rīga, Pierīga pārējie'!H15+'Rīga, Pierīga valsts'!H15</f>
        <v>2016</v>
      </c>
      <c r="I15" s="82">
        <f>'Rīga, Pierīga pārējie'!I15+'Rīga, Pierīga valsts'!I15</f>
        <v>82</v>
      </c>
      <c r="J15" s="82">
        <f>'Rīga, Pierīga pārējie'!J15+'Rīga, Pierīga valsts'!J15</f>
        <v>0</v>
      </c>
      <c r="K15" s="79">
        <f t="shared" si="2"/>
        <v>2098</v>
      </c>
      <c r="L15" s="79">
        <f t="shared" si="3"/>
        <v>11098</v>
      </c>
      <c r="M15" s="82">
        <f>'Rīga, Pierīga valsts'!M15+'Rīga, Pierīga pārējie'!M15</f>
        <v>5</v>
      </c>
      <c r="N15" s="79">
        <f t="shared" si="4"/>
        <v>11103</v>
      </c>
    </row>
    <row r="16" spans="1:14" ht="14.25" customHeight="1">
      <c r="A16" s="93" t="s">
        <v>20</v>
      </c>
      <c r="B16" s="26" t="s">
        <v>16</v>
      </c>
      <c r="C16" s="82">
        <f>'Rīga, Pierīga pārējie'!C16+'Rīga, Pierīga valsts'!C16</f>
        <v>2100.84</v>
      </c>
      <c r="D16" s="82">
        <f>'Rīga, Pierīga pārējie'!D16+'Rīga, Pierīga valsts'!D16</f>
        <v>1277.44</v>
      </c>
      <c r="E16" s="82">
        <f>'Rīga, Pierīga pārējie'!E16+'Rīga, Pierīga valsts'!E16</f>
        <v>3.2</v>
      </c>
      <c r="F16" s="82">
        <f>'Rīga, Pierīga pārējie'!F16+'Rīga, Pierīga valsts'!F16</f>
        <v>49.2</v>
      </c>
      <c r="G16" s="79">
        <f t="shared" si="1"/>
        <v>3430.68</v>
      </c>
      <c r="H16" s="82">
        <f>'Rīga, Pierīga pārējie'!H16+'Rīga, Pierīga valsts'!H16</f>
        <v>489.22</v>
      </c>
      <c r="I16" s="82">
        <f>'Rīga, Pierīga pārējie'!I16+'Rīga, Pierīga valsts'!I16</f>
        <v>55.4</v>
      </c>
      <c r="J16" s="82">
        <f>'Rīga, Pierīga pārējie'!J16+'Rīga, Pierīga valsts'!J16</f>
        <v>27.23</v>
      </c>
      <c r="K16" s="79">
        <f t="shared" si="2"/>
        <v>571.85</v>
      </c>
      <c r="L16" s="79">
        <f t="shared" si="3"/>
        <v>4002.5299999999997</v>
      </c>
      <c r="M16" s="82">
        <f>'Rīga, Pierīga valsts'!M16+'Rīga, Pierīga pārējie'!M16</f>
        <v>25.16</v>
      </c>
      <c r="N16" s="79">
        <f t="shared" si="4"/>
        <v>4027.6899999999996</v>
      </c>
    </row>
    <row r="17" spans="1:14" ht="14.25" customHeight="1">
      <c r="A17" s="93"/>
      <c r="B17" s="26" t="s">
        <v>17</v>
      </c>
      <c r="C17" s="82">
        <f>'Rīga, Pierīga pārējie'!C17+'Rīga, Pierīga valsts'!C17</f>
        <v>14067</v>
      </c>
      <c r="D17" s="82">
        <f>'Rīga, Pierīga pārējie'!D17+'Rīga, Pierīga valsts'!D17</f>
        <v>11482</v>
      </c>
      <c r="E17" s="82">
        <f>'Rīga, Pierīga pārējie'!E17+'Rīga, Pierīga valsts'!E17</f>
        <v>27</v>
      </c>
      <c r="F17" s="82">
        <f>'Rīga, Pierīga pārējie'!F17+'Rīga, Pierīga valsts'!F17</f>
        <v>1034</v>
      </c>
      <c r="G17" s="79">
        <f t="shared" si="1"/>
        <v>26610</v>
      </c>
      <c r="H17" s="82">
        <f>'Rīga, Pierīga pārējie'!H17+'Rīga, Pierīga valsts'!H17</f>
        <v>5399</v>
      </c>
      <c r="I17" s="82">
        <f>'Rīga, Pierīga pārējie'!I17+'Rīga, Pierīga valsts'!I17</f>
        <v>368</v>
      </c>
      <c r="J17" s="82">
        <f>'Rīga, Pierīga pārējie'!J17+'Rīga, Pierīga valsts'!J17</f>
        <v>484</v>
      </c>
      <c r="K17" s="79">
        <f t="shared" si="2"/>
        <v>6251</v>
      </c>
      <c r="L17" s="79">
        <f t="shared" si="3"/>
        <v>32861</v>
      </c>
      <c r="M17" s="82">
        <f>'Rīga, Pierīga valsts'!M17+'Rīga, Pierīga pārējie'!M17</f>
        <v>285</v>
      </c>
      <c r="N17" s="79">
        <f t="shared" si="4"/>
        <v>33146</v>
      </c>
    </row>
    <row r="18" spans="1:14" ht="14.25" customHeight="1">
      <c r="A18" s="95" t="s">
        <v>53</v>
      </c>
      <c r="B18" s="26" t="s">
        <v>16</v>
      </c>
      <c r="C18" s="80">
        <f>'Rīga, Pierīga pārējie'!C18+'Rīga, Pierīga valsts'!C18</f>
        <v>2</v>
      </c>
      <c r="D18" s="80">
        <f>'Rīga, Pierīga pārējie'!D18+'Rīga, Pierīga valsts'!D18</f>
        <v>0</v>
      </c>
      <c r="E18" s="80">
        <f>'Rīga, Pierīga pārējie'!E18+'Rīga, Pierīga valsts'!E18</f>
        <v>0</v>
      </c>
      <c r="F18" s="80">
        <f>'Rīga, Pierīga pārējie'!F18+'Rīga, Pierīga valsts'!F18</f>
        <v>0</v>
      </c>
      <c r="G18" s="78">
        <f t="shared" si="1"/>
        <v>2</v>
      </c>
      <c r="H18" s="80">
        <f>'Rīga, Pierīga pārējie'!H18+'Rīga, Pierīga valsts'!H18</f>
        <v>0.7</v>
      </c>
      <c r="I18" s="80">
        <f>'Rīga, Pierīga pārējie'!I18+'Rīga, Pierīga valsts'!I18</f>
        <v>0</v>
      </c>
      <c r="J18" s="80">
        <f>'Rīga, Pierīga pārējie'!J18+'Rīga, Pierīga valsts'!J18</f>
        <v>0</v>
      </c>
      <c r="K18" s="78">
        <f t="shared" si="2"/>
        <v>0.7</v>
      </c>
      <c r="L18" s="78">
        <f t="shared" si="3"/>
        <v>2.7</v>
      </c>
      <c r="M18" s="80">
        <f>'Rīga, Pierīga valsts'!M18+'Rīga, Pierīga pārējie'!M18</f>
        <v>0</v>
      </c>
      <c r="N18" s="78">
        <f t="shared" si="4"/>
        <v>2.7</v>
      </c>
    </row>
    <row r="19" spans="1:14" ht="14.25" customHeight="1">
      <c r="A19" s="95"/>
      <c r="B19" s="26" t="s">
        <v>17</v>
      </c>
      <c r="C19" s="82">
        <f>'Rīga, Pierīga pārējie'!C19+'Rīga, Pierīga valsts'!C19</f>
        <v>540</v>
      </c>
      <c r="D19" s="82">
        <f>'Rīga, Pierīga pārējie'!D19+'Rīga, Pierīga valsts'!D19</f>
        <v>0</v>
      </c>
      <c r="E19" s="82">
        <f>'Rīga, Pierīga pārējie'!E19+'Rīga, Pierīga valsts'!E19</f>
        <v>0</v>
      </c>
      <c r="F19" s="82">
        <f>'Rīga, Pierīga pārējie'!F19+'Rīga, Pierīga valsts'!F19</f>
        <v>0</v>
      </c>
      <c r="G19" s="79">
        <f t="shared" si="1"/>
        <v>540</v>
      </c>
      <c r="H19" s="82">
        <f>'Rīga, Pierīga pārējie'!H19+'Rīga, Pierīga valsts'!H19</f>
        <v>87</v>
      </c>
      <c r="I19" s="82">
        <f>'Rīga, Pierīga pārējie'!I19+'Rīga, Pierīga valsts'!I19</f>
        <v>0</v>
      </c>
      <c r="J19" s="82">
        <f>'Rīga, Pierīga pārējie'!J19+'Rīga, Pierīga valsts'!J19</f>
        <v>0</v>
      </c>
      <c r="K19" s="79">
        <f t="shared" si="2"/>
        <v>87</v>
      </c>
      <c r="L19" s="79">
        <f t="shared" si="3"/>
        <v>627</v>
      </c>
      <c r="M19" s="82">
        <f>'Rīga, Pierīga valsts'!M19+'Rīga, Pierīga pārējie'!M19</f>
        <v>0</v>
      </c>
      <c r="N19" s="79">
        <f t="shared" si="4"/>
        <v>627</v>
      </c>
    </row>
    <row r="20" spans="1:14" ht="14.25" customHeight="1">
      <c r="A20" s="95" t="s">
        <v>54</v>
      </c>
      <c r="B20" s="26" t="s">
        <v>16</v>
      </c>
      <c r="C20" s="82">
        <f>'Rīga, Pierīga pārējie'!C20+'Rīga, Pierīga valsts'!C20</f>
        <v>0</v>
      </c>
      <c r="D20" s="82">
        <f>'Rīga, Pierīga pārējie'!D20+'Rīga, Pierīga valsts'!D20</f>
        <v>0</v>
      </c>
      <c r="E20" s="82">
        <f>'Rīga, Pierīga pārējie'!E20+'Rīga, Pierīga valsts'!E20</f>
        <v>0</v>
      </c>
      <c r="F20" s="82">
        <f>'Rīga, Pierīga pārējie'!F20+'Rīga, Pierīga valsts'!F20</f>
        <v>0</v>
      </c>
      <c r="G20" s="79">
        <f t="shared" si="1"/>
        <v>0</v>
      </c>
      <c r="H20" s="82">
        <f>'Rīga, Pierīga pārējie'!H20+'Rīga, Pierīga valsts'!H20</f>
        <v>0</v>
      </c>
      <c r="I20" s="82">
        <f>'Rīga, Pierīga pārējie'!I20+'Rīga, Pierīga valsts'!I20</f>
        <v>0</v>
      </c>
      <c r="J20" s="82">
        <f>'Rīga, Pierīga pārējie'!J20+'Rīga, Pierīga valsts'!J20</f>
        <v>0</v>
      </c>
      <c r="K20" s="79">
        <f t="shared" si="2"/>
        <v>0</v>
      </c>
      <c r="L20" s="79">
        <f t="shared" si="3"/>
        <v>0</v>
      </c>
      <c r="M20" s="82">
        <f>'Rīga, Pierīga valsts'!M20+'Rīga, Pierīga pārējie'!M20</f>
        <v>0</v>
      </c>
      <c r="N20" s="79">
        <f t="shared" si="4"/>
        <v>0</v>
      </c>
    </row>
    <row r="21" spans="1:14" ht="14.25" customHeight="1">
      <c r="A21" s="95"/>
      <c r="B21" s="26" t="s">
        <v>17</v>
      </c>
      <c r="C21" s="82">
        <f>'Rīga, Pierīga pārējie'!C21+'Rīga, Pierīga valsts'!C21</f>
        <v>0</v>
      </c>
      <c r="D21" s="82">
        <f>'Rīga, Pierīga pārējie'!D21+'Rīga, Pierīga valsts'!D21</f>
        <v>0</v>
      </c>
      <c r="E21" s="82">
        <f>'Rīga, Pierīga pārējie'!E21+'Rīga, Pierīga valsts'!E21</f>
        <v>0</v>
      </c>
      <c r="F21" s="82">
        <f>'Rīga, Pierīga pārējie'!F21+'Rīga, Pierīga valsts'!F21</f>
        <v>0</v>
      </c>
      <c r="G21" s="79">
        <f t="shared" si="1"/>
        <v>0</v>
      </c>
      <c r="H21" s="82">
        <f>'Rīga, Pierīga pārējie'!H21+'Rīga, Pierīga valsts'!H21</f>
        <v>0</v>
      </c>
      <c r="I21" s="82">
        <f>'Rīga, Pierīga pārējie'!I21+'Rīga, Pierīga valsts'!I21</f>
        <v>0</v>
      </c>
      <c r="J21" s="82">
        <f>'Rīga, Pierīga pārējie'!J21+'Rīga, Pierīga valsts'!J21</f>
        <v>0</v>
      </c>
      <c r="K21" s="79">
        <f t="shared" si="2"/>
        <v>0</v>
      </c>
      <c r="L21" s="79">
        <f t="shared" si="3"/>
        <v>0</v>
      </c>
      <c r="M21" s="82">
        <f>'Rīga, Pierīga valsts'!M21+'Rīga, Pierīga pārējie'!M21</f>
        <v>0</v>
      </c>
      <c r="N21" s="79">
        <f t="shared" si="4"/>
        <v>0</v>
      </c>
    </row>
    <row r="22" spans="1:14" ht="14.25" customHeight="1">
      <c r="A22" s="28" t="s">
        <v>21</v>
      </c>
      <c r="B22" s="26" t="s">
        <v>16</v>
      </c>
      <c r="C22" s="80">
        <f>'Rīga, Pierīga pārējie'!C22+'Rīga, Pierīga valsts'!C22</f>
        <v>15.92</v>
      </c>
      <c r="D22" s="80">
        <f>'Rīga, Pierīga pārējie'!D22+'Rīga, Pierīga valsts'!D22</f>
        <v>2.53</v>
      </c>
      <c r="E22" s="80">
        <f>'Rīga, Pierīga pārējie'!E22+'Rīga, Pierīga valsts'!E22</f>
        <v>0</v>
      </c>
      <c r="F22" s="80">
        <f>'Rīga, Pierīga pārējie'!F22+'Rīga, Pierīga valsts'!F22</f>
        <v>0</v>
      </c>
      <c r="G22" s="78">
        <f t="shared" si="1"/>
        <v>18.45</v>
      </c>
      <c r="H22" s="80">
        <f>'Rīga, Pierīga pārējie'!H22+'Rīga, Pierīga valsts'!H22</f>
        <v>5.71</v>
      </c>
      <c r="I22" s="80">
        <f>'Rīga, Pierīga pārējie'!I22+'Rīga, Pierīga valsts'!I22</f>
        <v>0.30000000000000004</v>
      </c>
      <c r="J22" s="80">
        <f>'Rīga, Pierīga pārējie'!J22+'Rīga, Pierīga valsts'!J22</f>
        <v>0.4</v>
      </c>
      <c r="K22" s="78">
        <f t="shared" si="2"/>
        <v>6.41</v>
      </c>
      <c r="L22" s="78">
        <f t="shared" si="3"/>
        <v>24.86</v>
      </c>
      <c r="M22" s="80">
        <f>'Rīga, Pierīga valsts'!M22+'Rīga, Pierīga pārējie'!M22</f>
        <v>1</v>
      </c>
      <c r="N22" s="78">
        <f t="shared" si="4"/>
        <v>25.86</v>
      </c>
    </row>
    <row r="23" spans="1:14" ht="14.25" customHeight="1">
      <c r="A23" s="28"/>
      <c r="B23" s="26" t="s">
        <v>17</v>
      </c>
      <c r="C23" s="82">
        <f>'Rīga, Pierīga pārējie'!C23+'Rīga, Pierīga valsts'!C23</f>
        <v>2721</v>
      </c>
      <c r="D23" s="82">
        <f>'Rīga, Pierīga pārējie'!D23+'Rīga, Pierīga valsts'!D23</f>
        <v>325</v>
      </c>
      <c r="E23" s="82">
        <f>'Rīga, Pierīga pārējie'!E23+'Rīga, Pierīga valsts'!E23</f>
        <v>0</v>
      </c>
      <c r="F23" s="82">
        <f>'Rīga, Pierīga pārējie'!F23+'Rīga, Pierīga valsts'!F23</f>
        <v>0</v>
      </c>
      <c r="G23" s="79">
        <f t="shared" si="1"/>
        <v>3046</v>
      </c>
      <c r="H23" s="82">
        <f>'Rīga, Pierīga pārējie'!H23+'Rīga, Pierīga valsts'!H23</f>
        <v>978</v>
      </c>
      <c r="I23" s="82">
        <f>'Rīga, Pierīga pārējie'!I23+'Rīga, Pierīga valsts'!I23</f>
        <v>28</v>
      </c>
      <c r="J23" s="82">
        <f>'Rīga, Pierīga pārējie'!J23+'Rīga, Pierīga valsts'!J23</f>
        <v>25</v>
      </c>
      <c r="K23" s="79">
        <f t="shared" si="2"/>
        <v>1031</v>
      </c>
      <c r="L23" s="79">
        <f t="shared" si="3"/>
        <v>4077</v>
      </c>
      <c r="M23" s="82">
        <f>'Rīga, Pierīga valsts'!M23+'Rīga, Pierīga pārējie'!M23</f>
        <v>44</v>
      </c>
      <c r="N23" s="79">
        <f t="shared" si="4"/>
        <v>4121</v>
      </c>
    </row>
    <row r="24" spans="1:14" ht="14.25" customHeight="1">
      <c r="A24" s="93" t="s">
        <v>22</v>
      </c>
      <c r="B24" s="26" t="s">
        <v>16</v>
      </c>
      <c r="C24" s="80">
        <f>'Rīga, Pierīga pārējie'!C24+'Rīga, Pierīga valsts'!C24</f>
        <v>72.19999999999999</v>
      </c>
      <c r="D24" s="80">
        <f>'Rīga, Pierīga pārējie'!D24+'Rīga, Pierīga valsts'!D24</f>
        <v>18.5</v>
      </c>
      <c r="E24" s="80">
        <f>'Rīga, Pierīga pārējie'!E24+'Rīga, Pierīga valsts'!E24</f>
        <v>13</v>
      </c>
      <c r="F24" s="80">
        <f>'Rīga, Pierīga pārējie'!F24+'Rīga, Pierīga valsts'!F24</f>
        <v>0.6</v>
      </c>
      <c r="G24" s="78">
        <f t="shared" si="1"/>
        <v>104.29999999999998</v>
      </c>
      <c r="H24" s="80">
        <f>'Rīga, Pierīga pārējie'!H24+'Rīga, Pierīga valsts'!H24</f>
        <v>11.1</v>
      </c>
      <c r="I24" s="80">
        <f>'Rīga, Pierīga pārējie'!I24+'Rīga, Pierīga valsts'!I24</f>
        <v>0.7</v>
      </c>
      <c r="J24" s="80">
        <f>'Rīga, Pierīga pārējie'!J24+'Rīga, Pierīga valsts'!J24</f>
        <v>0.7</v>
      </c>
      <c r="K24" s="78">
        <f t="shared" si="2"/>
        <v>12.499999999999998</v>
      </c>
      <c r="L24" s="78">
        <f t="shared" si="3"/>
        <v>116.79999999999998</v>
      </c>
      <c r="M24" s="80">
        <f>'Rīga, Pierīga valsts'!M24+'Rīga, Pierīga pārējie'!M24</f>
        <v>1.9000000000000001</v>
      </c>
      <c r="N24" s="78">
        <f t="shared" si="4"/>
        <v>118.69999999999999</v>
      </c>
    </row>
    <row r="25" spans="1:14" ht="14.25" customHeight="1">
      <c r="A25" s="93"/>
      <c r="B25" s="26" t="s">
        <v>17</v>
      </c>
      <c r="C25" s="82">
        <f>'Rīga, Pierīga pārējie'!C25+'Rīga, Pierīga valsts'!C25</f>
        <v>4381</v>
      </c>
      <c r="D25" s="82">
        <f>'Rīga, Pierīga pārējie'!D25+'Rīga, Pierīga valsts'!D25</f>
        <v>595</v>
      </c>
      <c r="E25" s="82">
        <f>'Rīga, Pierīga pārējie'!E25+'Rīga, Pierīga valsts'!E25</f>
        <v>291</v>
      </c>
      <c r="F25" s="82">
        <f>'Rīga, Pierīga pārējie'!F25+'Rīga, Pierīga valsts'!F25</f>
        <v>17</v>
      </c>
      <c r="G25" s="79">
        <f t="shared" si="1"/>
        <v>5284</v>
      </c>
      <c r="H25" s="82">
        <f>'Rīga, Pierīga pārējie'!H25+'Rīga, Pierīga valsts'!H25</f>
        <v>604</v>
      </c>
      <c r="I25" s="82">
        <f>'Rīga, Pierīga pārējie'!I25+'Rīga, Pierīga valsts'!I25</f>
        <v>133</v>
      </c>
      <c r="J25" s="82">
        <f>'Rīga, Pierīga pārējie'!J25+'Rīga, Pierīga valsts'!J25</f>
        <v>65</v>
      </c>
      <c r="K25" s="79">
        <f t="shared" si="2"/>
        <v>802</v>
      </c>
      <c r="L25" s="79">
        <f t="shared" si="3"/>
        <v>6086</v>
      </c>
      <c r="M25" s="82">
        <f>'Rīga, Pierīga valsts'!M25+'Rīga, Pierīga pārējie'!M25</f>
        <v>95</v>
      </c>
      <c r="N25" s="79">
        <f t="shared" si="4"/>
        <v>6181</v>
      </c>
    </row>
    <row r="26" spans="1:14" ht="14.25" customHeight="1">
      <c r="A26" s="93" t="s">
        <v>23</v>
      </c>
      <c r="B26" s="26" t="s">
        <v>16</v>
      </c>
      <c r="C26" s="82">
        <f>'Rīga, Pierīga pārējie'!C26+'Rīga, Pierīga valsts'!C26</f>
        <v>0</v>
      </c>
      <c r="D26" s="82">
        <f>'Rīga, Pierīga pārējie'!D26+'Rīga, Pierīga valsts'!D26</f>
        <v>0</v>
      </c>
      <c r="E26" s="82">
        <f>'Rīga, Pierīga pārējie'!E26+'Rīga, Pierīga valsts'!E26</f>
        <v>0</v>
      </c>
      <c r="F26" s="82">
        <f>'Rīga, Pierīga pārējie'!F26+'Rīga, Pierīga valsts'!F26</f>
        <v>0</v>
      </c>
      <c r="G26" s="79">
        <f t="shared" si="1"/>
        <v>0</v>
      </c>
      <c r="H26" s="82">
        <f>'Rīga, Pierīga pārējie'!H26+'Rīga, Pierīga valsts'!H26</f>
        <v>0</v>
      </c>
      <c r="I26" s="82">
        <f>'Rīga, Pierīga pārējie'!I26+'Rīga, Pierīga valsts'!I26</f>
        <v>0</v>
      </c>
      <c r="J26" s="82">
        <f>'Rīga, Pierīga pārējie'!J26+'Rīga, Pierīga valsts'!J26</f>
        <v>0</v>
      </c>
      <c r="K26" s="79">
        <f t="shared" si="2"/>
        <v>0</v>
      </c>
      <c r="L26" s="79">
        <f t="shared" si="3"/>
        <v>0</v>
      </c>
      <c r="M26" s="82">
        <f>'Rīga, Pierīga valsts'!M26+'Rīga, Pierīga pārējie'!M26</f>
        <v>0</v>
      </c>
      <c r="N26" s="79">
        <f t="shared" si="4"/>
        <v>0</v>
      </c>
    </row>
    <row r="27" spans="1:14" ht="14.25" customHeight="1">
      <c r="A27" s="93"/>
      <c r="B27" s="26" t="s">
        <v>17</v>
      </c>
      <c r="C27" s="82">
        <f>'Rīga, Pierīga pārējie'!C27+'Rīga, Pierīga valsts'!C27</f>
        <v>0</v>
      </c>
      <c r="D27" s="82">
        <f>'Rīga, Pierīga pārējie'!D27+'Rīga, Pierīga valsts'!D27</f>
        <v>0</v>
      </c>
      <c r="E27" s="82">
        <f>'Rīga, Pierīga pārējie'!E27+'Rīga, Pierīga valsts'!E27</f>
        <v>0</v>
      </c>
      <c r="F27" s="82">
        <f>'Rīga, Pierīga pārējie'!F27+'Rīga, Pierīga valsts'!F27</f>
        <v>0</v>
      </c>
      <c r="G27" s="79">
        <f t="shared" si="1"/>
        <v>0</v>
      </c>
      <c r="H27" s="82">
        <f>'Rīga, Pierīga pārējie'!H27+'Rīga, Pierīga valsts'!H27</f>
        <v>0</v>
      </c>
      <c r="I27" s="82">
        <f>'Rīga, Pierīga pārējie'!I27+'Rīga, Pierīga valsts'!I27</f>
        <v>0</v>
      </c>
      <c r="J27" s="82">
        <f>'Rīga, Pierīga pārējie'!J27+'Rīga, Pierīga valsts'!J27</f>
        <v>0</v>
      </c>
      <c r="K27" s="79">
        <f t="shared" si="2"/>
        <v>0</v>
      </c>
      <c r="L27" s="79">
        <f t="shared" si="3"/>
        <v>0</v>
      </c>
      <c r="M27" s="82">
        <f>'Rīga, Pierīga valsts'!M27+'Rīga, Pierīga pārējie'!M27</f>
        <v>0</v>
      </c>
      <c r="N27" s="79">
        <f t="shared" si="4"/>
        <v>0</v>
      </c>
    </row>
    <row r="28" spans="1:14" ht="14.25" customHeight="1">
      <c r="A28" s="93" t="s">
        <v>24</v>
      </c>
      <c r="B28" s="26" t="s">
        <v>16</v>
      </c>
      <c r="C28" s="82">
        <f>'Rīga, Pierīga pārējie'!C28+'Rīga, Pierīga valsts'!C28</f>
        <v>0</v>
      </c>
      <c r="D28" s="82">
        <f>'Rīga, Pierīga pārējie'!D28+'Rīga, Pierīga valsts'!D28</f>
        <v>0</v>
      </c>
      <c r="E28" s="82">
        <f>'Rīga, Pierīga pārējie'!E28+'Rīga, Pierīga valsts'!E28</f>
        <v>0</v>
      </c>
      <c r="F28" s="82">
        <f>'Rīga, Pierīga pārējie'!F28+'Rīga, Pierīga valsts'!F28</f>
        <v>0</v>
      </c>
      <c r="G28" s="79">
        <f t="shared" si="1"/>
        <v>0</v>
      </c>
      <c r="H28" s="82">
        <f>'Rīga, Pierīga pārējie'!H28+'Rīga, Pierīga valsts'!H28</f>
        <v>0</v>
      </c>
      <c r="I28" s="82">
        <f>'Rīga, Pierīga pārējie'!I28+'Rīga, Pierīga valsts'!I28</f>
        <v>0</v>
      </c>
      <c r="J28" s="82">
        <f>'Rīga, Pierīga pārējie'!J28+'Rīga, Pierīga valsts'!J28</f>
        <v>0</v>
      </c>
      <c r="K28" s="79">
        <f t="shared" si="2"/>
        <v>0</v>
      </c>
      <c r="L28" s="79">
        <f t="shared" si="3"/>
        <v>0</v>
      </c>
      <c r="M28" s="82">
        <f>'Rīga, Pierīga valsts'!M28+'Rīga, Pierīga pārējie'!M28</f>
        <v>0</v>
      </c>
      <c r="N28" s="79">
        <f t="shared" si="4"/>
        <v>0</v>
      </c>
    </row>
    <row r="29" spans="1:14" ht="14.25" customHeight="1">
      <c r="A29" s="93"/>
      <c r="B29" s="26" t="s">
        <v>17</v>
      </c>
      <c r="C29" s="82">
        <f>'Rīga, Pierīga pārējie'!C29+'Rīga, Pierīga valsts'!C29</f>
        <v>0</v>
      </c>
      <c r="D29" s="82">
        <f>'Rīga, Pierīga pārējie'!D29+'Rīga, Pierīga valsts'!D29</f>
        <v>0</v>
      </c>
      <c r="E29" s="82">
        <f>'Rīga, Pierīga pārējie'!E29+'Rīga, Pierīga valsts'!E29</f>
        <v>0</v>
      </c>
      <c r="F29" s="82">
        <f>'Rīga, Pierīga pārējie'!F29+'Rīga, Pierīga valsts'!F29</f>
        <v>0</v>
      </c>
      <c r="G29" s="79">
        <f t="shared" si="1"/>
        <v>0</v>
      </c>
      <c r="H29" s="82">
        <f>'Rīga, Pierīga pārējie'!H29+'Rīga, Pierīga valsts'!H29</f>
        <v>0</v>
      </c>
      <c r="I29" s="82">
        <f>'Rīga, Pierīga pārējie'!I29+'Rīga, Pierīga valsts'!I29</f>
        <v>0</v>
      </c>
      <c r="J29" s="82">
        <f>'Rīga, Pierīga pārējie'!J29+'Rīga, Pierīga valsts'!J29</f>
        <v>0</v>
      </c>
      <c r="K29" s="79">
        <f t="shared" si="2"/>
        <v>0</v>
      </c>
      <c r="L29" s="79">
        <f t="shared" si="3"/>
        <v>0</v>
      </c>
      <c r="M29" s="82">
        <f>'Rīga, Pierīga valsts'!M29+'Rīga, Pierīga pārējie'!M29</f>
        <v>0</v>
      </c>
      <c r="N29" s="79">
        <f t="shared" si="4"/>
        <v>0</v>
      </c>
    </row>
    <row r="30" spans="1:14" ht="14.25" customHeight="1">
      <c r="A30" s="93" t="s">
        <v>25</v>
      </c>
      <c r="B30" s="26" t="s">
        <v>16</v>
      </c>
      <c r="C30" s="80">
        <f>'Rīga, Pierīga pārējie'!C30+'Rīga, Pierīga valsts'!C30</f>
        <v>79.22</v>
      </c>
      <c r="D30" s="80">
        <f>'Rīga, Pierīga pārējie'!D30+'Rīga, Pierīga valsts'!D30</f>
        <v>16.71</v>
      </c>
      <c r="E30" s="80">
        <f>'Rīga, Pierīga pārējie'!E30+'Rīga, Pierīga valsts'!E30</f>
        <v>0</v>
      </c>
      <c r="F30" s="80">
        <f>'Rīga, Pierīga pārējie'!F30+'Rīga, Pierīga valsts'!F30</f>
        <v>0.44999999999999996</v>
      </c>
      <c r="G30" s="78">
        <f t="shared" si="1"/>
        <v>96.38000000000001</v>
      </c>
      <c r="H30" s="80">
        <f>'Rīga, Pierīga pārējie'!H30+'Rīga, Pierīga valsts'!H30</f>
        <v>24.85</v>
      </c>
      <c r="I30" s="80">
        <f>'Rīga, Pierīga pārējie'!I30+'Rīga, Pierīga valsts'!I30</f>
        <v>2.9899999999999998</v>
      </c>
      <c r="J30" s="80">
        <f>'Rīga, Pierīga pārējie'!J30+'Rīga, Pierīga valsts'!J30</f>
        <v>5.970000000000001</v>
      </c>
      <c r="K30" s="78">
        <f t="shared" si="2"/>
        <v>33.81</v>
      </c>
      <c r="L30" s="78">
        <f t="shared" si="3"/>
        <v>130.19</v>
      </c>
      <c r="M30" s="80">
        <f>'Rīga, Pierīga valsts'!M30+'Rīga, Pierīga pārējie'!M30</f>
        <v>5.57</v>
      </c>
      <c r="N30" s="78">
        <f t="shared" si="4"/>
        <v>135.76</v>
      </c>
    </row>
    <row r="31" spans="1:14" ht="14.25" customHeight="1">
      <c r="A31" s="93"/>
      <c r="B31" s="26" t="s">
        <v>17</v>
      </c>
      <c r="C31" s="82">
        <f>'Rīga, Pierīga pārējie'!C31+'Rīga, Pierīga valsts'!C31</f>
        <v>14835</v>
      </c>
      <c r="D31" s="82">
        <f>'Rīga, Pierīga pārējie'!D31+'Rīga, Pierīga valsts'!D31</f>
        <v>1723</v>
      </c>
      <c r="E31" s="82">
        <f>'Rīga, Pierīga pārējie'!E31+'Rīga, Pierīga valsts'!E31</f>
        <v>0</v>
      </c>
      <c r="F31" s="82">
        <f>'Rīga, Pierīga pārējie'!F31+'Rīga, Pierīga valsts'!F31</f>
        <v>56</v>
      </c>
      <c r="G31" s="79">
        <f t="shared" si="1"/>
        <v>16614</v>
      </c>
      <c r="H31" s="82">
        <f>'Rīga, Pierīga pārējie'!H31+'Rīga, Pierīga valsts'!H31</f>
        <v>2207</v>
      </c>
      <c r="I31" s="82">
        <f>'Rīga, Pierīga pārējie'!I31+'Rīga, Pierīga valsts'!I31</f>
        <v>410</v>
      </c>
      <c r="J31" s="82">
        <f>'Rīga, Pierīga pārējie'!J31+'Rīga, Pierīga valsts'!J31</f>
        <v>556</v>
      </c>
      <c r="K31" s="79">
        <f t="shared" si="2"/>
        <v>3173</v>
      </c>
      <c r="L31" s="79">
        <f t="shared" si="3"/>
        <v>19787</v>
      </c>
      <c r="M31" s="82">
        <f>'Rīga, Pierīga valsts'!M31+'Rīga, Pierīga pārējie'!M31</f>
        <v>547</v>
      </c>
      <c r="N31" s="79">
        <f t="shared" si="4"/>
        <v>20334</v>
      </c>
    </row>
    <row r="32" spans="1:14" ht="14.25" customHeight="1">
      <c r="A32" s="93" t="s">
        <v>26</v>
      </c>
      <c r="B32" s="26" t="s">
        <v>16</v>
      </c>
      <c r="C32" s="82">
        <f>'Rīga, Pierīga pārējie'!C32+'Rīga, Pierīga valsts'!C32</f>
        <v>7.2</v>
      </c>
      <c r="D32" s="82">
        <f>'Rīga, Pierīga pārējie'!D32+'Rīga, Pierīga valsts'!D32</f>
        <v>2.8</v>
      </c>
      <c r="E32" s="82">
        <f>'Rīga, Pierīga pārējie'!E32+'Rīga, Pierīga valsts'!E32</f>
        <v>0</v>
      </c>
      <c r="F32" s="82">
        <f>'Rīga, Pierīga pārējie'!F32+'Rīga, Pierīga valsts'!F32</f>
        <v>0.4</v>
      </c>
      <c r="G32" s="79">
        <f t="shared" si="1"/>
        <v>10.4</v>
      </c>
      <c r="H32" s="82">
        <f>'Rīga, Pierīga pārējie'!H32+'Rīga, Pierīga valsts'!H32</f>
        <v>7.2</v>
      </c>
      <c r="I32" s="82">
        <f>'Rīga, Pierīga pārējie'!I32+'Rīga, Pierīga valsts'!I32</f>
        <v>0</v>
      </c>
      <c r="J32" s="82">
        <f>'Rīga, Pierīga pārējie'!J32+'Rīga, Pierīga valsts'!J32</f>
        <v>0</v>
      </c>
      <c r="K32" s="79">
        <f>SUM(H32:J32)</f>
        <v>7.2</v>
      </c>
      <c r="L32" s="79">
        <f>G32+K32</f>
        <v>17.6</v>
      </c>
      <c r="M32" s="82">
        <f>'Rīga, Pierīga valsts'!M32+'Rīga, Pierīga pārējie'!M32</f>
        <v>0</v>
      </c>
      <c r="N32" s="79">
        <f>SUM(L32:M32)</f>
        <v>17.6</v>
      </c>
    </row>
    <row r="33" spans="1:14" ht="14.25" customHeight="1">
      <c r="A33" s="93"/>
      <c r="B33" s="26" t="s">
        <v>17</v>
      </c>
      <c r="C33" s="82">
        <f>'Rīga, Pierīga pārējie'!C33+'Rīga, Pierīga valsts'!C33</f>
        <v>30</v>
      </c>
      <c r="D33" s="82">
        <f>'Rīga, Pierīga pārējie'!D33+'Rīga, Pierīga valsts'!D33</f>
        <v>41</v>
      </c>
      <c r="E33" s="82">
        <f>'Rīga, Pierīga pārējie'!E33+'Rīga, Pierīga valsts'!E33</f>
        <v>0</v>
      </c>
      <c r="F33" s="82">
        <f>'Rīga, Pierīga pārējie'!F33+'Rīga, Pierīga valsts'!F33</f>
        <v>4</v>
      </c>
      <c r="G33" s="79">
        <f t="shared" si="1"/>
        <v>75</v>
      </c>
      <c r="H33" s="82">
        <f>'Rīga, Pierīga pārējie'!H33+'Rīga, Pierīga valsts'!H33</f>
        <v>20</v>
      </c>
      <c r="I33" s="82">
        <f>'Rīga, Pierīga pārējie'!I33+'Rīga, Pierīga valsts'!I33</f>
        <v>0</v>
      </c>
      <c r="J33" s="82">
        <f>'Rīga, Pierīga pārējie'!J33+'Rīga, Pierīga valsts'!J33</f>
        <v>0</v>
      </c>
      <c r="K33" s="79">
        <f t="shared" si="2"/>
        <v>20</v>
      </c>
      <c r="L33" s="79">
        <f t="shared" si="3"/>
        <v>95</v>
      </c>
      <c r="M33" s="82">
        <f>'Rīga, Pierīga valsts'!M33+'Rīga, Pierīga pārējie'!M33</f>
        <v>0</v>
      </c>
      <c r="N33" s="79">
        <f t="shared" si="4"/>
        <v>95</v>
      </c>
    </row>
    <row r="34" spans="1:14" ht="14.25" customHeight="1">
      <c r="A34" s="93" t="s">
        <v>27</v>
      </c>
      <c r="B34" s="26" t="s">
        <v>16</v>
      </c>
      <c r="C34" s="80">
        <f>'Rīga, Pierīga pārējie'!C34+'Rīga, Pierīga valsts'!C34</f>
        <v>0</v>
      </c>
      <c r="D34" s="80">
        <f>'Rīga, Pierīga pārējie'!D34+'Rīga, Pierīga valsts'!D34</f>
        <v>0.08</v>
      </c>
      <c r="E34" s="80">
        <f>'Rīga, Pierīga pārējie'!E34+'Rīga, Pierīga valsts'!E34</f>
        <v>0.4</v>
      </c>
      <c r="F34" s="80">
        <f>'Rīga, Pierīga pārējie'!F34+'Rīga, Pierīga valsts'!F34</f>
        <v>0</v>
      </c>
      <c r="G34" s="78">
        <f t="shared" si="1"/>
        <v>0.48000000000000004</v>
      </c>
      <c r="H34" s="80">
        <f>'Rīga, Pierīga pārējie'!H34+'Rīga, Pierīga valsts'!H34</f>
        <v>0.4</v>
      </c>
      <c r="I34" s="80">
        <f>'Rīga, Pierīga pārējie'!I34+'Rīga, Pierīga valsts'!I34</f>
        <v>0</v>
      </c>
      <c r="J34" s="80">
        <f>'Rīga, Pierīga pārējie'!J34+'Rīga, Pierīga valsts'!J34</f>
        <v>0</v>
      </c>
      <c r="K34" s="78">
        <f t="shared" si="2"/>
        <v>0.4</v>
      </c>
      <c r="L34" s="78">
        <f t="shared" si="3"/>
        <v>0.8800000000000001</v>
      </c>
      <c r="M34" s="80">
        <f>'Rīga, Pierīga valsts'!M34+'Rīga, Pierīga pārējie'!M34</f>
        <v>1.68</v>
      </c>
      <c r="N34" s="78">
        <f t="shared" si="4"/>
        <v>2.56</v>
      </c>
    </row>
    <row r="35" spans="1:14" ht="14.25" customHeight="1">
      <c r="A35" s="93"/>
      <c r="B35" s="26" t="s">
        <v>17</v>
      </c>
      <c r="C35" s="82">
        <f>'Rīga, Pierīga pārējie'!C35+'Rīga, Pierīga valsts'!C35</f>
        <v>0</v>
      </c>
      <c r="D35" s="82">
        <f>'Rīga, Pierīga pārējie'!D35+'Rīga, Pierīga valsts'!D35</f>
        <v>7</v>
      </c>
      <c r="E35" s="82">
        <f>'Rīga, Pierīga pārējie'!E35+'Rīga, Pierīga valsts'!E35</f>
        <v>64</v>
      </c>
      <c r="F35" s="82">
        <f>'Rīga, Pierīga pārējie'!F35+'Rīga, Pierīga valsts'!F35</f>
        <v>0</v>
      </c>
      <c r="G35" s="79">
        <f t="shared" si="1"/>
        <v>71</v>
      </c>
      <c r="H35" s="82">
        <f>'Rīga, Pierīga pārējie'!H35+'Rīga, Pierīga valsts'!H35</f>
        <v>69</v>
      </c>
      <c r="I35" s="82">
        <f>'Rīga, Pierīga pārējie'!I35+'Rīga, Pierīga valsts'!I35</f>
        <v>0</v>
      </c>
      <c r="J35" s="82">
        <f>'Rīga, Pierīga pārējie'!J35+'Rīga, Pierīga valsts'!J35</f>
        <v>0</v>
      </c>
      <c r="K35" s="79">
        <f t="shared" si="2"/>
        <v>69</v>
      </c>
      <c r="L35" s="79">
        <f t="shared" si="3"/>
        <v>140</v>
      </c>
      <c r="M35" s="82">
        <f>'Rīga, Pierīga valsts'!M35+'Rīga, Pierīga pārējie'!M35</f>
        <v>198</v>
      </c>
      <c r="N35" s="79">
        <f t="shared" si="4"/>
        <v>338</v>
      </c>
    </row>
    <row r="36" spans="1:17" ht="14.25" customHeight="1">
      <c r="A36" s="93" t="s">
        <v>28</v>
      </c>
      <c r="B36" s="26" t="s">
        <v>16</v>
      </c>
      <c r="C36" s="80">
        <f>'Rīga, Pierīga pārējie'!C36+'Rīga, Pierīga valsts'!C36</f>
        <v>0</v>
      </c>
      <c r="D36" s="80">
        <f>'Rīga, Pierīga pārējie'!D36+'Rīga, Pierīga valsts'!D36</f>
        <v>0</v>
      </c>
      <c r="E36" s="80">
        <f>'Rīga, Pierīga pārējie'!E36+'Rīga, Pierīga valsts'!E36</f>
        <v>0</v>
      </c>
      <c r="F36" s="80">
        <f>'Rīga, Pierīga pārējie'!F36+'Rīga, Pierīga valsts'!F36</f>
        <v>0</v>
      </c>
      <c r="G36" s="78">
        <f t="shared" si="1"/>
        <v>0</v>
      </c>
      <c r="H36" s="80">
        <f>'Rīga, Pierīga pārējie'!H36+'Rīga, Pierīga valsts'!H36</f>
        <v>5.7</v>
      </c>
      <c r="I36" s="80">
        <f>'Rīga, Pierīga pārējie'!I36+'Rīga, Pierīga valsts'!I36</f>
        <v>0</v>
      </c>
      <c r="J36" s="80">
        <f>'Rīga, Pierīga pārējie'!J36+'Rīga, Pierīga valsts'!J36</f>
        <v>0.4</v>
      </c>
      <c r="K36" s="78">
        <f t="shared" si="2"/>
        <v>6.1000000000000005</v>
      </c>
      <c r="L36" s="78">
        <f t="shared" si="3"/>
        <v>6.1000000000000005</v>
      </c>
      <c r="M36" s="80">
        <f>'Rīga, Pierīga valsts'!M36+'Rīga, Pierīga pārējie'!M36</f>
        <v>0.68</v>
      </c>
      <c r="N36" s="78">
        <f t="shared" si="4"/>
        <v>6.78</v>
      </c>
      <c r="O36" s="52"/>
      <c r="P36" s="52"/>
      <c r="Q36" s="77"/>
    </row>
    <row r="37" spans="1:17" ht="14.25" customHeight="1">
      <c r="A37" s="93"/>
      <c r="B37" s="26" t="s">
        <v>17</v>
      </c>
      <c r="C37" s="82">
        <f>'Rīga, Pierīga pārējie'!C37+'Rīga, Pierīga valsts'!C37</f>
        <v>0</v>
      </c>
      <c r="D37" s="82">
        <f>'Rīga, Pierīga pārējie'!D37+'Rīga, Pierīga valsts'!D37</f>
        <v>0</v>
      </c>
      <c r="E37" s="82">
        <f>'Rīga, Pierīga pārējie'!E37+'Rīga, Pierīga valsts'!E37</f>
        <v>0</v>
      </c>
      <c r="F37" s="82">
        <f>'Rīga, Pierīga pārējie'!F37+'Rīga, Pierīga valsts'!F37</f>
        <v>0</v>
      </c>
      <c r="G37" s="79">
        <f t="shared" si="1"/>
        <v>0</v>
      </c>
      <c r="H37" s="82">
        <f>'Rīga, Pierīga pārējie'!H37+'Rīga, Pierīga valsts'!H37</f>
        <v>373</v>
      </c>
      <c r="I37" s="82">
        <f>'Rīga, Pierīga pārējie'!I37+'Rīga, Pierīga valsts'!I37</f>
        <v>0</v>
      </c>
      <c r="J37" s="82">
        <f>'Rīga, Pierīga pārējie'!J37+'Rīga, Pierīga valsts'!J37</f>
        <v>33</v>
      </c>
      <c r="K37" s="79">
        <f t="shared" si="2"/>
        <v>406</v>
      </c>
      <c r="L37" s="79">
        <f t="shared" si="3"/>
        <v>406</v>
      </c>
      <c r="M37" s="82">
        <f>'Rīga, Pierīga valsts'!M37+'Rīga, Pierīga pārējie'!M37</f>
        <v>103</v>
      </c>
      <c r="N37" s="79">
        <f t="shared" si="4"/>
        <v>509</v>
      </c>
      <c r="O37" s="52"/>
      <c r="P37" s="52"/>
      <c r="Q37" s="77"/>
    </row>
    <row r="38" spans="1:17" ht="14.25" customHeight="1">
      <c r="A38" s="28" t="s">
        <v>29</v>
      </c>
      <c r="B38" s="26" t="s">
        <v>16</v>
      </c>
      <c r="C38" s="78">
        <f>C4+C12+C14+C16+C18+C20+C22+C24+C26+C28+C30+C32+C34+C36</f>
        <v>7076.11</v>
      </c>
      <c r="D38" s="78">
        <f aca="true" t="shared" si="5" ref="D38:F39">D4+D12+D14+D16+D18+D20+D22+D24+D26+D28+D30+D32+D34+D36</f>
        <v>4374.509999999999</v>
      </c>
      <c r="E38" s="78">
        <f t="shared" si="5"/>
        <v>18.9</v>
      </c>
      <c r="F38" s="78">
        <f t="shared" si="5"/>
        <v>107.89000000000001</v>
      </c>
      <c r="G38" s="78">
        <f>SUM(C38:F38)</f>
        <v>11577.409999999998</v>
      </c>
      <c r="H38" s="78">
        <f>H4+H12+H14+H16+H18+H20+H22+H24+H26+H28+H30+H32+H34+H36</f>
        <v>4880.990000000001</v>
      </c>
      <c r="I38" s="78">
        <f>I4+I12+I14+I16+I18+I20+I22+I24+I26+I28+I30+I32+I34+I36</f>
        <v>317.65</v>
      </c>
      <c r="J38" s="78">
        <f>J4+J12+J14+J16+J18+J20+J22+J24+J26+J28+J30+J32+J34+J36</f>
        <v>620.47</v>
      </c>
      <c r="K38" s="78">
        <f>SUM(H38:J38)</f>
        <v>5819.110000000001</v>
      </c>
      <c r="L38" s="78">
        <f>G38+K38</f>
        <v>17396.519999999997</v>
      </c>
      <c r="M38" s="78">
        <f>M4+M12+M14+M16+M18+M20+M22+M24+M26+M28+M30+M32+M34+M36</f>
        <v>1348.7600000000002</v>
      </c>
      <c r="N38" s="78">
        <f t="shared" si="4"/>
        <v>18745.28</v>
      </c>
      <c r="O38" s="48"/>
      <c r="P38" s="52"/>
      <c r="Q38" s="77"/>
    </row>
    <row r="39" spans="1:17" ht="14.25" customHeight="1">
      <c r="A39" s="26"/>
      <c r="B39" s="26" t="s">
        <v>17</v>
      </c>
      <c r="C39" s="79">
        <f>C5+C13+C15+C17+C19+C21+C23+C25+C27+C29+C31+C33+C35+C37</f>
        <v>763534</v>
      </c>
      <c r="D39" s="79">
        <f t="shared" si="5"/>
        <v>365138</v>
      </c>
      <c r="E39" s="79">
        <f t="shared" si="5"/>
        <v>427</v>
      </c>
      <c r="F39" s="79">
        <f t="shared" si="5"/>
        <v>6760</v>
      </c>
      <c r="G39" s="79">
        <f t="shared" si="1"/>
        <v>1135859</v>
      </c>
      <c r="H39" s="79">
        <f>H5+H13+H15+H17+H19+H21+H23+H25+H27+H29+H31+H33+H35+H37</f>
        <v>710393</v>
      </c>
      <c r="I39" s="79">
        <f>I5+I13+I15+I17+I19+I21+I23+I25+I27+I29+I31+I33+I35+I37</f>
        <v>44636</v>
      </c>
      <c r="J39" s="79">
        <f>J5+J13+J15+J17+J19+J21+J23+J25+J27+J29+J31+J33+J35+J37</f>
        <v>128611</v>
      </c>
      <c r="K39" s="79">
        <f>SUM(H39:J39)</f>
        <v>883640</v>
      </c>
      <c r="L39" s="79">
        <f t="shared" si="3"/>
        <v>2019499</v>
      </c>
      <c r="M39" s="79">
        <f>M5+M13+M15+M17+M19+M21+M23+M25+M27+M29+M31+M33+M35+M37</f>
        <v>159328</v>
      </c>
      <c r="N39" s="79">
        <f t="shared" si="4"/>
        <v>2178827</v>
      </c>
      <c r="O39" s="52"/>
      <c r="P39" s="52"/>
      <c r="Q39" s="77"/>
    </row>
    <row r="40" spans="15:17" ht="14.25" customHeight="1">
      <c r="O40" s="52"/>
      <c r="P40" s="52"/>
      <c r="Q40" s="77"/>
    </row>
    <row r="41" spans="15:17" ht="14.25" customHeight="1">
      <c r="O41" s="52"/>
      <c r="P41" s="52"/>
      <c r="Q41" s="77"/>
    </row>
    <row r="42" ht="14.25" customHeight="1">
      <c r="Q42" s="77"/>
    </row>
    <row r="43" ht="14.25" customHeight="1"/>
  </sheetData>
  <sheetProtection/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rintOptions/>
  <pageMargins left="0.17" right="0.17" top="0.22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Antons Pribiļskis</cp:lastModifiedBy>
  <cp:lastPrinted>2015-09-23T06:12:04Z</cp:lastPrinted>
  <dcterms:created xsi:type="dcterms:W3CDTF">2014-04-10T08:20:52Z</dcterms:created>
  <dcterms:modified xsi:type="dcterms:W3CDTF">2015-09-24T11:19:39Z</dcterms:modified>
  <cp:category/>
  <cp:version/>
  <cp:contentType/>
  <cp:contentStatus/>
</cp:coreProperties>
</file>